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wuhaitao/Desktop/数据分析课/"/>
    </mc:Choice>
  </mc:AlternateContent>
  <xr:revisionPtr revIDLastSave="0" documentId="13_ncr:1_{F4F09852-0F1A-3344-A455-6C14C7B802C6}" xr6:coauthVersionLast="45" xr6:coauthVersionMax="45" xr10:uidLastSave="{00000000-0000-0000-0000-000000000000}"/>
  <bookViews>
    <workbookView xWindow="0" yWindow="0" windowWidth="28800" windowHeight="18000" activeTab="2" xr2:uid="{00000000-000D-0000-FFFF-FFFF00000000}"/>
  </bookViews>
  <sheets>
    <sheet name="If_And_Or_sum_count_sumproduct" sheetId="2" r:id="rId1"/>
    <sheet name="IF_IFs" sheetId="3" r:id="rId2"/>
    <sheet name="文本处理函数" sheetId="4" r:id="rId3"/>
    <sheet name="各种图表及应用" sheetId="5" r:id="rId4"/>
  </sheets>
  <definedNames>
    <definedName name="_xlnm._FilterDatabase" localSheetId="2" hidden="1">文本处理函数!$A$1:$N$1501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12" i="4" l="1"/>
  <c r="R295" i="4"/>
  <c r="R824" i="4"/>
  <c r="R1012" i="4"/>
  <c r="Q295" i="4"/>
  <c r="Q1012" i="4"/>
  <c r="P1012" i="4"/>
  <c r="M2" i="4"/>
  <c r="M4" i="4" l="1"/>
  <c r="L3" i="4"/>
  <c r="L2" i="4"/>
  <c r="L624" i="4" l="1"/>
  <c r="M624" i="4"/>
  <c r="M715" i="4"/>
  <c r="M415" i="4"/>
  <c r="M753" i="4"/>
  <c r="M213" i="4"/>
  <c r="M425" i="4"/>
  <c r="M724" i="4"/>
  <c r="M323" i="4"/>
  <c r="M149" i="4"/>
  <c r="M742" i="4"/>
  <c r="M1133" i="4"/>
  <c r="M990" i="4"/>
  <c r="M1414" i="4"/>
  <c r="M1182" i="4"/>
  <c r="M648" i="4"/>
  <c r="M103" i="4"/>
  <c r="M910" i="4"/>
  <c r="M1147" i="4"/>
  <c r="M1038" i="4"/>
  <c r="M1212" i="4"/>
  <c r="M850" i="4"/>
  <c r="M80" i="4"/>
  <c r="M721" i="4"/>
  <c r="M23" i="4"/>
  <c r="M523" i="4"/>
  <c r="M609" i="4"/>
  <c r="M1154" i="4"/>
  <c r="M1173" i="4"/>
  <c r="M1313" i="4"/>
  <c r="M1184" i="4"/>
  <c r="M869" i="4"/>
  <c r="M665" i="4"/>
  <c r="M262" i="4"/>
  <c r="M953" i="4"/>
  <c r="M337" i="4"/>
  <c r="M400" i="4"/>
  <c r="M1471" i="4"/>
  <c r="M631" i="4"/>
  <c r="M1176" i="4"/>
  <c r="M982" i="4"/>
  <c r="M107" i="4"/>
  <c r="M91" i="4"/>
  <c r="M1406" i="4"/>
  <c r="M1301" i="4"/>
  <c r="M1102" i="4"/>
  <c r="M382" i="4"/>
  <c r="M904" i="4"/>
  <c r="M393" i="4"/>
  <c r="M407" i="4"/>
  <c r="M18" i="4"/>
  <c r="M1091" i="4"/>
  <c r="M89" i="4"/>
  <c r="M1448" i="4"/>
  <c r="M1387" i="4"/>
  <c r="M237" i="4"/>
  <c r="M812" i="4"/>
  <c r="M728" i="4"/>
  <c r="M92" i="4"/>
  <c r="M1169" i="4"/>
  <c r="M1007" i="4"/>
  <c r="M1010" i="4"/>
  <c r="M257" i="4"/>
  <c r="M110" i="4"/>
  <c r="M458" i="4"/>
  <c r="M1470" i="4"/>
  <c r="M699" i="4"/>
  <c r="M182" i="4"/>
  <c r="M803" i="4"/>
  <c r="M217" i="4"/>
  <c r="M416" i="4"/>
  <c r="M1302" i="4"/>
  <c r="M652" i="4"/>
  <c r="M232" i="4"/>
  <c r="M472" i="4"/>
  <c r="M538" i="4"/>
  <c r="M896" i="4"/>
  <c r="M843" i="4"/>
  <c r="M34" i="4"/>
  <c r="M632" i="4"/>
  <c r="M447" i="4"/>
  <c r="M1218" i="4"/>
  <c r="M771" i="4"/>
  <c r="M1331" i="4"/>
  <c r="M734" i="4"/>
  <c r="M895" i="4"/>
  <c r="M471" i="4"/>
  <c r="M454" i="4"/>
  <c r="M1257" i="4"/>
  <c r="M185" i="4"/>
  <c r="M238" i="4"/>
  <c r="M1363" i="4"/>
  <c r="M174" i="4"/>
  <c r="M1098" i="4"/>
  <c r="M1221" i="4"/>
  <c r="M229" i="4"/>
  <c r="M1446" i="4"/>
  <c r="M1300" i="4"/>
  <c r="M598" i="4"/>
  <c r="M615" i="4"/>
  <c r="M183" i="4"/>
  <c r="M927" i="4"/>
  <c r="M1162" i="4"/>
  <c r="M390" i="4"/>
  <c r="M1308" i="4"/>
  <c r="M1497" i="4"/>
  <c r="M1122" i="4"/>
  <c r="M640" i="4"/>
  <c r="M453" i="4"/>
  <c r="M1164" i="4"/>
  <c r="M575" i="4"/>
  <c r="M314" i="4"/>
  <c r="M844" i="4"/>
  <c r="M28" i="4"/>
  <c r="M1255" i="4"/>
  <c r="M991" i="4"/>
  <c r="M1431" i="4"/>
  <c r="M813" i="4"/>
  <c r="M921" i="4"/>
  <c r="M703" i="4"/>
  <c r="M851" i="4"/>
  <c r="M1354" i="4"/>
  <c r="M340" i="4"/>
  <c r="M656" i="4"/>
  <c r="M438" i="4"/>
  <c r="M517" i="4"/>
  <c r="M379" i="4"/>
  <c r="M669" i="4"/>
  <c r="M849" i="4"/>
  <c r="M1427" i="4"/>
  <c r="M479" i="4"/>
  <c r="M778" i="4"/>
  <c r="M1390" i="4"/>
  <c r="M1329" i="4"/>
  <c r="M779" i="4"/>
  <c r="M1498" i="4"/>
  <c r="M518" i="4"/>
  <c r="M387" i="4"/>
  <c r="M377" i="4"/>
  <c r="M916" i="4"/>
  <c r="M296" i="4"/>
  <c r="M1326" i="4"/>
  <c r="M191" i="4"/>
  <c r="M1437" i="4"/>
  <c r="M1400" i="4"/>
  <c r="M706" i="4"/>
  <c r="M987" i="4"/>
  <c r="M152" i="4"/>
  <c r="M940" i="4"/>
  <c r="M1311" i="4"/>
  <c r="M449" i="4"/>
  <c r="M535" i="4"/>
  <c r="M856" i="4"/>
  <c r="M1002" i="4"/>
  <c r="M942" i="4"/>
  <c r="M168" i="4"/>
  <c r="M280" i="4"/>
  <c r="M93" i="4"/>
  <c r="M775" i="4"/>
  <c r="M45" i="4"/>
  <c r="M840" i="4"/>
  <c r="M955" i="4"/>
  <c r="M1041" i="4"/>
  <c r="M792" i="4"/>
  <c r="M129" i="4"/>
  <c r="M1492" i="4"/>
  <c r="M1360" i="4"/>
  <c r="M62" i="4"/>
  <c r="M1271" i="4"/>
  <c r="M1458" i="4"/>
  <c r="M136" i="4"/>
  <c r="M936" i="4"/>
  <c r="M1076" i="4"/>
  <c r="M380" i="4"/>
  <c r="M580" i="4"/>
  <c r="M1056" i="4"/>
  <c r="M1036" i="4"/>
  <c r="M772" i="4"/>
  <c r="M727" i="4"/>
  <c r="M246" i="4"/>
  <c r="M119" i="4"/>
  <c r="M1077" i="4"/>
  <c r="M509" i="4"/>
  <c r="M902" i="4"/>
  <c r="M193" i="4"/>
  <c r="M1272" i="4"/>
  <c r="M1341" i="4"/>
  <c r="M1194" i="4"/>
  <c r="M762" i="4"/>
  <c r="M290" i="4"/>
  <c r="M846" i="4"/>
  <c r="M719" i="4"/>
  <c r="M806" i="4"/>
  <c r="M430" i="4"/>
  <c r="M678" i="4"/>
  <c r="M1430" i="4"/>
  <c r="M158" i="4"/>
  <c r="M1410" i="4"/>
  <c r="M918" i="4"/>
  <c r="M999" i="4"/>
  <c r="M326" i="4"/>
  <c r="M1032" i="4"/>
  <c r="M949" i="4"/>
  <c r="M25" i="4"/>
  <c r="M722" i="4"/>
  <c r="M88" i="4"/>
  <c r="M1393" i="4"/>
  <c r="M264" i="4"/>
  <c r="M1488" i="4"/>
  <c r="M48" i="4"/>
  <c r="M655" i="4"/>
  <c r="M1108" i="4"/>
  <c r="M968" i="4"/>
  <c r="M159" i="4"/>
  <c r="M860" i="4"/>
  <c r="M838" i="4"/>
  <c r="M528" i="4"/>
  <c r="M42" i="4"/>
  <c r="M1242" i="4"/>
  <c r="M662" i="4"/>
  <c r="M755" i="4"/>
  <c r="M555" i="4"/>
  <c r="M188" i="4"/>
  <c r="M591" i="4"/>
  <c r="M1205" i="4"/>
  <c r="M922" i="4"/>
  <c r="M550" i="4"/>
  <c r="M1388" i="4"/>
  <c r="M945" i="4"/>
  <c r="M1057" i="4"/>
  <c r="M122" i="4"/>
  <c r="M1325" i="4"/>
  <c r="M483" i="4"/>
  <c r="M427" i="4"/>
  <c r="M178" i="4"/>
  <c r="M142" i="4"/>
  <c r="M1473" i="4"/>
  <c r="M1025" i="4"/>
  <c r="M1027" i="4"/>
  <c r="M607" i="4"/>
  <c r="M831" i="4"/>
  <c r="M621" i="4"/>
  <c r="M872" i="4"/>
  <c r="M608" i="4"/>
  <c r="M361" i="4"/>
  <c r="M1409" i="4"/>
  <c r="M805" i="4"/>
  <c r="M414" i="4"/>
  <c r="M1455" i="4"/>
  <c r="M848" i="4"/>
  <c r="M952" i="4"/>
  <c r="M436" i="4"/>
  <c r="M486" i="4"/>
  <c r="M421" i="4"/>
  <c r="M413" i="4"/>
  <c r="M967" i="4"/>
  <c r="M83" i="4"/>
  <c r="M12" i="4"/>
  <c r="M1319" i="4"/>
  <c r="M1061" i="4"/>
  <c r="M1159" i="4"/>
  <c r="M545" i="4"/>
  <c r="M798" i="4"/>
  <c r="M161" i="4"/>
  <c r="M288" i="4"/>
  <c r="M1012" i="4"/>
  <c r="M883" i="4"/>
  <c r="M898" i="4"/>
  <c r="M482" i="4"/>
  <c r="M914" i="4"/>
  <c r="M24" i="4"/>
  <c r="M1453" i="4"/>
  <c r="M134" i="4"/>
  <c r="M1118" i="4"/>
  <c r="M1112" i="4"/>
  <c r="M1397" i="4"/>
  <c r="M1195" i="4"/>
  <c r="M95" i="4"/>
  <c r="M1064" i="4"/>
  <c r="M170" i="4"/>
  <c r="M994" i="4"/>
  <c r="M82" i="4"/>
  <c r="M1356" i="4"/>
  <c r="M1459" i="4"/>
  <c r="M277" i="4"/>
  <c r="M1401" i="4"/>
  <c r="M534" i="4"/>
  <c r="M309" i="4"/>
  <c r="M671" i="4"/>
  <c r="M623" i="4"/>
  <c r="M469" i="4"/>
  <c r="M66" i="4"/>
  <c r="M1441" i="4"/>
  <c r="M1343" i="4"/>
  <c r="M1462" i="4"/>
  <c r="M1171" i="4"/>
  <c r="M1225" i="4"/>
  <c r="M1079" i="4"/>
  <c r="M741" i="4"/>
  <c r="M961" i="4"/>
  <c r="M1396" i="4"/>
  <c r="M563" i="4"/>
  <c r="M1193" i="4"/>
  <c r="M1262" i="4"/>
  <c r="M958" i="4"/>
  <c r="M497" i="4"/>
  <c r="M1215" i="4"/>
  <c r="M784" i="4"/>
  <c r="M696" i="4"/>
  <c r="M642" i="4"/>
  <c r="M821" i="4"/>
  <c r="M1037" i="4"/>
  <c r="M198" i="4"/>
  <c r="M687" i="4"/>
  <c r="M1068" i="4"/>
  <c r="M442" i="4"/>
  <c r="M1318" i="4"/>
  <c r="M926" i="4"/>
  <c r="M77" i="4"/>
  <c r="M1236" i="4"/>
  <c r="M924" i="4"/>
  <c r="M1022" i="4"/>
  <c r="M617" i="4"/>
  <c r="M369" i="4"/>
  <c r="M301" i="4"/>
  <c r="M1035" i="4"/>
  <c r="M1428" i="4"/>
  <c r="M1352" i="4"/>
  <c r="M556" i="4"/>
  <c r="M1241" i="4"/>
  <c r="M488" i="4"/>
  <c r="M1426" i="4"/>
  <c r="M561" i="4"/>
  <c r="M654" i="4"/>
  <c r="M1054" i="4"/>
  <c r="M30" i="4"/>
  <c r="M306" i="4"/>
  <c r="M299" i="4"/>
  <c r="M858" i="4"/>
  <c r="M579" i="4"/>
  <c r="M739" i="4"/>
  <c r="M1131" i="4"/>
  <c r="M370" i="4"/>
  <c r="M1232" i="4"/>
  <c r="M730" i="4"/>
  <c r="M383" i="4"/>
  <c r="M1006" i="4"/>
  <c r="M1349" i="4"/>
  <c r="M537" i="4"/>
  <c r="M187" i="4"/>
  <c r="M1050" i="4"/>
  <c r="M1031" i="4"/>
  <c r="M268" i="4"/>
  <c r="M603" i="4"/>
  <c r="M463" i="4"/>
  <c r="M358" i="4"/>
  <c r="M255" i="4"/>
  <c r="M684" i="4"/>
  <c r="M1249" i="4"/>
  <c r="M227" i="4"/>
  <c r="M388" i="4"/>
  <c r="M192" i="4"/>
  <c r="M35" i="4"/>
  <c r="M496" i="4"/>
  <c r="M1480" i="4"/>
  <c r="M1003" i="4"/>
  <c r="M1389" i="4"/>
  <c r="M295" i="4"/>
  <c r="M1450" i="4"/>
  <c r="M1392" i="4"/>
  <c r="M100" i="4"/>
  <c r="M565" i="4"/>
  <c r="M770" i="4"/>
  <c r="M674" i="4"/>
  <c r="M141" i="4"/>
  <c r="M634" i="4"/>
  <c r="M908" i="4"/>
  <c r="M444" i="4"/>
  <c r="M892" i="4"/>
  <c r="M105" i="4"/>
  <c r="M1145" i="4"/>
  <c r="M219" i="4"/>
  <c r="M1402" i="4"/>
  <c r="M605" i="4"/>
  <c r="M8" i="4"/>
  <c r="M733" i="4"/>
  <c r="M1338" i="4"/>
  <c r="M163" i="4"/>
  <c r="M481" i="4"/>
  <c r="M491" i="4"/>
  <c r="M1265" i="4"/>
  <c r="M1429" i="4"/>
  <c r="M1339" i="4"/>
  <c r="M128" i="4"/>
  <c r="M1234" i="4"/>
  <c r="M1259" i="4"/>
  <c r="M1476" i="4"/>
  <c r="M720" i="4"/>
  <c r="M777" i="4"/>
  <c r="M406" i="4"/>
  <c r="M293" i="4"/>
  <c r="M495" i="4"/>
  <c r="M1151" i="4"/>
  <c r="M1481" i="4"/>
  <c r="M646" i="4"/>
  <c r="M1101" i="4"/>
  <c r="M1278" i="4"/>
  <c r="M251" i="4"/>
  <c r="M1479" i="4"/>
  <c r="M179" i="4"/>
  <c r="M468" i="4"/>
  <c r="M386" i="4"/>
  <c r="M723" i="4"/>
  <c r="M855" i="4"/>
  <c r="M1267" i="4"/>
  <c r="M419" i="4"/>
  <c r="M984" i="4"/>
  <c r="M1059" i="4"/>
  <c r="M917" i="4"/>
  <c r="M1485" i="4"/>
  <c r="M1303" i="4"/>
  <c r="M13" i="4"/>
  <c r="M973" i="4"/>
  <c r="M981" i="4"/>
  <c r="M228" i="4"/>
  <c r="M919" i="4"/>
  <c r="M474" i="4"/>
  <c r="M1121" i="4"/>
  <c r="M114" i="4"/>
  <c r="M1467" i="4"/>
  <c r="M408" i="4"/>
  <c r="M866" i="4"/>
  <c r="M512" i="4"/>
  <c r="M544" i="4"/>
  <c r="M117" i="4"/>
  <c r="M1328" i="4"/>
  <c r="M763" i="4"/>
  <c r="M877" i="4"/>
  <c r="M685" i="4"/>
  <c r="M1443" i="4"/>
  <c r="M947" i="4"/>
  <c r="M794" i="4"/>
  <c r="M99" i="4"/>
  <c r="M1477" i="4"/>
  <c r="M1474" i="4"/>
  <c r="M759" i="4"/>
  <c r="M384" i="4"/>
  <c r="M1191" i="4"/>
  <c r="M1273" i="4"/>
  <c r="M993" i="4"/>
  <c r="M448" i="4"/>
  <c r="M915" i="4"/>
  <c r="M487" i="4"/>
  <c r="M969" i="4"/>
  <c r="M1113" i="4"/>
  <c r="M768" i="4"/>
  <c r="M1150" i="4"/>
  <c r="M882" i="4"/>
  <c r="M121" i="4"/>
  <c r="M698" i="4"/>
  <c r="M691" i="4"/>
  <c r="M115" i="4"/>
  <c r="M1463" i="4"/>
  <c r="M348" i="4"/>
  <c r="M166" i="4"/>
  <c r="M1435" i="4"/>
  <c r="M313" i="4"/>
  <c r="M46" i="4"/>
  <c r="M985" i="4"/>
  <c r="M1219" i="4"/>
  <c r="M1366" i="4"/>
  <c r="M890" i="4"/>
  <c r="M939" i="4"/>
  <c r="M893" i="4"/>
  <c r="M392" i="4"/>
  <c r="M324" i="4"/>
  <c r="M90" i="4"/>
  <c r="M503" i="4"/>
  <c r="M552" i="4"/>
  <c r="M554" i="4"/>
  <c r="M637" i="4"/>
  <c r="M791" i="4"/>
  <c r="M106" i="4"/>
  <c r="M50" i="4"/>
  <c r="M1373" i="4"/>
  <c r="M233" i="4"/>
  <c r="M1337" i="4"/>
  <c r="M758" i="4"/>
  <c r="M766" i="4"/>
  <c r="M477" i="4"/>
  <c r="M334" i="4"/>
  <c r="M520" i="4"/>
  <c r="M745" i="4"/>
  <c r="M5" i="4"/>
  <c r="M1489" i="4"/>
  <c r="M52" i="4"/>
  <c r="M1418" i="4"/>
  <c r="M602" i="4"/>
  <c r="M943" i="4"/>
  <c r="M800" i="4"/>
  <c r="M859" i="4"/>
  <c r="M1321" i="4"/>
  <c r="M1082" i="4"/>
  <c r="M795" i="4"/>
  <c r="M1416" i="4"/>
  <c r="M417" i="4"/>
  <c r="M643" i="4"/>
  <c r="M610" i="4"/>
  <c r="M104" i="4"/>
  <c r="M1183" i="4"/>
  <c r="M181" i="4"/>
  <c r="M1063" i="4"/>
  <c r="M1432" i="4"/>
  <c r="M1065" i="4"/>
  <c r="M396" i="4"/>
  <c r="M44" i="4"/>
  <c r="M1107" i="4"/>
  <c r="M783" i="4"/>
  <c r="M1439" i="4"/>
  <c r="M826" i="4"/>
  <c r="M899" i="4"/>
  <c r="M1115" i="4"/>
  <c r="M490" i="4"/>
  <c r="M830" i="4"/>
  <c r="M816" i="4"/>
  <c r="M1251" i="4"/>
  <c r="M865" i="4"/>
  <c r="M743" i="4"/>
  <c r="M514" i="4"/>
  <c r="M381" i="4"/>
  <c r="M1292" i="4"/>
  <c r="M531" i="4"/>
  <c r="M1047" i="4"/>
  <c r="M1258" i="4"/>
  <c r="M979" i="4"/>
  <c r="M1454" i="4"/>
  <c r="M1201" i="4"/>
  <c r="M998" i="4"/>
  <c r="M1370" i="4"/>
  <c r="M216" i="4"/>
  <c r="M371" i="4"/>
  <c r="M196" i="4"/>
  <c r="M1085" i="4"/>
  <c r="M144" i="4"/>
  <c r="M1180" i="4"/>
  <c r="M881" i="4"/>
  <c r="M1250" i="4"/>
  <c r="M298" i="4"/>
  <c r="M549" i="4"/>
  <c r="M1310" i="4"/>
  <c r="M695" i="4"/>
  <c r="M305" i="4"/>
  <c r="M572" i="4"/>
  <c r="M1185" i="4"/>
  <c r="M566" i="4"/>
  <c r="M1482" i="4"/>
  <c r="M749" i="4"/>
  <c r="M3" i="4"/>
  <c r="M342" i="4"/>
  <c r="M852" i="4"/>
  <c r="M616" i="4"/>
  <c r="M1342" i="4"/>
  <c r="M884" i="4"/>
  <c r="M1170" i="4"/>
  <c r="M1126" i="4"/>
  <c r="M793" i="4"/>
  <c r="M935" i="4"/>
  <c r="M347" i="4"/>
  <c r="M17" i="4"/>
  <c r="M145" i="4"/>
  <c r="M1039" i="4"/>
  <c r="M222" i="4"/>
  <c r="M1438" i="4"/>
  <c r="M820" i="4"/>
  <c r="M64" i="4"/>
  <c r="M273" i="4"/>
  <c r="M606" i="4"/>
  <c r="M332" i="4"/>
  <c r="M297" i="4"/>
  <c r="M965" i="4"/>
  <c r="M1166" i="4"/>
  <c r="M1203" i="4"/>
  <c r="M434" i="4"/>
  <c r="M1291" i="4"/>
  <c r="M7" i="4"/>
  <c r="M780" i="4"/>
  <c r="M1104" i="4"/>
  <c r="M203" i="4"/>
  <c r="M286" i="4"/>
  <c r="M1317" i="4"/>
  <c r="M1304" i="4"/>
  <c r="M773" i="4"/>
  <c r="M1110" i="4"/>
  <c r="M970" i="4"/>
  <c r="M1440" i="4"/>
  <c r="M959" i="4"/>
  <c r="M1422" i="4"/>
  <c r="M837" i="4"/>
  <c r="M230" i="4"/>
  <c r="M1106" i="4"/>
  <c r="M1351" i="4"/>
  <c r="M210" i="4"/>
  <c r="M1209" i="4"/>
  <c r="M349" i="4"/>
  <c r="M350" i="4"/>
  <c r="M335" i="4"/>
  <c r="M389" i="4"/>
  <c r="M60" i="4"/>
  <c r="M929" i="4"/>
  <c r="M1139" i="4"/>
  <c r="M71" i="4"/>
  <c r="M1051" i="4"/>
  <c r="M321" i="4"/>
  <c r="M365" i="4"/>
  <c r="M445" i="4"/>
  <c r="M1235" i="4"/>
  <c r="M1378" i="4"/>
  <c r="M754" i="4"/>
  <c r="M452" i="4"/>
  <c r="M989" i="4"/>
  <c r="M845" i="4"/>
  <c r="M1391" i="4"/>
  <c r="M243" i="4"/>
  <c r="M951" i="4"/>
  <c r="M1109" i="4"/>
  <c r="M888" i="4"/>
  <c r="M1095" i="4"/>
  <c r="M98" i="4"/>
  <c r="M513" i="4"/>
  <c r="M819" i="4"/>
  <c r="M626" i="4"/>
  <c r="M1207" i="4"/>
  <c r="M59" i="4"/>
  <c r="M578" i="4"/>
  <c r="M214" i="4"/>
  <c r="M847" i="4"/>
  <c r="M536" i="4"/>
  <c r="M622" i="4"/>
  <c r="M1270" i="4"/>
  <c r="M776" i="4"/>
  <c r="M423" i="4"/>
  <c r="M405" i="4"/>
  <c r="M343" i="4"/>
  <c r="M456" i="4"/>
  <c r="M760" i="4"/>
  <c r="M1353" i="4"/>
  <c r="M1125" i="4"/>
  <c r="M1142" i="4"/>
  <c r="M732" i="4"/>
  <c r="M374" i="4"/>
  <c r="M748" i="4"/>
  <c r="M410" i="4"/>
  <c r="M1168" i="4"/>
  <c r="M1055" i="4"/>
  <c r="M1415" i="4"/>
  <c r="M1178" i="4"/>
  <c r="M186" i="4"/>
  <c r="M875" i="4"/>
  <c r="M1015" i="4"/>
  <c r="M824" i="4"/>
  <c r="M356" i="4"/>
  <c r="M972" i="4"/>
  <c r="M302" i="4"/>
  <c r="M707" i="4"/>
  <c r="M827" i="4"/>
  <c r="M1053" i="4"/>
  <c r="M1023" i="4"/>
  <c r="M153" i="4"/>
  <c r="M1280" i="4"/>
  <c r="M40" i="4"/>
  <c r="M705" i="4"/>
  <c r="M1276" i="4"/>
  <c r="M240" i="4"/>
  <c r="M111" i="4"/>
  <c r="M966" i="4"/>
  <c r="M125" i="4"/>
  <c r="M702" i="4"/>
  <c r="M494" i="4"/>
  <c r="M84" i="4"/>
  <c r="M1128" i="4"/>
  <c r="M507" i="4"/>
  <c r="M551" i="4"/>
  <c r="M590" i="4"/>
  <c r="M841" i="4"/>
  <c r="M462" i="4"/>
  <c r="M205" i="4"/>
  <c r="M140" i="4"/>
  <c r="M829" i="4"/>
  <c r="M822" i="4"/>
  <c r="M493" i="4"/>
  <c r="M1214" i="4"/>
  <c r="M1148" i="4"/>
  <c r="M1075" i="4"/>
  <c r="M1216" i="4"/>
  <c r="M1323" i="4"/>
  <c r="M253" i="4"/>
  <c r="M1484" i="4"/>
  <c r="M589" i="4"/>
  <c r="M1355" i="4"/>
  <c r="M1020" i="4"/>
  <c r="M1281" i="4"/>
  <c r="M1312" i="4"/>
  <c r="M1379" i="4"/>
  <c r="M906" i="4"/>
  <c r="M55" i="4"/>
  <c r="M167" i="4"/>
  <c r="M663" i="4"/>
  <c r="M378" i="4"/>
  <c r="M569" i="4"/>
  <c r="M249" i="4"/>
  <c r="M1192" i="4"/>
  <c r="M1152" i="4"/>
  <c r="M1048" i="4"/>
  <c r="M266" i="4"/>
  <c r="M1419" i="4"/>
  <c r="M1253" i="4"/>
  <c r="M505" i="4"/>
  <c r="M769" i="4"/>
  <c r="M116" i="4"/>
  <c r="M1314" i="4"/>
  <c r="M284" i="4"/>
  <c r="M248" i="4"/>
  <c r="M208" i="4"/>
  <c r="M1487" i="4"/>
  <c r="M466" i="4"/>
  <c r="M581" i="4"/>
  <c r="M683" i="4"/>
  <c r="M131" i="4"/>
  <c r="M450" i="4"/>
  <c r="M641" i="4"/>
  <c r="M274" i="4"/>
  <c r="M828" i="4"/>
  <c r="M651" i="4"/>
  <c r="M756" i="4"/>
  <c r="M789" i="4"/>
  <c r="M209" i="4"/>
  <c r="M123" i="4"/>
  <c r="M412" i="4"/>
  <c r="M614" i="4"/>
  <c r="M1175" i="4"/>
  <c r="M1464" i="4"/>
  <c r="M676" i="4"/>
  <c r="M708" i="4"/>
  <c r="M1127" i="4"/>
  <c r="M560" i="4"/>
  <c r="M911" i="4"/>
  <c r="M716" i="4"/>
  <c r="M1444" i="4"/>
  <c r="M587" i="4"/>
  <c r="M426" i="4"/>
  <c r="M1298" i="4"/>
  <c r="M533" i="4"/>
  <c r="M139" i="4"/>
  <c r="M510" i="4"/>
  <c r="M928" i="4"/>
  <c r="M857" i="4"/>
  <c r="M1260" i="4"/>
  <c r="M1149" i="4"/>
  <c r="M260" i="4"/>
  <c r="M802" i="4"/>
  <c r="M252" i="4"/>
  <c r="M1157" i="4"/>
  <c r="M36" i="4"/>
  <c r="M815" i="4"/>
  <c r="M1243" i="4"/>
  <c r="M138" i="4"/>
  <c r="M1478" i="4"/>
  <c r="M402" i="4"/>
  <c r="M160" i="4"/>
  <c r="M146" i="4"/>
  <c r="M1069" i="4"/>
  <c r="M586" i="4"/>
  <c r="M1144" i="4"/>
  <c r="M818" i="4"/>
  <c r="M339" i="4"/>
  <c r="M597" i="4"/>
  <c r="M424" i="4"/>
  <c r="M1316" i="4"/>
  <c r="M1119" i="4"/>
  <c r="M29" i="4"/>
  <c r="M1247" i="4"/>
  <c r="M1140" i="4"/>
  <c r="M1030" i="4"/>
  <c r="M573" i="4"/>
  <c r="M224" i="4"/>
  <c r="M69" i="4"/>
  <c r="M1408" i="4"/>
  <c r="M1078" i="4"/>
  <c r="M411" i="4"/>
  <c r="M172" i="4"/>
  <c r="M1424" i="4"/>
  <c r="M1384" i="4"/>
  <c r="M259" i="4"/>
  <c r="M37" i="4"/>
  <c r="M1181" i="4"/>
  <c r="M619" i="4"/>
  <c r="M878" i="4"/>
  <c r="M767" i="4"/>
  <c r="M162" i="4"/>
  <c r="M861" i="4"/>
  <c r="M1375" i="4"/>
  <c r="M451" i="4"/>
  <c r="M611" i="4"/>
  <c r="M600" i="4"/>
  <c r="M571" i="4"/>
  <c r="M853" i="4"/>
  <c r="M398" i="4"/>
  <c r="M983" i="4"/>
  <c r="M1369" i="4"/>
  <c r="M1174" i="4"/>
  <c r="M564" i="4"/>
  <c r="M202" i="4"/>
  <c r="M353" i="4"/>
  <c r="M57" i="4"/>
  <c r="M594" i="4"/>
  <c r="M1295" i="4"/>
  <c r="M118" i="4"/>
  <c r="M997" i="4"/>
  <c r="M633" i="4"/>
  <c r="M1137" i="4"/>
  <c r="M1297" i="4"/>
  <c r="M731" i="4"/>
  <c r="M1385" i="4"/>
  <c r="M541" i="4"/>
  <c r="M190" i="4"/>
  <c r="M1135" i="4"/>
  <c r="M1472" i="4"/>
  <c r="M1261" i="4"/>
  <c r="M862" i="4"/>
  <c r="M954" i="4"/>
  <c r="M1237" i="4"/>
  <c r="M1123" i="4"/>
  <c r="M907" i="4"/>
  <c r="M1382" i="4"/>
  <c r="M373" i="4"/>
  <c r="M499" i="4"/>
  <c r="M925" i="4"/>
  <c r="M291" i="4"/>
  <c r="M1179" i="4"/>
  <c r="M26" i="4"/>
  <c r="M636" i="4"/>
  <c r="M489" i="4"/>
  <c r="M68" i="4"/>
  <c r="M1296" i="4"/>
  <c r="M1223" i="4"/>
  <c r="M1290" i="4"/>
  <c r="M194" i="4"/>
  <c r="M725" i="4"/>
  <c r="M522" i="4"/>
  <c r="M1500" i="4"/>
  <c r="M27" i="4"/>
  <c r="M47" i="4"/>
  <c r="M446" i="4"/>
  <c r="M201" i="4"/>
  <c r="M1483" i="4"/>
  <c r="M1042" i="4"/>
  <c r="M1138" i="4"/>
  <c r="M944" i="4"/>
  <c r="M810" i="4"/>
  <c r="M1074" i="4"/>
  <c r="M976" i="4"/>
  <c r="M360" i="4"/>
  <c r="M1486" i="4"/>
  <c r="M1460" i="4"/>
  <c r="M9" i="4"/>
  <c r="M245" i="4"/>
  <c r="M576" i="4"/>
  <c r="M1274" i="4"/>
  <c r="M644" i="4"/>
  <c r="M223" i="4"/>
  <c r="M283" i="4"/>
  <c r="M1021" i="4"/>
  <c r="M1105" i="4"/>
  <c r="M180" i="4"/>
  <c r="M6" i="4"/>
  <c r="M459" i="4"/>
  <c r="M1421" i="4"/>
  <c r="M279" i="4"/>
  <c r="M811" i="4"/>
  <c r="M1449" i="4"/>
  <c r="M1436" i="4"/>
  <c r="M738" i="4"/>
  <c r="M204" i="4"/>
  <c r="M799" i="4"/>
  <c r="M1120" i="4"/>
  <c r="M1004" i="4"/>
  <c r="M1380" i="4"/>
  <c r="M275" i="4"/>
  <c r="M948" i="4"/>
  <c r="M627" i="4"/>
  <c r="M511" i="4"/>
  <c r="M807" i="4"/>
  <c r="M975" i="4"/>
  <c r="M395" i="4"/>
  <c r="M276" i="4"/>
  <c r="M1111" i="4"/>
  <c r="M165" i="4"/>
  <c r="M1028" i="4"/>
  <c r="M344" i="4"/>
  <c r="M1073" i="4"/>
  <c r="M900" i="4"/>
  <c r="M65" i="4"/>
  <c r="M694" i="4"/>
  <c r="M717" i="4"/>
  <c r="M761" i="4"/>
  <c r="M15" i="4"/>
  <c r="M1177" i="4"/>
  <c r="M863" i="4"/>
  <c r="M502" i="4"/>
  <c r="M932" i="4"/>
  <c r="M796" i="4"/>
  <c r="M433" i="4"/>
  <c r="M774" i="4"/>
  <c r="M986" i="4"/>
  <c r="M1080" i="4"/>
  <c r="M1309" i="4"/>
  <c r="M508" i="4"/>
  <c r="M330" i="4"/>
  <c r="M1070" i="4"/>
  <c r="M1287" i="4"/>
  <c r="M1362" i="4"/>
  <c r="M1238" i="4"/>
  <c r="M236" i="4"/>
  <c r="M1046" i="4"/>
  <c r="M1344" i="4"/>
  <c r="M1469" i="4"/>
  <c r="M903" i="4"/>
  <c r="M897" i="4"/>
  <c r="M1153" i="4"/>
  <c r="M568" i="4"/>
  <c r="M1299" i="4"/>
  <c r="M584" i="4"/>
  <c r="M988" i="4"/>
  <c r="M147" i="4"/>
  <c r="M322" i="4"/>
  <c r="M1141" i="4"/>
  <c r="M757" i="4"/>
  <c r="M1163" i="4"/>
  <c r="M263" i="4"/>
  <c r="M583" i="4"/>
  <c r="M834" i="4"/>
  <c r="M1188" i="4"/>
  <c r="M1330" i="4"/>
  <c r="M1044" i="4"/>
  <c r="M221" i="4"/>
  <c r="M913" i="4"/>
  <c r="M441" i="4"/>
  <c r="M582" i="4"/>
  <c r="M429" i="4"/>
  <c r="M980" i="4"/>
  <c r="M1377" i="4"/>
  <c r="M1089" i="4"/>
  <c r="M300" i="4"/>
  <c r="M638" i="4"/>
  <c r="M596" i="4"/>
  <c r="M151" i="4"/>
  <c r="M790" i="4"/>
  <c r="M1096" i="4"/>
  <c r="M235" i="4"/>
  <c r="M1167" i="4"/>
  <c r="M1345" i="4"/>
  <c r="M1240" i="4"/>
  <c r="M1093" i="4"/>
  <c r="M282" i="4"/>
  <c r="M225" i="4"/>
  <c r="M1045" i="4"/>
  <c r="M854" i="4"/>
  <c r="M1083" i="4"/>
  <c r="M548" i="4"/>
  <c r="M765" i="4"/>
  <c r="M457" i="4"/>
  <c r="M184" i="4"/>
  <c r="M218" i="4"/>
  <c r="M126" i="4"/>
  <c r="M1245" i="4"/>
  <c r="M529" i="4"/>
  <c r="M1417" i="4"/>
  <c r="M1143" i="4"/>
  <c r="M1014" i="4"/>
  <c r="M660" i="4"/>
  <c r="M1165" i="4"/>
  <c r="M1305" i="4"/>
  <c r="M1405" i="4"/>
  <c r="M231" i="4"/>
  <c r="M156" i="4"/>
  <c r="M971" i="4"/>
  <c r="M700" i="4"/>
  <c r="M1399" i="4"/>
  <c r="M109" i="4"/>
  <c r="M946" i="4"/>
  <c r="M1346" i="4"/>
  <c r="M16" i="4"/>
  <c r="M63" i="4"/>
  <c r="M1217" i="4"/>
  <c r="M86" i="4"/>
  <c r="M540" i="4"/>
  <c r="M316" i="4"/>
  <c r="M1461" i="4"/>
  <c r="M681" i="4"/>
  <c r="M937" i="4"/>
  <c r="M1412" i="4"/>
  <c r="M1146" i="4"/>
  <c r="M1000" i="4"/>
  <c r="M689" i="4"/>
  <c r="M559" i="4"/>
  <c r="M1395" i="4"/>
  <c r="M601" i="4"/>
  <c r="M1132" i="4"/>
  <c r="M672" i="4"/>
  <c r="M1340" i="4"/>
  <c r="M154" i="4"/>
  <c r="M1198" i="4"/>
  <c r="M690" i="4"/>
  <c r="M628" i="4"/>
  <c r="M303" i="4"/>
  <c r="M363" i="4"/>
  <c r="M1447" i="4"/>
  <c r="M864" i="4"/>
  <c r="M688" i="4"/>
  <c r="M885" i="4"/>
  <c r="M329" i="4"/>
  <c r="M832" i="4"/>
  <c r="M94" i="4"/>
  <c r="M32" i="4"/>
  <c r="M1294" i="4"/>
  <c r="M271" i="4"/>
  <c r="M269" i="4"/>
  <c r="M385" i="4"/>
  <c r="M504" i="4"/>
  <c r="M524" i="4"/>
  <c r="M1306" i="4"/>
  <c r="M1189" i="4"/>
  <c r="M1134" i="4"/>
  <c r="M1213" i="4"/>
  <c r="M677" i="4"/>
  <c r="M553" i="4"/>
  <c r="M956" i="4"/>
  <c r="M206" i="4"/>
  <c r="M525" i="4"/>
  <c r="M289" i="4"/>
  <c r="M1457" i="4"/>
  <c r="M1307" i="4"/>
  <c r="M1285" i="4"/>
  <c r="M376" i="4"/>
  <c r="M1283" i="4"/>
  <c r="M736" i="4"/>
  <c r="M659" i="4"/>
  <c r="M1116" i="4"/>
  <c r="M1445" i="4"/>
  <c r="M650" i="4"/>
  <c r="M171" i="4"/>
  <c r="M567" i="4"/>
  <c r="M239" i="4"/>
  <c r="M157" i="4"/>
  <c r="M880" i="4"/>
  <c r="M72" i="4"/>
  <c r="M1202" i="4"/>
  <c r="M1040" i="4"/>
  <c r="M150" i="4"/>
  <c r="M1092" i="4"/>
  <c r="M336" i="4"/>
  <c r="M1200" i="4"/>
  <c r="M1009" i="4"/>
  <c r="M331" i="4"/>
  <c r="M432" i="4"/>
  <c r="M1220" i="4"/>
  <c r="M1398" i="4"/>
  <c r="M710" i="4"/>
  <c r="M666" i="4"/>
  <c r="M75" i="4"/>
  <c r="M14" i="4"/>
  <c r="M404" i="4"/>
  <c r="M108" i="4"/>
  <c r="M785" i="4"/>
  <c r="M270" i="4"/>
  <c r="M1501" i="4"/>
  <c r="M33" i="4"/>
  <c r="M836" i="4"/>
  <c r="M1224" i="4"/>
  <c r="M285" i="4"/>
  <c r="M1208" i="4"/>
  <c r="M338" i="4"/>
  <c r="M318" i="4"/>
  <c r="M420" i="4"/>
  <c r="M480" i="4"/>
  <c r="M1381" i="4"/>
  <c r="M977" i="4"/>
  <c r="M1407" i="4"/>
  <c r="M362" i="4"/>
  <c r="M1239" i="4"/>
  <c r="M308" i="4"/>
  <c r="M804" i="4"/>
  <c r="M543" i="4"/>
  <c r="M1008" i="4"/>
  <c r="M1394" i="4"/>
  <c r="M1420" i="4"/>
  <c r="M355" i="4"/>
  <c r="M1357" i="4"/>
  <c r="M177" i="4"/>
  <c r="M713" i="4"/>
  <c r="M630" i="4"/>
  <c r="M901" i="4"/>
  <c r="M833" i="4"/>
  <c r="M431" i="4"/>
  <c r="M1425" i="4"/>
  <c r="M307" i="4"/>
  <c r="M328" i="4"/>
  <c r="M418" i="4"/>
  <c r="M397" i="4"/>
  <c r="M1156" i="4"/>
  <c r="M886" i="4"/>
  <c r="M629" i="4"/>
  <c r="M670" i="4"/>
  <c r="M515" i="4"/>
  <c r="M750" i="4"/>
  <c r="M657" i="4"/>
  <c r="M1490" i="4"/>
  <c r="M437" i="4"/>
  <c r="M592" i="4"/>
  <c r="M311" i="4"/>
  <c r="M1026" i="4"/>
  <c r="M526" i="4"/>
  <c r="M500" i="4"/>
  <c r="M476" i="4"/>
  <c r="M173" i="4"/>
  <c r="M933" i="4"/>
  <c r="M585" i="4"/>
  <c r="M1333" i="4"/>
  <c r="M1033" i="4"/>
  <c r="M909" i="4"/>
  <c r="M1279" i="4"/>
  <c r="M1088" i="4"/>
  <c r="M1289" i="4"/>
  <c r="M272" i="4"/>
  <c r="M1029" i="4"/>
  <c r="M197" i="4"/>
  <c r="M1371" i="4"/>
  <c r="M786" i="4"/>
  <c r="M744" i="4"/>
  <c r="M781" i="4"/>
  <c r="M963" i="4"/>
  <c r="M1187" i="4"/>
  <c r="M455" i="4"/>
  <c r="M839" i="4"/>
  <c r="M1066" i="4"/>
  <c r="M764" i="4"/>
  <c r="M195" i="4"/>
  <c r="M120" i="4"/>
  <c r="M978" i="4"/>
  <c r="M667" i="4"/>
  <c r="M737" i="4"/>
  <c r="M345" i="4"/>
  <c r="M357" i="4"/>
  <c r="M372" i="4"/>
  <c r="M1263" i="4"/>
  <c r="M200" i="4"/>
  <c r="M76" i="4"/>
  <c r="M574" i="4"/>
  <c r="M250" i="4"/>
  <c r="M484" i="4"/>
  <c r="M618" i="4"/>
  <c r="M101" i="4"/>
  <c r="M1060" i="4"/>
  <c r="M817" i="4"/>
  <c r="M752" i="4"/>
  <c r="M1228" i="4"/>
  <c r="M399" i="4"/>
  <c r="M1364" i="4"/>
  <c r="M137" i="4"/>
  <c r="M751" i="4"/>
  <c r="M1196" i="4"/>
  <c r="M1348" i="4"/>
  <c r="M809" i="4"/>
  <c r="M1099" i="4"/>
  <c r="M1043" i="4"/>
  <c r="M1277" i="4"/>
  <c r="M1495" i="4"/>
  <c r="M1186" i="4"/>
  <c r="M709" i="4"/>
  <c r="M782" i="4"/>
  <c r="M697" i="4"/>
  <c r="M234" i="4"/>
  <c r="M1211" i="4"/>
  <c r="M461" i="4"/>
  <c r="M1327" i="4"/>
  <c r="M1210" i="4"/>
  <c r="M1017" i="4"/>
  <c r="M1361" i="4"/>
  <c r="M422" i="4"/>
  <c r="M341" i="4"/>
  <c r="M56" i="4"/>
  <c r="M1452" i="4"/>
  <c r="M1350" i="4"/>
  <c r="M1233" i="4"/>
  <c r="M346" i="4"/>
  <c r="M835" i="4"/>
  <c r="M1018" i="4"/>
  <c r="M10" i="4"/>
  <c r="M354" i="4"/>
  <c r="M1226" i="4"/>
  <c r="M645" i="4"/>
  <c r="M686" i="4"/>
  <c r="M1335" i="4"/>
  <c r="M1199" i="4"/>
  <c r="M1062" i="4"/>
  <c r="M1049" i="4"/>
  <c r="M1034" i="4"/>
  <c r="M61" i="4"/>
  <c r="M1451" i="4"/>
  <c r="M1413" i="4"/>
  <c r="M1404" i="4"/>
  <c r="M701" i="4"/>
  <c r="M599" i="4"/>
  <c r="M570" i="4"/>
  <c r="M675" i="4"/>
  <c r="M1081" i="4"/>
  <c r="M310" i="4"/>
  <c r="M1433" i="4"/>
  <c r="M207" i="4"/>
  <c r="M212" i="4"/>
  <c r="M211" i="4"/>
  <c r="M1266" i="4"/>
  <c r="M1286" i="4"/>
  <c r="M787" i="4"/>
  <c r="M718" i="4"/>
  <c r="M871" i="4"/>
  <c r="M79" i="4"/>
  <c r="M1190" i="4"/>
  <c r="M317" i="4"/>
  <c r="M366" i="4"/>
  <c r="M680" i="4"/>
  <c r="M1252" i="4"/>
  <c r="M661" i="4"/>
  <c r="M588" i="4"/>
  <c r="M467" i="4"/>
  <c r="M1067" i="4"/>
  <c r="M1383" i="4"/>
  <c r="M1468" i="4"/>
  <c r="M1282" i="4"/>
  <c r="M465" i="4"/>
  <c r="M73" i="4"/>
  <c r="M1117" i="4"/>
  <c r="M403" i="4"/>
  <c r="M876" i="4"/>
  <c r="M439" i="4"/>
  <c r="M1256" i="4"/>
  <c r="M189" i="4"/>
  <c r="M394" i="4"/>
  <c r="M1268" i="4"/>
  <c r="M49" i="4"/>
  <c r="M1072" i="4"/>
  <c r="M1204" i="4"/>
  <c r="M1005" i="4"/>
  <c r="M292" i="4"/>
  <c r="M726" i="4"/>
  <c r="M934" i="4"/>
  <c r="M546" i="4"/>
  <c r="M879" i="4"/>
  <c r="M923" i="4"/>
  <c r="M1052" i="4"/>
  <c r="M155" i="4"/>
  <c r="M315" i="4"/>
  <c r="M1275" i="4"/>
  <c r="M964" i="4"/>
  <c r="M797" i="4"/>
  <c r="M364" i="4"/>
  <c r="M247" i="4"/>
  <c r="M704" i="4"/>
  <c r="M788" i="4"/>
  <c r="M20" i="4"/>
  <c r="M1403" i="4"/>
  <c r="M319" i="4"/>
  <c r="M974" i="4"/>
  <c r="M649" i="4"/>
  <c r="M746" i="4"/>
  <c r="M868" i="4"/>
  <c r="M215" i="4"/>
  <c r="M814" i="4"/>
  <c r="M612" i="4"/>
  <c r="M409" i="4"/>
  <c r="M894" i="4"/>
  <c r="M729" i="4"/>
  <c r="M102" i="4"/>
  <c r="M498" i="4"/>
  <c r="M220" i="4"/>
  <c r="M1264" i="4"/>
  <c r="M304" i="4"/>
  <c r="M87" i="4"/>
  <c r="M1058" i="4"/>
  <c r="M112" i="4"/>
  <c r="M67" i="4"/>
  <c r="M1411" i="4"/>
  <c r="M1114" i="4"/>
  <c r="M278" i="4"/>
  <c r="M1269" i="4"/>
  <c r="M199" i="4"/>
  <c r="M1284" i="4"/>
  <c r="M1155" i="4"/>
  <c r="M11" i="4"/>
  <c r="M1336" i="4"/>
  <c r="M870" i="4"/>
  <c r="M920" i="4"/>
  <c r="M682" i="4"/>
  <c r="M519" i="4"/>
  <c r="M492" i="4"/>
  <c r="M164" i="4"/>
  <c r="M22" i="4"/>
  <c r="M113" i="4"/>
  <c r="M78" i="4"/>
  <c r="M143" i="4"/>
  <c r="M287" i="4"/>
  <c r="M891" i="4"/>
  <c r="M391" i="4"/>
  <c r="M81" i="4"/>
  <c r="M367" i="4"/>
  <c r="M693" i="4"/>
  <c r="M962" i="4"/>
  <c r="M1130" i="4"/>
  <c r="M58" i="4"/>
  <c r="M1103" i="4"/>
  <c r="M539" i="4"/>
  <c r="M1254" i="4"/>
  <c r="M1365" i="4"/>
  <c r="M1499" i="4"/>
  <c r="M31" i="4"/>
  <c r="M1090" i="4"/>
  <c r="M740" i="4"/>
  <c r="M960" i="4"/>
  <c r="M1347" i="4"/>
  <c r="M1465" i="4"/>
  <c r="M577" i="4"/>
  <c r="M464" i="4"/>
  <c r="M938" i="4"/>
  <c r="M995" i="4"/>
  <c r="M1374" i="4"/>
  <c r="M312" i="4"/>
  <c r="M478" i="4"/>
  <c r="M254" i="4"/>
  <c r="M808" i="4"/>
  <c r="M930" i="4"/>
  <c r="M714" i="4"/>
  <c r="M1334" i="4"/>
  <c r="M889" i="4"/>
  <c r="M368" i="4"/>
  <c r="M658" i="4"/>
  <c r="M1466" i="4"/>
  <c r="M557" i="4"/>
  <c r="M711" i="4"/>
  <c r="M1442" i="4"/>
  <c r="M435" i="4"/>
  <c r="M21" i="4"/>
  <c r="M653" i="4"/>
  <c r="M692" i="4"/>
  <c r="M996" i="4"/>
  <c r="M1248" i="4"/>
  <c r="M43" i="4"/>
  <c r="M1246" i="4"/>
  <c r="M127" i="4"/>
  <c r="M530" i="4"/>
  <c r="M604" i="4"/>
  <c r="M1231" i="4"/>
  <c r="M19" i="4"/>
  <c r="M1024" i="4"/>
  <c r="M124" i="4"/>
  <c r="M132" i="4"/>
  <c r="M1315" i="4"/>
  <c r="M242" i="4"/>
  <c r="M1359" i="4"/>
  <c r="M1475" i="4"/>
  <c r="M1320" i="4"/>
  <c r="M320" i="4"/>
  <c r="M712" i="4"/>
  <c r="M428" i="4"/>
  <c r="M735" i="4"/>
  <c r="M1293" i="4"/>
  <c r="M842" i="4"/>
  <c r="M679" i="4"/>
  <c r="M867" i="4"/>
  <c r="M1197" i="4"/>
  <c r="M261" i="4"/>
  <c r="M1376" i="4"/>
  <c r="M1097" i="4"/>
  <c r="M1158" i="4"/>
  <c r="M359" i="4"/>
  <c r="M1493" i="4"/>
  <c r="M169" i="4"/>
  <c r="M1322" i="4"/>
  <c r="M440" i="4"/>
  <c r="M1071" i="4"/>
  <c r="M668" i="4"/>
  <c r="M506" i="4"/>
  <c r="M54" i="4"/>
  <c r="M267" i="4"/>
  <c r="M613" i="4"/>
  <c r="M527" i="4"/>
  <c r="M1230" i="4"/>
  <c r="M1494" i="4"/>
  <c r="M325" i="4"/>
  <c r="M521" i="4"/>
  <c r="M950" i="4"/>
  <c r="M825" i="4"/>
  <c r="M443" i="4"/>
  <c r="M244" i="4"/>
  <c r="M1496" i="4"/>
  <c r="M38" i="4"/>
  <c r="M1288" i="4"/>
  <c r="M912" i="4"/>
  <c r="M547" i="4"/>
  <c r="M1124" i="4"/>
  <c r="M664" i="4"/>
  <c r="M1434" i="4"/>
  <c r="M874" i="4"/>
  <c r="M1386" i="4"/>
  <c r="M1087" i="4"/>
  <c r="M1129" i="4"/>
  <c r="M516" i="4"/>
  <c r="M957" i="4"/>
  <c r="M801" i="4"/>
  <c r="M1227" i="4"/>
  <c r="M41" i="4"/>
  <c r="M375" i="4"/>
  <c r="M1324" i="4"/>
  <c r="M1332" i="4"/>
  <c r="M226" i="4"/>
  <c r="M1491" i="4"/>
  <c r="M1094" i="4"/>
  <c r="M135" i="4"/>
  <c r="M473" i="4"/>
  <c r="M542" i="4"/>
  <c r="M635" i="4"/>
  <c r="M1206" i="4"/>
  <c r="M133" i="4"/>
  <c r="M532" i="4"/>
  <c r="M673" i="4"/>
  <c r="M1086" i="4"/>
  <c r="M97" i="4"/>
  <c r="M281" i="4"/>
  <c r="M1423" i="4"/>
  <c r="M593" i="4"/>
  <c r="M1358" i="4"/>
  <c r="M460" i="4"/>
  <c r="M931" i="4"/>
  <c r="M176" i="4"/>
  <c r="M873" i="4"/>
  <c r="M1013" i="4"/>
  <c r="M351" i="4"/>
  <c r="M501" i="4"/>
  <c r="M1136" i="4"/>
  <c r="M1019" i="4"/>
  <c r="M620" i="4"/>
  <c r="M747" i="4"/>
  <c r="M39" i="4"/>
  <c r="M1368" i="4"/>
  <c r="M175" i="4"/>
  <c r="M70" i="4"/>
  <c r="M148" i="4"/>
  <c r="M1172" i="4"/>
  <c r="M85" i="4"/>
  <c r="M1016" i="4"/>
  <c r="M470" i="4"/>
  <c r="M1222" i="4"/>
  <c r="M53" i="4"/>
  <c r="M96" i="4"/>
  <c r="M327" i="4"/>
  <c r="M1001" i="4"/>
  <c r="M562" i="4"/>
  <c r="M485" i="4"/>
  <c r="M887" i="4"/>
  <c r="M130" i="4"/>
  <c r="M1367" i="4"/>
  <c r="M256" i="4"/>
  <c r="M595" i="4"/>
  <c r="M51" i="4"/>
  <c r="M352" i="4"/>
  <c r="M401" i="4"/>
  <c r="M1229" i="4"/>
  <c r="M558" i="4"/>
  <c r="M992" i="4"/>
  <c r="M241" i="4"/>
  <c r="M1160" i="4"/>
  <c r="M941" i="4"/>
  <c r="M1161" i="4"/>
  <c r="M1244" i="4"/>
  <c r="M258" i="4"/>
  <c r="M1084" i="4"/>
  <c r="M647" i="4"/>
  <c r="M74" i="4"/>
  <c r="M1456" i="4"/>
  <c r="M1100" i="4"/>
  <c r="M639" i="4"/>
  <c r="M475" i="4"/>
  <c r="M265" i="4"/>
  <c r="M333" i="4"/>
  <c r="M625" i="4"/>
  <c r="M1372" i="4"/>
  <c r="M823" i="4"/>
  <c r="M294" i="4"/>
  <c r="M1011" i="4"/>
  <c r="M905" i="4"/>
  <c r="L715" i="4"/>
  <c r="L415" i="4"/>
  <c r="L753" i="4"/>
  <c r="L213" i="4"/>
  <c r="L425" i="4"/>
  <c r="L724" i="4"/>
  <c r="L323" i="4"/>
  <c r="L149" i="4"/>
  <c r="L742" i="4"/>
  <c r="L1133" i="4"/>
  <c r="L990" i="4"/>
  <c r="L1414" i="4"/>
  <c r="L1182" i="4"/>
  <c r="L648" i="4"/>
  <c r="L103" i="4"/>
  <c r="L910" i="4"/>
  <c r="L1147" i="4"/>
  <c r="L1038" i="4"/>
  <c r="L1212" i="4"/>
  <c r="L850" i="4"/>
  <c r="L80" i="4"/>
  <c r="L721" i="4"/>
  <c r="L23" i="4"/>
  <c r="L523" i="4"/>
  <c r="L609" i="4"/>
  <c r="L1154" i="4"/>
  <c r="L1173" i="4"/>
  <c r="L1313" i="4"/>
  <c r="L1184" i="4"/>
  <c r="L869" i="4"/>
  <c r="L665" i="4"/>
  <c r="L262" i="4"/>
  <c r="L953" i="4"/>
  <c r="L337" i="4"/>
  <c r="L400" i="4"/>
  <c r="L1471" i="4"/>
  <c r="L631" i="4"/>
  <c r="L1176" i="4"/>
  <c r="L982" i="4"/>
  <c r="L107" i="4"/>
  <c r="L91" i="4"/>
  <c r="L1406" i="4"/>
  <c r="L1301" i="4"/>
  <c r="L1102" i="4"/>
  <c r="L382" i="4"/>
  <c r="L904" i="4"/>
  <c r="L393" i="4"/>
  <c r="L407" i="4"/>
  <c r="L18" i="4"/>
  <c r="L1091" i="4"/>
  <c r="L89" i="4"/>
  <c r="L1448" i="4"/>
  <c r="L1387" i="4"/>
  <c r="L237" i="4"/>
  <c r="L812" i="4"/>
  <c r="L728" i="4"/>
  <c r="L92" i="4"/>
  <c r="L1169" i="4"/>
  <c r="L1007" i="4"/>
  <c r="L1010" i="4"/>
  <c r="L257" i="4"/>
  <c r="L110" i="4"/>
  <c r="L458" i="4"/>
  <c r="L1470" i="4"/>
  <c r="L699" i="4"/>
  <c r="L182" i="4"/>
  <c r="L803" i="4"/>
  <c r="L217" i="4"/>
  <c r="L416" i="4"/>
  <c r="L1302" i="4"/>
  <c r="L652" i="4"/>
  <c r="L232" i="4"/>
  <c r="L472" i="4"/>
  <c r="L538" i="4"/>
  <c r="L896" i="4"/>
  <c r="L843" i="4"/>
  <c r="L34" i="4"/>
  <c r="L632" i="4"/>
  <c r="L447" i="4"/>
  <c r="L1218" i="4"/>
  <c r="L771" i="4"/>
  <c r="L1331" i="4"/>
  <c r="L734" i="4"/>
  <c r="L895" i="4"/>
  <c r="L471" i="4"/>
  <c r="L454" i="4"/>
  <c r="L1257" i="4"/>
  <c r="L185" i="4"/>
  <c r="L238" i="4"/>
  <c r="L1363" i="4"/>
  <c r="L174" i="4"/>
  <c r="L1098" i="4"/>
  <c r="L1221" i="4"/>
  <c r="L229" i="4"/>
  <c r="L1446" i="4"/>
  <c r="L1300" i="4"/>
  <c r="L598" i="4"/>
  <c r="L615" i="4"/>
  <c r="L183" i="4"/>
  <c r="L927" i="4"/>
  <c r="L1162" i="4"/>
  <c r="L390" i="4"/>
  <c r="L1308" i="4"/>
  <c r="L1497" i="4"/>
  <c r="L1122" i="4"/>
  <c r="L640" i="4"/>
  <c r="L453" i="4"/>
  <c r="L1164" i="4"/>
  <c r="L575" i="4"/>
  <c r="L314" i="4"/>
  <c r="L844" i="4"/>
  <c r="L28" i="4"/>
  <c r="L1255" i="4"/>
  <c r="L991" i="4"/>
  <c r="L1431" i="4"/>
  <c r="L813" i="4"/>
  <c r="L921" i="4"/>
  <c r="L703" i="4"/>
  <c r="L851" i="4"/>
  <c r="L1354" i="4"/>
  <c r="L340" i="4"/>
  <c r="L656" i="4"/>
  <c r="L438" i="4"/>
  <c r="L517" i="4"/>
  <c r="L379" i="4"/>
  <c r="L669" i="4"/>
  <c r="L849" i="4"/>
  <c r="L1427" i="4"/>
  <c r="L479" i="4"/>
  <c r="L778" i="4"/>
  <c r="L1390" i="4"/>
  <c r="L1329" i="4"/>
  <c r="L779" i="4"/>
  <c r="L1498" i="4"/>
  <c r="L518" i="4"/>
  <c r="L387" i="4"/>
  <c r="L377" i="4"/>
  <c r="L916" i="4"/>
  <c r="L296" i="4"/>
  <c r="L1326" i="4"/>
  <c r="L191" i="4"/>
  <c r="L1437" i="4"/>
  <c r="L1400" i="4"/>
  <c r="L706" i="4"/>
  <c r="L987" i="4"/>
  <c r="L152" i="4"/>
  <c r="L940" i="4"/>
  <c r="L1311" i="4"/>
  <c r="L449" i="4"/>
  <c r="L535" i="4"/>
  <c r="L856" i="4"/>
  <c r="L1002" i="4"/>
  <c r="L942" i="4"/>
  <c r="L168" i="4"/>
  <c r="L280" i="4"/>
  <c r="L93" i="4"/>
  <c r="L775" i="4"/>
  <c r="L45" i="4"/>
  <c r="L840" i="4"/>
  <c r="L955" i="4"/>
  <c r="L1041" i="4"/>
  <c r="L792" i="4"/>
  <c r="L129" i="4"/>
  <c r="L1492" i="4"/>
  <c r="L1360" i="4"/>
  <c r="L62" i="4"/>
  <c r="L1271" i="4"/>
  <c r="L1458" i="4"/>
  <c r="L136" i="4"/>
  <c r="L936" i="4"/>
  <c r="L1076" i="4"/>
  <c r="L380" i="4"/>
  <c r="L580" i="4"/>
  <c r="L1056" i="4"/>
  <c r="L1036" i="4"/>
  <c r="L772" i="4"/>
  <c r="L727" i="4"/>
  <c r="L246" i="4"/>
  <c r="L119" i="4"/>
  <c r="L1077" i="4"/>
  <c r="L509" i="4"/>
  <c r="L902" i="4"/>
  <c r="L193" i="4"/>
  <c r="L1272" i="4"/>
  <c r="L1341" i="4"/>
  <c r="L1194" i="4"/>
  <c r="L762" i="4"/>
  <c r="L290" i="4"/>
  <c r="L846" i="4"/>
  <c r="L719" i="4"/>
  <c r="L806" i="4"/>
  <c r="L430" i="4"/>
  <c r="L678" i="4"/>
  <c r="L1430" i="4"/>
  <c r="L158" i="4"/>
  <c r="L1410" i="4"/>
  <c r="L918" i="4"/>
  <c r="L999" i="4"/>
  <c r="L326" i="4"/>
  <c r="L1032" i="4"/>
  <c r="L949" i="4"/>
  <c r="L25" i="4"/>
  <c r="L722" i="4"/>
  <c r="L88" i="4"/>
  <c r="L1393" i="4"/>
  <c r="L264" i="4"/>
  <c r="L1488" i="4"/>
  <c r="L48" i="4"/>
  <c r="L655" i="4"/>
  <c r="L1108" i="4"/>
  <c r="L968" i="4"/>
  <c r="L159" i="4"/>
  <c r="L860" i="4"/>
  <c r="L838" i="4"/>
  <c r="L528" i="4"/>
  <c r="L42" i="4"/>
  <c r="L1242" i="4"/>
  <c r="L662" i="4"/>
  <c r="L755" i="4"/>
  <c r="L555" i="4"/>
  <c r="L188" i="4"/>
  <c r="L591" i="4"/>
  <c r="L1205" i="4"/>
  <c r="L922" i="4"/>
  <c r="L550" i="4"/>
  <c r="L1388" i="4"/>
  <c r="L945" i="4"/>
  <c r="L1057" i="4"/>
  <c r="L122" i="4"/>
  <c r="L1325" i="4"/>
  <c r="L483" i="4"/>
  <c r="L427" i="4"/>
  <c r="L178" i="4"/>
  <c r="L142" i="4"/>
  <c r="L1473" i="4"/>
  <c r="L1025" i="4"/>
  <c r="L1027" i="4"/>
  <c r="L607" i="4"/>
  <c r="L831" i="4"/>
  <c r="L621" i="4"/>
  <c r="L872" i="4"/>
  <c r="L608" i="4"/>
  <c r="L361" i="4"/>
  <c r="L1409" i="4"/>
  <c r="L805" i="4"/>
  <c r="L414" i="4"/>
  <c r="L1455" i="4"/>
  <c r="L848" i="4"/>
  <c r="L952" i="4"/>
  <c r="L436" i="4"/>
  <c r="L486" i="4"/>
  <c r="L421" i="4"/>
  <c r="L413" i="4"/>
  <c r="L967" i="4"/>
  <c r="L83" i="4"/>
  <c r="L12" i="4"/>
  <c r="L1319" i="4"/>
  <c r="L1061" i="4"/>
  <c r="L1159" i="4"/>
  <c r="L545" i="4"/>
  <c r="L798" i="4"/>
  <c r="L161" i="4"/>
  <c r="L288" i="4"/>
  <c r="L1012" i="4"/>
  <c r="L883" i="4"/>
  <c r="L898" i="4"/>
  <c r="L482" i="4"/>
  <c r="L914" i="4"/>
  <c r="L24" i="4"/>
  <c r="L1453" i="4"/>
  <c r="L134" i="4"/>
  <c r="L1118" i="4"/>
  <c r="L1112" i="4"/>
  <c r="L1397" i="4"/>
  <c r="L1195" i="4"/>
  <c r="L95" i="4"/>
  <c r="L1064" i="4"/>
  <c r="L170" i="4"/>
  <c r="L994" i="4"/>
  <c r="L82" i="4"/>
  <c r="L1356" i="4"/>
  <c r="L1459" i="4"/>
  <c r="L277" i="4"/>
  <c r="L1401" i="4"/>
  <c r="L534" i="4"/>
  <c r="L309" i="4"/>
  <c r="L671" i="4"/>
  <c r="L623" i="4"/>
  <c r="L469" i="4"/>
  <c r="L66" i="4"/>
  <c r="L1441" i="4"/>
  <c r="L1343" i="4"/>
  <c r="L1462" i="4"/>
  <c r="L1171" i="4"/>
  <c r="L1225" i="4"/>
  <c r="L1079" i="4"/>
  <c r="L741" i="4"/>
  <c r="L961" i="4"/>
  <c r="L1396" i="4"/>
  <c r="L563" i="4"/>
  <c r="L1193" i="4"/>
  <c r="L1262" i="4"/>
  <c r="L958" i="4"/>
  <c r="L497" i="4"/>
  <c r="L1215" i="4"/>
  <c r="L784" i="4"/>
  <c r="L696" i="4"/>
  <c r="L642" i="4"/>
  <c r="L821" i="4"/>
  <c r="L1037" i="4"/>
  <c r="L198" i="4"/>
  <c r="L687" i="4"/>
  <c r="L1068" i="4"/>
  <c r="L442" i="4"/>
  <c r="L1318" i="4"/>
  <c r="L926" i="4"/>
  <c r="L77" i="4"/>
  <c r="L1236" i="4"/>
  <c r="L924" i="4"/>
  <c r="L1022" i="4"/>
  <c r="L617" i="4"/>
  <c r="L369" i="4"/>
  <c r="L301" i="4"/>
  <c r="L1035" i="4"/>
  <c r="L1428" i="4"/>
  <c r="L1352" i="4"/>
  <c r="L556" i="4"/>
  <c r="L1241" i="4"/>
  <c r="L488" i="4"/>
  <c r="L1426" i="4"/>
  <c r="L561" i="4"/>
  <c r="L654" i="4"/>
  <c r="L1054" i="4"/>
  <c r="L30" i="4"/>
  <c r="L306" i="4"/>
  <c r="L299" i="4"/>
  <c r="L858" i="4"/>
  <c r="L579" i="4"/>
  <c r="L739" i="4"/>
  <c r="L1131" i="4"/>
  <c r="L370" i="4"/>
  <c r="L1232" i="4"/>
  <c r="L730" i="4"/>
  <c r="L383" i="4"/>
  <c r="L1006" i="4"/>
  <c r="L1349" i="4"/>
  <c r="L537" i="4"/>
  <c r="L187" i="4"/>
  <c r="L1050" i="4"/>
  <c r="L1031" i="4"/>
  <c r="L268" i="4"/>
  <c r="L603" i="4"/>
  <c r="L463" i="4"/>
  <c r="L358" i="4"/>
  <c r="L255" i="4"/>
  <c r="L684" i="4"/>
  <c r="L1249" i="4"/>
  <c r="L227" i="4"/>
  <c r="L388" i="4"/>
  <c r="L192" i="4"/>
  <c r="L35" i="4"/>
  <c r="L496" i="4"/>
  <c r="L1480" i="4"/>
  <c r="L1003" i="4"/>
  <c r="L1389" i="4"/>
  <c r="L295" i="4"/>
  <c r="L1450" i="4"/>
  <c r="L1392" i="4"/>
  <c r="L100" i="4"/>
  <c r="L565" i="4"/>
  <c r="L770" i="4"/>
  <c r="L674" i="4"/>
  <c r="L141" i="4"/>
  <c r="L634" i="4"/>
  <c r="L908" i="4"/>
  <c r="L444" i="4"/>
  <c r="L892" i="4"/>
  <c r="L105" i="4"/>
  <c r="L1145" i="4"/>
  <c r="L219" i="4"/>
  <c r="L1402" i="4"/>
  <c r="L605" i="4"/>
  <c r="L8" i="4"/>
  <c r="L733" i="4"/>
  <c r="L1338" i="4"/>
  <c r="L163" i="4"/>
  <c r="L481" i="4"/>
  <c r="L491" i="4"/>
  <c r="L1265" i="4"/>
  <c r="L1429" i="4"/>
  <c r="L1339" i="4"/>
  <c r="L128" i="4"/>
  <c r="L1234" i="4"/>
  <c r="L1259" i="4"/>
  <c r="L1476" i="4"/>
  <c r="L720" i="4"/>
  <c r="L777" i="4"/>
  <c r="L406" i="4"/>
  <c r="L293" i="4"/>
  <c r="L495" i="4"/>
  <c r="L1151" i="4"/>
  <c r="L1481" i="4"/>
  <c r="L646" i="4"/>
  <c r="L1101" i="4"/>
  <c r="L1278" i="4"/>
  <c r="L251" i="4"/>
  <c r="L1479" i="4"/>
  <c r="L179" i="4"/>
  <c r="L468" i="4"/>
  <c r="L386" i="4"/>
  <c r="L723" i="4"/>
  <c r="L855" i="4"/>
  <c r="L1267" i="4"/>
  <c r="L419" i="4"/>
  <c r="L984" i="4"/>
  <c r="L1059" i="4"/>
  <c r="L917" i="4"/>
  <c r="L1485" i="4"/>
  <c r="L1303" i="4"/>
  <c r="L13" i="4"/>
  <c r="L973" i="4"/>
  <c r="L981" i="4"/>
  <c r="L228" i="4"/>
  <c r="L919" i="4"/>
  <c r="L474" i="4"/>
  <c r="L1121" i="4"/>
  <c r="L114" i="4"/>
  <c r="L1467" i="4"/>
  <c r="L408" i="4"/>
  <c r="L866" i="4"/>
  <c r="L512" i="4"/>
  <c r="L544" i="4"/>
  <c r="L117" i="4"/>
  <c r="L1328" i="4"/>
  <c r="L763" i="4"/>
  <c r="L877" i="4"/>
  <c r="L685" i="4"/>
  <c r="L1443" i="4"/>
  <c r="L947" i="4"/>
  <c r="L794" i="4"/>
  <c r="L99" i="4"/>
  <c r="L1477" i="4"/>
  <c r="L1474" i="4"/>
  <c r="L759" i="4"/>
  <c r="L384" i="4"/>
  <c r="L1191" i="4"/>
  <c r="L1273" i="4"/>
  <c r="L993" i="4"/>
  <c r="L448" i="4"/>
  <c r="L915" i="4"/>
  <c r="L487" i="4"/>
  <c r="L969" i="4"/>
  <c r="L1113" i="4"/>
  <c r="L768" i="4"/>
  <c r="L1150" i="4"/>
  <c r="L882" i="4"/>
  <c r="L121" i="4"/>
  <c r="L698" i="4"/>
  <c r="L691" i="4"/>
  <c r="L115" i="4"/>
  <c r="L1463" i="4"/>
  <c r="L348" i="4"/>
  <c r="L166" i="4"/>
  <c r="L1435" i="4"/>
  <c r="L313" i="4"/>
  <c r="L46" i="4"/>
  <c r="L985" i="4"/>
  <c r="L1219" i="4"/>
  <c r="L1366" i="4"/>
  <c r="L890" i="4"/>
  <c r="L939" i="4"/>
  <c r="L893" i="4"/>
  <c r="L392" i="4"/>
  <c r="L324" i="4"/>
  <c r="L90" i="4"/>
  <c r="L503" i="4"/>
  <c r="L552" i="4"/>
  <c r="L554" i="4"/>
  <c r="L637" i="4"/>
  <c r="L791" i="4"/>
  <c r="L106" i="4"/>
  <c r="L50" i="4"/>
  <c r="L1373" i="4"/>
  <c r="L233" i="4"/>
  <c r="L1337" i="4"/>
  <c r="L758" i="4"/>
  <c r="L766" i="4"/>
  <c r="L477" i="4"/>
  <c r="L334" i="4"/>
  <c r="L520" i="4"/>
  <c r="L745" i="4"/>
  <c r="L5" i="4"/>
  <c r="L1489" i="4"/>
  <c r="L52" i="4"/>
  <c r="L1418" i="4"/>
  <c r="L602" i="4"/>
  <c r="L943" i="4"/>
  <c r="L800" i="4"/>
  <c r="L859" i="4"/>
  <c r="L1321" i="4"/>
  <c r="L1082" i="4"/>
  <c r="L795" i="4"/>
  <c r="L1416" i="4"/>
  <c r="L417" i="4"/>
  <c r="L643" i="4"/>
  <c r="L610" i="4"/>
  <c r="L104" i="4"/>
  <c r="L1183" i="4"/>
  <c r="L181" i="4"/>
  <c r="L1063" i="4"/>
  <c r="L1432" i="4"/>
  <c r="L1065" i="4"/>
  <c r="L396" i="4"/>
  <c r="L44" i="4"/>
  <c r="L1107" i="4"/>
  <c r="L783" i="4"/>
  <c r="L1439" i="4"/>
  <c r="L826" i="4"/>
  <c r="L899" i="4"/>
  <c r="L1115" i="4"/>
  <c r="L490" i="4"/>
  <c r="L830" i="4"/>
  <c r="L816" i="4"/>
  <c r="L1251" i="4"/>
  <c r="L865" i="4"/>
  <c r="L743" i="4"/>
  <c r="L514" i="4"/>
  <c r="L381" i="4"/>
  <c r="L1292" i="4"/>
  <c r="L531" i="4"/>
  <c r="L1047" i="4"/>
  <c r="L1258" i="4"/>
  <c r="L979" i="4"/>
  <c r="L1454" i="4"/>
  <c r="L1201" i="4"/>
  <c r="L998" i="4"/>
  <c r="L1370" i="4"/>
  <c r="L216" i="4"/>
  <c r="L371" i="4"/>
  <c r="L196" i="4"/>
  <c r="L1085" i="4"/>
  <c r="L144" i="4"/>
  <c r="L1180" i="4"/>
  <c r="L881" i="4"/>
  <c r="L1250" i="4"/>
  <c r="L298" i="4"/>
  <c r="L549" i="4"/>
  <c r="L1310" i="4"/>
  <c r="L695" i="4"/>
  <c r="L305" i="4"/>
  <c r="L572" i="4"/>
  <c r="L1185" i="4"/>
  <c r="L566" i="4"/>
  <c r="L1482" i="4"/>
  <c r="L749" i="4"/>
  <c r="L342" i="4"/>
  <c r="L852" i="4"/>
  <c r="L616" i="4"/>
  <c r="L1342" i="4"/>
  <c r="L884" i="4"/>
  <c r="L1170" i="4"/>
  <c r="L1126" i="4"/>
  <c r="L793" i="4"/>
  <c r="L935" i="4"/>
  <c r="L347" i="4"/>
  <c r="L17" i="4"/>
  <c r="L145" i="4"/>
  <c r="L1039" i="4"/>
  <c r="L222" i="4"/>
  <c r="L1438" i="4"/>
  <c r="L820" i="4"/>
  <c r="L64" i="4"/>
  <c r="L273" i="4"/>
  <c r="L606" i="4"/>
  <c r="L332" i="4"/>
  <c r="L297" i="4"/>
  <c r="L965" i="4"/>
  <c r="L1166" i="4"/>
  <c r="L1203" i="4"/>
  <c r="L434" i="4"/>
  <c r="L1291" i="4"/>
  <c r="L7" i="4"/>
  <c r="L780" i="4"/>
  <c r="L1104" i="4"/>
  <c r="L203" i="4"/>
  <c r="L286" i="4"/>
  <c r="L1317" i="4"/>
  <c r="L1304" i="4"/>
  <c r="L773" i="4"/>
  <c r="L1110" i="4"/>
  <c r="L970" i="4"/>
  <c r="L1440" i="4"/>
  <c r="L959" i="4"/>
  <c r="L1422" i="4"/>
  <c r="L837" i="4"/>
  <c r="L230" i="4"/>
  <c r="L1106" i="4"/>
  <c r="L1351" i="4"/>
  <c r="L210" i="4"/>
  <c r="L1209" i="4"/>
  <c r="L349" i="4"/>
  <c r="L350" i="4"/>
  <c r="L335" i="4"/>
  <c r="L389" i="4"/>
  <c r="L60" i="4"/>
  <c r="L929" i="4"/>
  <c r="L1139" i="4"/>
  <c r="L71" i="4"/>
  <c r="L1051" i="4"/>
  <c r="L321" i="4"/>
  <c r="L365" i="4"/>
  <c r="L445" i="4"/>
  <c r="L1235" i="4"/>
  <c r="L1378" i="4"/>
  <c r="L754" i="4"/>
  <c r="L452" i="4"/>
  <c r="L989" i="4"/>
  <c r="L845" i="4"/>
  <c r="L1391" i="4"/>
  <c r="L243" i="4"/>
  <c r="L951" i="4"/>
  <c r="L1109" i="4"/>
  <c r="L888" i="4"/>
  <c r="L1095" i="4"/>
  <c r="L98" i="4"/>
  <c r="L513" i="4"/>
  <c r="L819" i="4"/>
  <c r="L626" i="4"/>
  <c r="L1207" i="4"/>
  <c r="L59" i="4"/>
  <c r="L578" i="4"/>
  <c r="L214" i="4"/>
  <c r="L847" i="4"/>
  <c r="L536" i="4"/>
  <c r="L622" i="4"/>
  <c r="L1270" i="4"/>
  <c r="L776" i="4"/>
  <c r="L423" i="4"/>
  <c r="L405" i="4"/>
  <c r="L343" i="4"/>
  <c r="L456" i="4"/>
  <c r="L760" i="4"/>
  <c r="L1353" i="4"/>
  <c r="L1125" i="4"/>
  <c r="L1142" i="4"/>
  <c r="L732" i="4"/>
  <c r="L374" i="4"/>
  <c r="L748" i="4"/>
  <c r="L410" i="4"/>
  <c r="L1168" i="4"/>
  <c r="L1055" i="4"/>
  <c r="L1415" i="4"/>
  <c r="L1178" i="4"/>
  <c r="L186" i="4"/>
  <c r="L875" i="4"/>
  <c r="L1015" i="4"/>
  <c r="L824" i="4"/>
  <c r="L356" i="4"/>
  <c r="L972" i="4"/>
  <c r="L302" i="4"/>
  <c r="L707" i="4"/>
  <c r="L827" i="4"/>
  <c r="L1053" i="4"/>
  <c r="L1023" i="4"/>
  <c r="L153" i="4"/>
  <c r="L1280" i="4"/>
  <c r="L40" i="4"/>
  <c r="L705" i="4"/>
  <c r="L1276" i="4"/>
  <c r="L240" i="4"/>
  <c r="L111" i="4"/>
  <c r="L966" i="4"/>
  <c r="L125" i="4"/>
  <c r="L702" i="4"/>
  <c r="L494" i="4"/>
  <c r="L84" i="4"/>
  <c r="L1128" i="4"/>
  <c r="L507" i="4"/>
  <c r="L551" i="4"/>
  <c r="L590" i="4"/>
  <c r="L841" i="4"/>
  <c r="L462" i="4"/>
  <c r="L205" i="4"/>
  <c r="L140" i="4"/>
  <c r="L829" i="4"/>
  <c r="L822" i="4"/>
  <c r="L493" i="4"/>
  <c r="L1214" i="4"/>
  <c r="L1148" i="4"/>
  <c r="L1075" i="4"/>
  <c r="L1216" i="4"/>
  <c r="L1323" i="4"/>
  <c r="L253" i="4"/>
  <c r="L1484" i="4"/>
  <c r="L589" i="4"/>
  <c r="L1355" i="4"/>
  <c r="L1020" i="4"/>
  <c r="L1281" i="4"/>
  <c r="L1312" i="4"/>
  <c r="L1379" i="4"/>
  <c r="L906" i="4"/>
  <c r="L55" i="4"/>
  <c r="L167" i="4"/>
  <c r="L663" i="4"/>
  <c r="L378" i="4"/>
  <c r="L569" i="4"/>
  <c r="L249" i="4"/>
  <c r="L1192" i="4"/>
  <c r="L1152" i="4"/>
  <c r="L1048" i="4"/>
  <c r="L266" i="4"/>
  <c r="L1419" i="4"/>
  <c r="L1253" i="4"/>
  <c r="L505" i="4"/>
  <c r="L769" i="4"/>
  <c r="L116" i="4"/>
  <c r="L1314" i="4"/>
  <c r="L284" i="4"/>
  <c r="L248" i="4"/>
  <c r="L208" i="4"/>
  <c r="L1487" i="4"/>
  <c r="L466" i="4"/>
  <c r="L581" i="4"/>
  <c r="L683" i="4"/>
  <c r="L131" i="4"/>
  <c r="L450" i="4"/>
  <c r="L641" i="4"/>
  <c r="L274" i="4"/>
  <c r="L828" i="4"/>
  <c r="L651" i="4"/>
  <c r="L756" i="4"/>
  <c r="L789" i="4"/>
  <c r="L209" i="4"/>
  <c r="L123" i="4"/>
  <c r="L412" i="4"/>
  <c r="L614" i="4"/>
  <c r="L1175" i="4"/>
  <c r="L1464" i="4"/>
  <c r="L676" i="4"/>
  <c r="L708" i="4"/>
  <c r="L1127" i="4"/>
  <c r="L560" i="4"/>
  <c r="L911" i="4"/>
  <c r="L716" i="4"/>
  <c r="L1444" i="4"/>
  <c r="L587" i="4"/>
  <c r="L426" i="4"/>
  <c r="L1298" i="4"/>
  <c r="L533" i="4"/>
  <c r="L139" i="4"/>
  <c r="L510" i="4"/>
  <c r="L928" i="4"/>
  <c r="L857" i="4"/>
  <c r="L1260" i="4"/>
  <c r="L1149" i="4"/>
  <c r="L260" i="4"/>
  <c r="L802" i="4"/>
  <c r="L252" i="4"/>
  <c r="L1157" i="4"/>
  <c r="L36" i="4"/>
  <c r="L815" i="4"/>
  <c r="L1243" i="4"/>
  <c r="L138" i="4"/>
  <c r="L1478" i="4"/>
  <c r="L402" i="4"/>
  <c r="L160" i="4"/>
  <c r="L146" i="4"/>
  <c r="L1069" i="4"/>
  <c r="L586" i="4"/>
  <c r="L1144" i="4"/>
  <c r="L818" i="4"/>
  <c r="L339" i="4"/>
  <c r="L597" i="4"/>
  <c r="L424" i="4"/>
  <c r="L1316" i="4"/>
  <c r="L1119" i="4"/>
  <c r="L29" i="4"/>
  <c r="L1247" i="4"/>
  <c r="L1140" i="4"/>
  <c r="L1030" i="4"/>
  <c r="L573" i="4"/>
  <c r="L224" i="4"/>
  <c r="L69" i="4"/>
  <c r="L1408" i="4"/>
  <c r="L1078" i="4"/>
  <c r="L411" i="4"/>
  <c r="L172" i="4"/>
  <c r="L1424" i="4"/>
  <c r="L1384" i="4"/>
  <c r="L259" i="4"/>
  <c r="L37" i="4"/>
  <c r="L1181" i="4"/>
  <c r="L619" i="4"/>
  <c r="L878" i="4"/>
  <c r="L767" i="4"/>
  <c r="L162" i="4"/>
  <c r="L861" i="4"/>
  <c r="L1375" i="4"/>
  <c r="L451" i="4"/>
  <c r="L611" i="4"/>
  <c r="L600" i="4"/>
  <c r="L571" i="4"/>
  <c r="L853" i="4"/>
  <c r="L398" i="4"/>
  <c r="L983" i="4"/>
  <c r="L1369" i="4"/>
  <c r="L1174" i="4"/>
  <c r="L564" i="4"/>
  <c r="L202" i="4"/>
  <c r="L353" i="4"/>
  <c r="L57" i="4"/>
  <c r="L594" i="4"/>
  <c r="L1295" i="4"/>
  <c r="L118" i="4"/>
  <c r="L997" i="4"/>
  <c r="L633" i="4"/>
  <c r="L1137" i="4"/>
  <c r="L1297" i="4"/>
  <c r="L731" i="4"/>
  <c r="L1385" i="4"/>
  <c r="L541" i="4"/>
  <c r="L190" i="4"/>
  <c r="L1135" i="4"/>
  <c r="L1472" i="4"/>
  <c r="L1261" i="4"/>
  <c r="L862" i="4"/>
  <c r="L954" i="4"/>
  <c r="L1237" i="4"/>
  <c r="L1123" i="4"/>
  <c r="L907" i="4"/>
  <c r="L1382" i="4"/>
  <c r="L373" i="4"/>
  <c r="L499" i="4"/>
  <c r="L925" i="4"/>
  <c r="L291" i="4"/>
  <c r="L1179" i="4"/>
  <c r="L26" i="4"/>
  <c r="L636" i="4"/>
  <c r="L489" i="4"/>
  <c r="L68" i="4"/>
  <c r="L1296" i="4"/>
  <c r="L1223" i="4"/>
  <c r="L1290" i="4"/>
  <c r="L194" i="4"/>
  <c r="L725" i="4"/>
  <c r="L522" i="4"/>
  <c r="L1500" i="4"/>
  <c r="L27" i="4"/>
  <c r="L47" i="4"/>
  <c r="L446" i="4"/>
  <c r="L201" i="4"/>
  <c r="L1483" i="4"/>
  <c r="L1042" i="4"/>
  <c r="L1138" i="4"/>
  <c r="L944" i="4"/>
  <c r="L810" i="4"/>
  <c r="L1074" i="4"/>
  <c r="L976" i="4"/>
  <c r="L360" i="4"/>
  <c r="L1486" i="4"/>
  <c r="L1460" i="4"/>
  <c r="L9" i="4"/>
  <c r="L245" i="4"/>
  <c r="L576" i="4"/>
  <c r="L1274" i="4"/>
  <c r="L644" i="4"/>
  <c r="L223" i="4"/>
  <c r="L283" i="4"/>
  <c r="L1021" i="4"/>
  <c r="L1105" i="4"/>
  <c r="L180" i="4"/>
  <c r="L6" i="4"/>
  <c r="L459" i="4"/>
  <c r="L1421" i="4"/>
  <c r="L279" i="4"/>
  <c r="L811" i="4"/>
  <c r="L1449" i="4"/>
  <c r="L1436" i="4"/>
  <c r="L738" i="4"/>
  <c r="L204" i="4"/>
  <c r="L799" i="4"/>
  <c r="L1120" i="4"/>
  <c r="L1004" i="4"/>
  <c r="L1380" i="4"/>
  <c r="L275" i="4"/>
  <c r="L948" i="4"/>
  <c r="L627" i="4"/>
  <c r="L511" i="4"/>
  <c r="L807" i="4"/>
  <c r="L975" i="4"/>
  <c r="L395" i="4"/>
  <c r="L276" i="4"/>
  <c r="L1111" i="4"/>
  <c r="L165" i="4"/>
  <c r="L1028" i="4"/>
  <c r="L344" i="4"/>
  <c r="L1073" i="4"/>
  <c r="L900" i="4"/>
  <c r="L65" i="4"/>
  <c r="L694" i="4"/>
  <c r="L717" i="4"/>
  <c r="L761" i="4"/>
  <c r="L15" i="4"/>
  <c r="L1177" i="4"/>
  <c r="L863" i="4"/>
  <c r="L502" i="4"/>
  <c r="L932" i="4"/>
  <c r="L796" i="4"/>
  <c r="L433" i="4"/>
  <c r="L774" i="4"/>
  <c r="L986" i="4"/>
  <c r="L1080" i="4"/>
  <c r="L1309" i="4"/>
  <c r="L508" i="4"/>
  <c r="L330" i="4"/>
  <c r="L1070" i="4"/>
  <c r="L1287" i="4"/>
  <c r="L1362" i="4"/>
  <c r="L1238" i="4"/>
  <c r="L236" i="4"/>
  <c r="L1046" i="4"/>
  <c r="L1344" i="4"/>
  <c r="L1469" i="4"/>
  <c r="L903" i="4"/>
  <c r="L897" i="4"/>
  <c r="L1153" i="4"/>
  <c r="L568" i="4"/>
  <c r="L1299" i="4"/>
  <c r="L584" i="4"/>
  <c r="L988" i="4"/>
  <c r="L147" i="4"/>
  <c r="L322" i="4"/>
  <c r="L1141" i="4"/>
  <c r="L757" i="4"/>
  <c r="L1163" i="4"/>
  <c r="L263" i="4"/>
  <c r="L583" i="4"/>
  <c r="L834" i="4"/>
  <c r="L1188" i="4"/>
  <c r="L1330" i="4"/>
  <c r="L1044" i="4"/>
  <c r="L221" i="4"/>
  <c r="L913" i="4"/>
  <c r="L441" i="4"/>
  <c r="L582" i="4"/>
  <c r="L429" i="4"/>
  <c r="L980" i="4"/>
  <c r="L1377" i="4"/>
  <c r="L1089" i="4"/>
  <c r="L300" i="4"/>
  <c r="L638" i="4"/>
  <c r="L596" i="4"/>
  <c r="L151" i="4"/>
  <c r="L790" i="4"/>
  <c r="L1096" i="4"/>
  <c r="L235" i="4"/>
  <c r="L1167" i="4"/>
  <c r="L1345" i="4"/>
  <c r="L1240" i="4"/>
  <c r="L1093" i="4"/>
  <c r="L282" i="4"/>
  <c r="L225" i="4"/>
  <c r="L1045" i="4"/>
  <c r="L854" i="4"/>
  <c r="L1083" i="4"/>
  <c r="L548" i="4"/>
  <c r="L765" i="4"/>
  <c r="L457" i="4"/>
  <c r="L184" i="4"/>
  <c r="L218" i="4"/>
  <c r="L126" i="4"/>
  <c r="L1245" i="4"/>
  <c r="L529" i="4"/>
  <c r="L1417" i="4"/>
  <c r="L1143" i="4"/>
  <c r="L1014" i="4"/>
  <c r="L660" i="4"/>
  <c r="L1165" i="4"/>
  <c r="L1305" i="4"/>
  <c r="L1405" i="4"/>
  <c r="L231" i="4"/>
  <c r="L156" i="4"/>
  <c r="L971" i="4"/>
  <c r="L700" i="4"/>
  <c r="L1399" i="4"/>
  <c r="L109" i="4"/>
  <c r="L946" i="4"/>
  <c r="L1346" i="4"/>
  <c r="L16" i="4"/>
  <c r="L63" i="4"/>
  <c r="L1217" i="4"/>
  <c r="L86" i="4"/>
  <c r="L540" i="4"/>
  <c r="L316" i="4"/>
  <c r="L1461" i="4"/>
  <c r="L681" i="4"/>
  <c r="L937" i="4"/>
  <c r="L1412" i="4"/>
  <c r="L1146" i="4"/>
  <c r="L1000" i="4"/>
  <c r="L689" i="4"/>
  <c r="L559" i="4"/>
  <c r="L1395" i="4"/>
  <c r="L601" i="4"/>
  <c r="L1132" i="4"/>
  <c r="L672" i="4"/>
  <c r="L1340" i="4"/>
  <c r="L154" i="4"/>
  <c r="L1198" i="4"/>
  <c r="L690" i="4"/>
  <c r="L628" i="4"/>
  <c r="L303" i="4"/>
  <c r="L363" i="4"/>
  <c r="L1447" i="4"/>
  <c r="L864" i="4"/>
  <c r="L688" i="4"/>
  <c r="L885" i="4"/>
  <c r="L329" i="4"/>
  <c r="L832" i="4"/>
  <c r="L94" i="4"/>
  <c r="L32" i="4"/>
  <c r="L1294" i="4"/>
  <c r="L271" i="4"/>
  <c r="L269" i="4"/>
  <c r="L385" i="4"/>
  <c r="L504" i="4"/>
  <c r="L524" i="4"/>
  <c r="L1306" i="4"/>
  <c r="L1189" i="4"/>
  <c r="L1134" i="4"/>
  <c r="L1213" i="4"/>
  <c r="L677" i="4"/>
  <c r="L553" i="4"/>
  <c r="L956" i="4"/>
  <c r="L206" i="4"/>
  <c r="L525" i="4"/>
  <c r="L289" i="4"/>
  <c r="L1457" i="4"/>
  <c r="L1307" i="4"/>
  <c r="L1285" i="4"/>
  <c r="L376" i="4"/>
  <c r="L1283" i="4"/>
  <c r="L736" i="4"/>
  <c r="L659" i="4"/>
  <c r="L1116" i="4"/>
  <c r="L1445" i="4"/>
  <c r="L650" i="4"/>
  <c r="L171" i="4"/>
  <c r="L567" i="4"/>
  <c r="L239" i="4"/>
  <c r="L157" i="4"/>
  <c r="L880" i="4"/>
  <c r="L72" i="4"/>
  <c r="L1202" i="4"/>
  <c r="L1040" i="4"/>
  <c r="L150" i="4"/>
  <c r="L1092" i="4"/>
  <c r="L336" i="4"/>
  <c r="L1200" i="4"/>
  <c r="L1009" i="4"/>
  <c r="L4" i="4"/>
  <c r="L331" i="4"/>
  <c r="L432" i="4"/>
  <c r="L1220" i="4"/>
  <c r="L1398" i="4"/>
  <c r="L710" i="4"/>
  <c r="L666" i="4"/>
  <c r="L75" i="4"/>
  <c r="L14" i="4"/>
  <c r="L404" i="4"/>
  <c r="L108" i="4"/>
  <c r="L785" i="4"/>
  <c r="L270" i="4"/>
  <c r="L1501" i="4"/>
  <c r="L33" i="4"/>
  <c r="L836" i="4"/>
  <c r="L1224" i="4"/>
  <c r="L285" i="4"/>
  <c r="L1208" i="4"/>
  <c r="L338" i="4"/>
  <c r="L318" i="4"/>
  <c r="L420" i="4"/>
  <c r="L480" i="4"/>
  <c r="L1381" i="4"/>
  <c r="L977" i="4"/>
  <c r="L1407" i="4"/>
  <c r="L362" i="4"/>
  <c r="L1239" i="4"/>
  <c r="L308" i="4"/>
  <c r="L804" i="4"/>
  <c r="L543" i="4"/>
  <c r="L1008" i="4"/>
  <c r="L1394" i="4"/>
  <c r="L1420" i="4"/>
  <c r="L355" i="4"/>
  <c r="L1357" i="4"/>
  <c r="L177" i="4"/>
  <c r="L713" i="4"/>
  <c r="L630" i="4"/>
  <c r="L901" i="4"/>
  <c r="L833" i="4"/>
  <c r="L431" i="4"/>
  <c r="L1425" i="4"/>
  <c r="L307" i="4"/>
  <c r="L328" i="4"/>
  <c r="L418" i="4"/>
  <c r="L397" i="4"/>
  <c r="L1156" i="4"/>
  <c r="L886" i="4"/>
  <c r="L629" i="4"/>
  <c r="L670" i="4"/>
  <c r="L515" i="4"/>
  <c r="L750" i="4"/>
  <c r="L657" i="4"/>
  <c r="L1490" i="4"/>
  <c r="L437" i="4"/>
  <c r="L592" i="4"/>
  <c r="L311" i="4"/>
  <c r="L1026" i="4"/>
  <c r="L526" i="4"/>
  <c r="L500" i="4"/>
  <c r="L476" i="4"/>
  <c r="L173" i="4"/>
  <c r="L933" i="4"/>
  <c r="L585" i="4"/>
  <c r="L1333" i="4"/>
  <c r="L1033" i="4"/>
  <c r="L909" i="4"/>
  <c r="L1279" i="4"/>
  <c r="L1088" i="4"/>
  <c r="L1289" i="4"/>
  <c r="L272" i="4"/>
  <c r="L1029" i="4"/>
  <c r="L197" i="4"/>
  <c r="L1371" i="4"/>
  <c r="L786" i="4"/>
  <c r="L744" i="4"/>
  <c r="L781" i="4"/>
  <c r="L963" i="4"/>
  <c r="L1187" i="4"/>
  <c r="L455" i="4"/>
  <c r="L839" i="4"/>
  <c r="L1066" i="4"/>
  <c r="L764" i="4"/>
  <c r="L195" i="4"/>
  <c r="L120" i="4"/>
  <c r="L978" i="4"/>
  <c r="L667" i="4"/>
  <c r="L737" i="4"/>
  <c r="L345" i="4"/>
  <c r="L357" i="4"/>
  <c r="L372" i="4"/>
  <c r="L1263" i="4"/>
  <c r="L200" i="4"/>
  <c r="L76" i="4"/>
  <c r="L574" i="4"/>
  <c r="L250" i="4"/>
  <c r="L484" i="4"/>
  <c r="L618" i="4"/>
  <c r="L101" i="4"/>
  <c r="L1060" i="4"/>
  <c r="L817" i="4"/>
  <c r="L752" i="4"/>
  <c r="L1228" i="4"/>
  <c r="L399" i="4"/>
  <c r="L1364" i="4"/>
  <c r="L137" i="4"/>
  <c r="L751" i="4"/>
  <c r="L1196" i="4"/>
  <c r="L1348" i="4"/>
  <c r="L809" i="4"/>
  <c r="L1099" i="4"/>
  <c r="L1043" i="4"/>
  <c r="L1277" i="4"/>
  <c r="L1495" i="4"/>
  <c r="L1186" i="4"/>
  <c r="L709" i="4"/>
  <c r="L782" i="4"/>
  <c r="L697" i="4"/>
  <c r="L234" i="4"/>
  <c r="L1211" i="4"/>
  <c r="L461" i="4"/>
  <c r="L1327" i="4"/>
  <c r="L1210" i="4"/>
  <c r="L1017" i="4"/>
  <c r="L1361" i="4"/>
  <c r="L422" i="4"/>
  <c r="L341" i="4"/>
  <c r="L56" i="4"/>
  <c r="L1452" i="4"/>
  <c r="L1350" i="4"/>
  <c r="L1233" i="4"/>
  <c r="L346" i="4"/>
  <c r="L835" i="4"/>
  <c r="L1018" i="4"/>
  <c r="L10" i="4"/>
  <c r="L354" i="4"/>
  <c r="L1226" i="4"/>
  <c r="L645" i="4"/>
  <c r="L686" i="4"/>
  <c r="L1335" i="4"/>
  <c r="L1199" i="4"/>
  <c r="L1062" i="4"/>
  <c r="L1049" i="4"/>
  <c r="L1034" i="4"/>
  <c r="L61" i="4"/>
  <c r="L1451" i="4"/>
  <c r="L1413" i="4"/>
  <c r="L1404" i="4"/>
  <c r="L701" i="4"/>
  <c r="L599" i="4"/>
  <c r="L570" i="4"/>
  <c r="L675" i="4"/>
  <c r="L1081" i="4"/>
  <c r="L310" i="4"/>
  <c r="L1433" i="4"/>
  <c r="L207" i="4"/>
  <c r="L212" i="4"/>
  <c r="L211" i="4"/>
  <c r="L1266" i="4"/>
  <c r="L1286" i="4"/>
  <c r="L787" i="4"/>
  <c r="L718" i="4"/>
  <c r="L871" i="4"/>
  <c r="L79" i="4"/>
  <c r="L1190" i="4"/>
  <c r="L317" i="4"/>
  <c r="L366" i="4"/>
  <c r="L680" i="4"/>
  <c r="L1252" i="4"/>
  <c r="L661" i="4"/>
  <c r="L588" i="4"/>
  <c r="L467" i="4"/>
  <c r="L1067" i="4"/>
  <c r="L1383" i="4"/>
  <c r="L1468" i="4"/>
  <c r="L1282" i="4"/>
  <c r="L465" i="4"/>
  <c r="L73" i="4"/>
  <c r="L1117" i="4"/>
  <c r="L403" i="4"/>
  <c r="L876" i="4"/>
  <c r="L439" i="4"/>
  <c r="L1256" i="4"/>
  <c r="L189" i="4"/>
  <c r="L394" i="4"/>
  <c r="L1268" i="4"/>
  <c r="L49" i="4"/>
  <c r="L1072" i="4"/>
  <c r="L1204" i="4"/>
  <c r="L1005" i="4"/>
  <c r="L292" i="4"/>
  <c r="L726" i="4"/>
  <c r="L934" i="4"/>
  <c r="L546" i="4"/>
  <c r="L879" i="4"/>
  <c r="L923" i="4"/>
  <c r="L1052" i="4"/>
  <c r="L155" i="4"/>
  <c r="L315" i="4"/>
  <c r="L1275" i="4"/>
  <c r="L964" i="4"/>
  <c r="L797" i="4"/>
  <c r="L364" i="4"/>
  <c r="L247" i="4"/>
  <c r="L704" i="4"/>
  <c r="L788" i="4"/>
  <c r="L20" i="4"/>
  <c r="L1403" i="4"/>
  <c r="L319" i="4"/>
  <c r="L974" i="4"/>
  <c r="L649" i="4"/>
  <c r="L746" i="4"/>
  <c r="L868" i="4"/>
  <c r="L215" i="4"/>
  <c r="L814" i="4"/>
  <c r="L612" i="4"/>
  <c r="L409" i="4"/>
  <c r="L894" i="4"/>
  <c r="L729" i="4"/>
  <c r="L102" i="4"/>
  <c r="L498" i="4"/>
  <c r="L220" i="4"/>
  <c r="L1264" i="4"/>
  <c r="L304" i="4"/>
  <c r="L87" i="4"/>
  <c r="L1058" i="4"/>
  <c r="L112" i="4"/>
  <c r="L67" i="4"/>
  <c r="L1411" i="4"/>
  <c r="L1114" i="4"/>
  <c r="L278" i="4"/>
  <c r="L1269" i="4"/>
  <c r="L199" i="4"/>
  <c r="L1284" i="4"/>
  <c r="L1155" i="4"/>
  <c r="L11" i="4"/>
  <c r="L1336" i="4"/>
  <c r="L870" i="4"/>
  <c r="L920" i="4"/>
  <c r="L682" i="4"/>
  <c r="L519" i="4"/>
  <c r="L492" i="4"/>
  <c r="L164" i="4"/>
  <c r="L22" i="4"/>
  <c r="L113" i="4"/>
  <c r="L78" i="4"/>
  <c r="L143" i="4"/>
  <c r="L287" i="4"/>
  <c r="L891" i="4"/>
  <c r="L391" i="4"/>
  <c r="L81" i="4"/>
  <c r="L367" i="4"/>
  <c r="L693" i="4"/>
  <c r="L962" i="4"/>
  <c r="L1130" i="4"/>
  <c r="L58" i="4"/>
  <c r="L1103" i="4"/>
  <c r="L539" i="4"/>
  <c r="L1254" i="4"/>
  <c r="L1365" i="4"/>
  <c r="L1499" i="4"/>
  <c r="L31" i="4"/>
  <c r="L1090" i="4"/>
  <c r="L740" i="4"/>
  <c r="L960" i="4"/>
  <c r="L1347" i="4"/>
  <c r="L1465" i="4"/>
  <c r="L577" i="4"/>
  <c r="L464" i="4"/>
  <c r="L938" i="4"/>
  <c r="L995" i="4"/>
  <c r="L1374" i="4"/>
  <c r="L312" i="4"/>
  <c r="L478" i="4"/>
  <c r="L254" i="4"/>
  <c r="L808" i="4"/>
  <c r="L930" i="4"/>
  <c r="L714" i="4"/>
  <c r="L1334" i="4"/>
  <c r="L889" i="4"/>
  <c r="L368" i="4"/>
  <c r="L658" i="4"/>
  <c r="L1466" i="4"/>
  <c r="L557" i="4"/>
  <c r="L711" i="4"/>
  <c r="L1442" i="4"/>
  <c r="L435" i="4"/>
  <c r="L21" i="4"/>
  <c r="L653" i="4"/>
  <c r="L692" i="4"/>
  <c r="L996" i="4"/>
  <c r="L1248" i="4"/>
  <c r="L43" i="4"/>
  <c r="L1246" i="4"/>
  <c r="L127" i="4"/>
  <c r="L530" i="4"/>
  <c r="L604" i="4"/>
  <c r="L1231" i="4"/>
  <c r="L19" i="4"/>
  <c r="L1024" i="4"/>
  <c r="L124" i="4"/>
  <c r="L132" i="4"/>
  <c r="L1315" i="4"/>
  <c r="L242" i="4"/>
  <c r="L1359" i="4"/>
  <c r="L1475" i="4"/>
  <c r="L1320" i="4"/>
  <c r="L320" i="4"/>
  <c r="L712" i="4"/>
  <c r="L428" i="4"/>
  <c r="L735" i="4"/>
  <c r="L1293" i="4"/>
  <c r="L842" i="4"/>
  <c r="L679" i="4"/>
  <c r="L867" i="4"/>
  <c r="L1197" i="4"/>
  <c r="L261" i="4"/>
  <c r="L1376" i="4"/>
  <c r="L1097" i="4"/>
  <c r="L1158" i="4"/>
  <c r="L359" i="4"/>
  <c r="L1493" i="4"/>
  <c r="L169" i="4"/>
  <c r="L1322" i="4"/>
  <c r="L440" i="4"/>
  <c r="L1071" i="4"/>
  <c r="L668" i="4"/>
  <c r="L506" i="4"/>
  <c r="L54" i="4"/>
  <c r="L267" i="4"/>
  <c r="L613" i="4"/>
  <c r="L527" i="4"/>
  <c r="L1230" i="4"/>
  <c r="L1494" i="4"/>
  <c r="L325" i="4"/>
  <c r="L521" i="4"/>
  <c r="L950" i="4"/>
  <c r="L825" i="4"/>
  <c r="L443" i="4"/>
  <c r="L244" i="4"/>
  <c r="L1496" i="4"/>
  <c r="L38" i="4"/>
  <c r="L1288" i="4"/>
  <c r="L912" i="4"/>
  <c r="L547" i="4"/>
  <c r="L1124" i="4"/>
  <c r="L664" i="4"/>
  <c r="L1434" i="4"/>
  <c r="L874" i="4"/>
  <c r="L1386" i="4"/>
  <c r="L1087" i="4"/>
  <c r="L1129" i="4"/>
  <c r="L516" i="4"/>
  <c r="L957" i="4"/>
  <c r="L801" i="4"/>
  <c r="L1227" i="4"/>
  <c r="L41" i="4"/>
  <c r="L375" i="4"/>
  <c r="L1324" i="4"/>
  <c r="L1332" i="4"/>
  <c r="L226" i="4"/>
  <c r="L1491" i="4"/>
  <c r="L1094" i="4"/>
  <c r="L135" i="4"/>
  <c r="L473" i="4"/>
  <c r="L542" i="4"/>
  <c r="L635" i="4"/>
  <c r="L1206" i="4"/>
  <c r="L133" i="4"/>
  <c r="L532" i="4"/>
  <c r="L673" i="4"/>
  <c r="L1086" i="4"/>
  <c r="L97" i="4"/>
  <c r="L281" i="4"/>
  <c r="L1423" i="4"/>
  <c r="L593" i="4"/>
  <c r="L1358" i="4"/>
  <c r="L460" i="4"/>
  <c r="L931" i="4"/>
  <c r="L176" i="4"/>
  <c r="L873" i="4"/>
  <c r="L1013" i="4"/>
  <c r="L351" i="4"/>
  <c r="L501" i="4"/>
  <c r="L1136" i="4"/>
  <c r="L1019" i="4"/>
  <c r="L620" i="4"/>
  <c r="L747" i="4"/>
  <c r="L39" i="4"/>
  <c r="L1368" i="4"/>
  <c r="L175" i="4"/>
  <c r="L70" i="4"/>
  <c r="L148" i="4"/>
  <c r="L1172" i="4"/>
  <c r="L85" i="4"/>
  <c r="L1016" i="4"/>
  <c r="L470" i="4"/>
  <c r="L1222" i="4"/>
  <c r="L53" i="4"/>
  <c r="L96" i="4"/>
  <c r="L327" i="4"/>
  <c r="L1001" i="4"/>
  <c r="L562" i="4"/>
  <c r="L485" i="4"/>
  <c r="L887" i="4"/>
  <c r="L130" i="4"/>
  <c r="L1367" i="4"/>
  <c r="L256" i="4"/>
  <c r="L595" i="4"/>
  <c r="L51" i="4"/>
  <c r="L352" i="4"/>
  <c r="L401" i="4"/>
  <c r="L1229" i="4"/>
  <c r="L558" i="4"/>
  <c r="L992" i="4"/>
  <c r="L241" i="4"/>
  <c r="L1160" i="4"/>
  <c r="L941" i="4"/>
  <c r="L1161" i="4"/>
  <c r="L1244" i="4"/>
  <c r="L258" i="4"/>
  <c r="L1084" i="4"/>
  <c r="L647" i="4"/>
  <c r="L74" i="4"/>
  <c r="L1456" i="4"/>
  <c r="L1100" i="4"/>
  <c r="L639" i="4"/>
  <c r="L475" i="4"/>
  <c r="L265" i="4"/>
  <c r="L333" i="4"/>
  <c r="L625" i="4"/>
  <c r="L1372" i="4"/>
  <c r="L823" i="4"/>
  <c r="L294" i="4"/>
  <c r="L1011" i="4"/>
  <c r="L905" i="4"/>
  <c r="B577" i="2"/>
  <c r="B112" i="5" l="1"/>
  <c r="B113" i="5"/>
  <c r="E112" i="5"/>
  <c r="E113" i="5"/>
  <c r="M113" i="5"/>
  <c r="L113" i="5"/>
  <c r="K113" i="5"/>
  <c r="J113" i="5"/>
  <c r="I113" i="5"/>
  <c r="H113" i="5"/>
  <c r="G113" i="5"/>
  <c r="F113" i="5"/>
  <c r="D113" i="5"/>
  <c r="C113" i="5"/>
  <c r="M112" i="5"/>
  <c r="L112" i="5"/>
  <c r="K112" i="5"/>
  <c r="J112" i="5"/>
  <c r="I112" i="5"/>
  <c r="H112" i="5"/>
  <c r="G112" i="5"/>
  <c r="F112" i="5"/>
  <c r="D112" i="5"/>
  <c r="C112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N113" i="5" l="1"/>
  <c r="O112" i="5"/>
  <c r="N111" i="5"/>
  <c r="N112" i="5"/>
  <c r="O111" i="5"/>
  <c r="O113" i="5"/>
  <c r="P113" i="5" l="1"/>
  <c r="P111" i="5"/>
  <c r="P112" i="5"/>
  <c r="N1011" i="4" l="1"/>
  <c r="F715" i="4" l="1"/>
  <c r="P906" i="4" s="1"/>
  <c r="F415" i="4"/>
  <c r="F753" i="4"/>
  <c r="R906" i="4" s="1"/>
  <c r="F213" i="4"/>
  <c r="R716" i="4" s="1"/>
  <c r="F425" i="4"/>
  <c r="R416" i="4" s="1"/>
  <c r="F724" i="4"/>
  <c r="R754" i="4" s="1"/>
  <c r="F323" i="4"/>
  <c r="R214" i="4" s="1"/>
  <c r="F149" i="4"/>
  <c r="R426" i="4" s="1"/>
  <c r="F742" i="4"/>
  <c r="R725" i="4" s="1"/>
  <c r="F1133" i="4"/>
  <c r="R324" i="4" s="1"/>
  <c r="F990" i="4"/>
  <c r="R150" i="4" s="1"/>
  <c r="F1414" i="4"/>
  <c r="R743" i="4" s="1"/>
  <c r="F1182" i="4"/>
  <c r="R1134" i="4" s="1"/>
  <c r="F648" i="4"/>
  <c r="R991" i="4" s="1"/>
  <c r="F103" i="4"/>
  <c r="R1415" i="4" s="1"/>
  <c r="F910" i="4"/>
  <c r="R1183" i="4" s="1"/>
  <c r="F1147" i="4"/>
  <c r="R649" i="4" s="1"/>
  <c r="F1038" i="4"/>
  <c r="R104" i="4" s="1"/>
  <c r="F1212" i="4"/>
  <c r="R911" i="4" s="1"/>
  <c r="F850" i="4"/>
  <c r="R1148" i="4" s="1"/>
  <c r="F80" i="4"/>
  <c r="R1039" i="4" s="1"/>
  <c r="F721" i="4"/>
  <c r="R1213" i="4" s="1"/>
  <c r="F23" i="4"/>
  <c r="R851" i="4" s="1"/>
  <c r="F523" i="4"/>
  <c r="R81" i="4" s="1"/>
  <c r="F609" i="4"/>
  <c r="R722" i="4" s="1"/>
  <c r="F1154" i="4"/>
  <c r="R24" i="4" s="1"/>
  <c r="F1173" i="4"/>
  <c r="R524" i="4" s="1"/>
  <c r="F1313" i="4"/>
  <c r="R610" i="4" s="1"/>
  <c r="F1184" i="4"/>
  <c r="R1155" i="4" s="1"/>
  <c r="F624" i="4"/>
  <c r="R1174" i="4" s="1"/>
  <c r="F869" i="4"/>
  <c r="R1314" i="4" s="1"/>
  <c r="F665" i="4"/>
  <c r="R1185" i="4" s="1"/>
  <c r="F262" i="4"/>
  <c r="R625" i="4" s="1"/>
  <c r="F953" i="4"/>
  <c r="R870" i="4" s="1"/>
  <c r="F337" i="4"/>
  <c r="R666" i="4" s="1"/>
  <c r="F400" i="4"/>
  <c r="R263" i="4" s="1"/>
  <c r="F1471" i="4"/>
  <c r="R954" i="4" s="1"/>
  <c r="F631" i="4"/>
  <c r="R338" i="4" s="1"/>
  <c r="F1176" i="4"/>
  <c r="R401" i="4" s="1"/>
  <c r="F982" i="4"/>
  <c r="R1472" i="4" s="1"/>
  <c r="F107" i="4"/>
  <c r="R632" i="4" s="1"/>
  <c r="F91" i="4"/>
  <c r="R1177" i="4" s="1"/>
  <c r="F1406" i="4"/>
  <c r="R983" i="4" s="1"/>
  <c r="F1301" i="4"/>
  <c r="R108" i="4" s="1"/>
  <c r="F1102" i="4"/>
  <c r="R92" i="4" s="1"/>
  <c r="F382" i="4"/>
  <c r="R1407" i="4" s="1"/>
  <c r="F904" i="4"/>
  <c r="R1302" i="4" s="1"/>
  <c r="F393" i="4"/>
  <c r="R1103" i="4" s="1"/>
  <c r="F407" i="4"/>
  <c r="R383" i="4" s="1"/>
  <c r="F18" i="4"/>
  <c r="R905" i="4" s="1"/>
  <c r="F1091" i="4"/>
  <c r="R394" i="4" s="1"/>
  <c r="F89" i="4"/>
  <c r="R408" i="4" s="1"/>
  <c r="F1448" i="4"/>
  <c r="R19" i="4" s="1"/>
  <c r="F1387" i="4"/>
  <c r="R1092" i="4" s="1"/>
  <c r="F237" i="4"/>
  <c r="R90" i="4" s="1"/>
  <c r="F812" i="4"/>
  <c r="R1449" i="4" s="1"/>
  <c r="F728" i="4"/>
  <c r="R1388" i="4" s="1"/>
  <c r="F92" i="4"/>
  <c r="R238" i="4" s="1"/>
  <c r="F1169" i="4"/>
  <c r="R813" i="4" s="1"/>
  <c r="F1007" i="4"/>
  <c r="R729" i="4" s="1"/>
  <c r="F1010" i="4"/>
  <c r="R93" i="4" s="1"/>
  <c r="F257" i="4"/>
  <c r="R1170" i="4" s="1"/>
  <c r="F110" i="4"/>
  <c r="R1008" i="4" s="1"/>
  <c r="F458" i="4"/>
  <c r="R1011" i="4" s="1"/>
  <c r="F1470" i="4"/>
  <c r="R258" i="4" s="1"/>
  <c r="F699" i="4"/>
  <c r="R111" i="4" s="1"/>
  <c r="F182" i="4"/>
  <c r="R459" i="4" s="1"/>
  <c r="F803" i="4"/>
  <c r="R1471" i="4" s="1"/>
  <c r="F217" i="4"/>
  <c r="R700" i="4" s="1"/>
  <c r="F416" i="4"/>
  <c r="R183" i="4" s="1"/>
  <c r="F1302" i="4"/>
  <c r="R804" i="4" s="1"/>
  <c r="F652" i="4"/>
  <c r="R218" i="4" s="1"/>
  <c r="F232" i="4"/>
  <c r="R417" i="4" s="1"/>
  <c r="F472" i="4"/>
  <c r="R1303" i="4" s="1"/>
  <c r="F538" i="4"/>
  <c r="R653" i="4" s="1"/>
  <c r="F896" i="4"/>
  <c r="R233" i="4" s="1"/>
  <c r="F843" i="4"/>
  <c r="R473" i="4" s="1"/>
  <c r="F34" i="4"/>
  <c r="R539" i="4" s="1"/>
  <c r="F632" i="4"/>
  <c r="R897" i="4" s="1"/>
  <c r="F447" i="4"/>
  <c r="R844" i="4" s="1"/>
  <c r="F1218" i="4"/>
  <c r="R35" i="4" s="1"/>
  <c r="F771" i="4"/>
  <c r="R633" i="4" s="1"/>
  <c r="F1331" i="4"/>
  <c r="R448" i="4" s="1"/>
  <c r="F734" i="4"/>
  <c r="R1219" i="4" s="1"/>
  <c r="F895" i="4"/>
  <c r="R772" i="4" s="1"/>
  <c r="F471" i="4"/>
  <c r="R1332" i="4" s="1"/>
  <c r="F454" i="4"/>
  <c r="R735" i="4" s="1"/>
  <c r="F1257" i="4"/>
  <c r="R896" i="4" s="1"/>
  <c r="F185" i="4"/>
  <c r="R472" i="4" s="1"/>
  <c r="F238" i="4"/>
  <c r="R455" i="4" s="1"/>
  <c r="F1363" i="4"/>
  <c r="R1258" i="4" s="1"/>
  <c r="F174" i="4"/>
  <c r="R186" i="4" s="1"/>
  <c r="F1098" i="4"/>
  <c r="R239" i="4" s="1"/>
  <c r="F1221" i="4"/>
  <c r="R1364" i="4" s="1"/>
  <c r="F229" i="4"/>
  <c r="R175" i="4" s="1"/>
  <c r="F1446" i="4"/>
  <c r="R1099" i="4" s="1"/>
  <c r="F1300" i="4"/>
  <c r="R1222" i="4" s="1"/>
  <c r="F598" i="4"/>
  <c r="R230" i="4" s="1"/>
  <c r="F615" i="4"/>
  <c r="R1447" i="4" s="1"/>
  <c r="F183" i="4"/>
  <c r="R1301" i="4" s="1"/>
  <c r="F927" i="4"/>
  <c r="R599" i="4" s="1"/>
  <c r="F1162" i="4"/>
  <c r="R616" i="4" s="1"/>
  <c r="F390" i="4"/>
  <c r="R184" i="4" s="1"/>
  <c r="F1308" i="4"/>
  <c r="R928" i="4" s="1"/>
  <c r="F1497" i="4"/>
  <c r="R1163" i="4" s="1"/>
  <c r="F1122" i="4"/>
  <c r="R391" i="4" s="1"/>
  <c r="F640" i="4"/>
  <c r="R1309" i="4" s="1"/>
  <c r="F453" i="4"/>
  <c r="R1498" i="4" s="1"/>
  <c r="F1164" i="4"/>
  <c r="R1123" i="4" s="1"/>
  <c r="F575" i="4"/>
  <c r="R641" i="4" s="1"/>
  <c r="F314" i="4"/>
  <c r="R454" i="4" s="1"/>
  <c r="F844" i="4"/>
  <c r="R1165" i="4" s="1"/>
  <c r="F28" i="4"/>
  <c r="R576" i="4" s="1"/>
  <c r="F1255" i="4"/>
  <c r="R315" i="4" s="1"/>
  <c r="F991" i="4"/>
  <c r="R845" i="4" s="1"/>
  <c r="F1431" i="4"/>
  <c r="R29" i="4" s="1"/>
  <c r="F813" i="4"/>
  <c r="R1256" i="4" s="1"/>
  <c r="F921" i="4"/>
  <c r="R992" i="4" s="1"/>
  <c r="F703" i="4"/>
  <c r="R1432" i="4" s="1"/>
  <c r="F851" i="4"/>
  <c r="R814" i="4" s="1"/>
  <c r="F1354" i="4"/>
  <c r="R922" i="4" s="1"/>
  <c r="F340" i="4"/>
  <c r="R704" i="4" s="1"/>
  <c r="F656" i="4"/>
  <c r="R852" i="4" s="1"/>
  <c r="F438" i="4"/>
  <c r="R1355" i="4" s="1"/>
  <c r="F517" i="4"/>
  <c r="R341" i="4" s="1"/>
  <c r="F379" i="4"/>
  <c r="R657" i="4" s="1"/>
  <c r="F669" i="4"/>
  <c r="R439" i="4" s="1"/>
  <c r="F849" i="4"/>
  <c r="R518" i="4" s="1"/>
  <c r="F1427" i="4"/>
  <c r="R380" i="4" s="1"/>
  <c r="F479" i="4"/>
  <c r="R670" i="4" s="1"/>
  <c r="F778" i="4"/>
  <c r="R850" i="4" s="1"/>
  <c r="F1390" i="4"/>
  <c r="R1428" i="4" s="1"/>
  <c r="F1329" i="4"/>
  <c r="R480" i="4" s="1"/>
  <c r="F779" i="4"/>
  <c r="R779" i="4" s="1"/>
  <c r="F1498" i="4"/>
  <c r="R1391" i="4" s="1"/>
  <c r="F518" i="4"/>
  <c r="R1330" i="4" s="1"/>
  <c r="F387" i="4"/>
  <c r="R780" i="4" s="1"/>
  <c r="F377" i="4"/>
  <c r="R1499" i="4" s="1"/>
  <c r="F916" i="4"/>
  <c r="R519" i="4" s="1"/>
  <c r="F296" i="4"/>
  <c r="R388" i="4" s="1"/>
  <c r="F1326" i="4"/>
  <c r="R378" i="4" s="1"/>
  <c r="F191" i="4"/>
  <c r="R917" i="4" s="1"/>
  <c r="F1437" i="4"/>
  <c r="R297" i="4" s="1"/>
  <c r="F1400" i="4"/>
  <c r="R1327" i="4" s="1"/>
  <c r="F706" i="4"/>
  <c r="R192" i="4" s="1"/>
  <c r="F987" i="4"/>
  <c r="R1438" i="4" s="1"/>
  <c r="F152" i="4"/>
  <c r="R1401" i="4" s="1"/>
  <c r="F940" i="4"/>
  <c r="R707" i="4" s="1"/>
  <c r="F1311" i="4"/>
  <c r="R988" i="4" s="1"/>
  <c r="F449" i="4"/>
  <c r="R153" i="4" s="1"/>
  <c r="F535" i="4"/>
  <c r="R941" i="4" s="1"/>
  <c r="F856" i="4"/>
  <c r="R1312" i="4" s="1"/>
  <c r="F1002" i="4"/>
  <c r="R450" i="4" s="1"/>
  <c r="F942" i="4"/>
  <c r="R536" i="4" s="1"/>
  <c r="F168" i="4"/>
  <c r="R857" i="4" s="1"/>
  <c r="F280" i="4"/>
  <c r="R1003" i="4" s="1"/>
  <c r="F93" i="4"/>
  <c r="R943" i="4" s="1"/>
  <c r="F775" i="4"/>
  <c r="R169" i="4" s="1"/>
  <c r="F45" i="4"/>
  <c r="R281" i="4" s="1"/>
  <c r="F840" i="4"/>
  <c r="R94" i="4" s="1"/>
  <c r="F955" i="4"/>
  <c r="R776" i="4" s="1"/>
  <c r="F1041" i="4"/>
  <c r="R46" i="4" s="1"/>
  <c r="F792" i="4"/>
  <c r="R841" i="4" s="1"/>
  <c r="F129" i="4"/>
  <c r="R956" i="4" s="1"/>
  <c r="F1492" i="4"/>
  <c r="R1042" i="4" s="1"/>
  <c r="F1360" i="4"/>
  <c r="R793" i="4" s="1"/>
  <c r="F62" i="4"/>
  <c r="R130" i="4" s="1"/>
  <c r="F1271" i="4"/>
  <c r="R1493" i="4" s="1"/>
  <c r="F1458" i="4"/>
  <c r="R1361" i="4" s="1"/>
  <c r="F136" i="4"/>
  <c r="R63" i="4" s="1"/>
  <c r="F936" i="4"/>
  <c r="R1272" i="4" s="1"/>
  <c r="F1076" i="4"/>
  <c r="R1459" i="4" s="1"/>
  <c r="F380" i="4"/>
  <c r="R137" i="4" s="1"/>
  <c r="F580" i="4"/>
  <c r="R937" i="4" s="1"/>
  <c r="F1056" i="4"/>
  <c r="R1077" i="4" s="1"/>
  <c r="F1036" i="4"/>
  <c r="R381" i="4" s="1"/>
  <c r="F772" i="4"/>
  <c r="R581" i="4" s="1"/>
  <c r="F727" i="4"/>
  <c r="R1057" i="4" s="1"/>
  <c r="F246" i="4"/>
  <c r="R1037" i="4" s="1"/>
  <c r="F119" i="4"/>
  <c r="R773" i="4" s="1"/>
  <c r="F1077" i="4"/>
  <c r="R728" i="4" s="1"/>
  <c r="F509" i="4"/>
  <c r="R247" i="4" s="1"/>
  <c r="F902" i="4"/>
  <c r="R120" i="4" s="1"/>
  <c r="F193" i="4"/>
  <c r="R1078" i="4" s="1"/>
  <c r="F1272" i="4"/>
  <c r="R510" i="4" s="1"/>
  <c r="F1341" i="4"/>
  <c r="R903" i="4" s="1"/>
  <c r="F1194" i="4"/>
  <c r="R194" i="4" s="1"/>
  <c r="F762" i="4"/>
  <c r="R1273" i="4" s="1"/>
  <c r="F290" i="4"/>
  <c r="R1342" i="4" s="1"/>
  <c r="F846" i="4"/>
  <c r="R1195" i="4" s="1"/>
  <c r="F719" i="4"/>
  <c r="R763" i="4" s="1"/>
  <c r="F806" i="4"/>
  <c r="R291" i="4" s="1"/>
  <c r="F430" i="4"/>
  <c r="R847" i="4" s="1"/>
  <c r="F678" i="4"/>
  <c r="R720" i="4" s="1"/>
  <c r="F1430" i="4"/>
  <c r="R807" i="4" s="1"/>
  <c r="F158" i="4"/>
  <c r="R431" i="4" s="1"/>
  <c r="F1410" i="4"/>
  <c r="R679" i="4" s="1"/>
  <c r="F918" i="4"/>
  <c r="R1431" i="4" s="1"/>
  <c r="F999" i="4"/>
  <c r="R159" i="4" s="1"/>
  <c r="F326" i="4"/>
  <c r="R1411" i="4" s="1"/>
  <c r="F1032" i="4"/>
  <c r="R919" i="4" s="1"/>
  <c r="F949" i="4"/>
  <c r="R1000" i="4" s="1"/>
  <c r="F25" i="4"/>
  <c r="R327" i="4" s="1"/>
  <c r="F722" i="4"/>
  <c r="R1033" i="4" s="1"/>
  <c r="F88" i="4"/>
  <c r="R950" i="4" s="1"/>
  <c r="F1393" i="4"/>
  <c r="R26" i="4" s="1"/>
  <c r="F264" i="4"/>
  <c r="R723" i="4" s="1"/>
  <c r="F1488" i="4"/>
  <c r="R89" i="4" s="1"/>
  <c r="F48" i="4"/>
  <c r="R1394" i="4" s="1"/>
  <c r="F655" i="4"/>
  <c r="R265" i="4" s="1"/>
  <c r="F1108" i="4"/>
  <c r="R1489" i="4" s="1"/>
  <c r="F968" i="4"/>
  <c r="R49" i="4" s="1"/>
  <c r="F159" i="4"/>
  <c r="R656" i="4" s="1"/>
  <c r="F860" i="4"/>
  <c r="R1109" i="4" s="1"/>
  <c r="F838" i="4"/>
  <c r="R969" i="4" s="1"/>
  <c r="F528" i="4"/>
  <c r="R160" i="4" s="1"/>
  <c r="F42" i="4"/>
  <c r="R861" i="4" s="1"/>
  <c r="F1242" i="4"/>
  <c r="R839" i="4" s="1"/>
  <c r="F662" i="4"/>
  <c r="R529" i="4" s="1"/>
  <c r="F755" i="4"/>
  <c r="R43" i="4" s="1"/>
  <c r="F555" i="4"/>
  <c r="R1243" i="4" s="1"/>
  <c r="F188" i="4"/>
  <c r="R663" i="4" s="1"/>
  <c r="F591" i="4"/>
  <c r="R756" i="4" s="1"/>
  <c r="F1205" i="4"/>
  <c r="R556" i="4" s="1"/>
  <c r="F922" i="4"/>
  <c r="R189" i="4" s="1"/>
  <c r="F550" i="4"/>
  <c r="R592" i="4" s="1"/>
  <c r="F1388" i="4"/>
  <c r="R1206" i="4" s="1"/>
  <c r="F945" i="4"/>
  <c r="R923" i="4" s="1"/>
  <c r="F1057" i="4"/>
  <c r="R551" i="4" s="1"/>
  <c r="F122" i="4"/>
  <c r="R1389" i="4" s="1"/>
  <c r="F1325" i="4"/>
  <c r="R946" i="4" s="1"/>
  <c r="F483" i="4"/>
  <c r="R1058" i="4" s="1"/>
  <c r="F427" i="4"/>
  <c r="R123" i="4" s="1"/>
  <c r="F178" i="4"/>
  <c r="R1326" i="4" s="1"/>
  <c r="F142" i="4"/>
  <c r="R484" i="4" s="1"/>
  <c r="F1473" i="4"/>
  <c r="R428" i="4" s="1"/>
  <c r="F1025" i="4"/>
  <c r="R179" i="4" s="1"/>
  <c r="F1027" i="4"/>
  <c r="R143" i="4" s="1"/>
  <c r="F607" i="4"/>
  <c r="R1474" i="4" s="1"/>
  <c r="F831" i="4"/>
  <c r="R1026" i="4" s="1"/>
  <c r="F621" i="4"/>
  <c r="R1028" i="4" s="1"/>
  <c r="F872" i="4"/>
  <c r="R608" i="4" s="1"/>
  <c r="F608" i="4"/>
  <c r="R832" i="4" s="1"/>
  <c r="F361" i="4"/>
  <c r="R622" i="4" s="1"/>
  <c r="F1409" i="4"/>
  <c r="R873" i="4" s="1"/>
  <c r="F805" i="4"/>
  <c r="R609" i="4" s="1"/>
  <c r="F414" i="4"/>
  <c r="R362" i="4" s="1"/>
  <c r="F1455" i="4"/>
  <c r="R1410" i="4" s="1"/>
  <c r="F848" i="4"/>
  <c r="R806" i="4" s="1"/>
  <c r="F952" i="4"/>
  <c r="R415" i="4" s="1"/>
  <c r="F436" i="4"/>
  <c r="R1456" i="4" s="1"/>
  <c r="F486" i="4"/>
  <c r="R849" i="4" s="1"/>
  <c r="F421" i="4"/>
  <c r="R953" i="4" s="1"/>
  <c r="F413" i="4"/>
  <c r="R437" i="4" s="1"/>
  <c r="F967" i="4"/>
  <c r="R487" i="4" s="1"/>
  <c r="F83" i="4"/>
  <c r="R422" i="4" s="1"/>
  <c r="F12" i="4"/>
  <c r="R414" i="4" s="1"/>
  <c r="F1319" i="4"/>
  <c r="R968" i="4" s="1"/>
  <c r="F1061" i="4"/>
  <c r="R84" i="4" s="1"/>
  <c r="F1159" i="4"/>
  <c r="R13" i="4" s="1"/>
  <c r="F545" i="4"/>
  <c r="R1320" i="4" s="1"/>
  <c r="F798" i="4"/>
  <c r="R1062" i="4" s="1"/>
  <c r="F161" i="4"/>
  <c r="R1160" i="4" s="1"/>
  <c r="F288" i="4"/>
  <c r="R546" i="4" s="1"/>
  <c r="F1012" i="4"/>
  <c r="R799" i="4" s="1"/>
  <c r="F883" i="4"/>
  <c r="R162" i="4" s="1"/>
  <c r="F898" i="4"/>
  <c r="R289" i="4" s="1"/>
  <c r="F482" i="4"/>
  <c r="R1013" i="4" s="1"/>
  <c r="F914" i="4"/>
  <c r="R884" i="4" s="1"/>
  <c r="F24" i="4"/>
  <c r="R899" i="4" s="1"/>
  <c r="F1453" i="4"/>
  <c r="R483" i="4" s="1"/>
  <c r="F134" i="4"/>
  <c r="R915" i="4" s="1"/>
  <c r="F1118" i="4"/>
  <c r="R25" i="4" s="1"/>
  <c r="F1112" i="4"/>
  <c r="R1454" i="4" s="1"/>
  <c r="F1397" i="4"/>
  <c r="R135" i="4" s="1"/>
  <c r="F1195" i="4"/>
  <c r="R1119" i="4" s="1"/>
  <c r="F95" i="4"/>
  <c r="R1113" i="4" s="1"/>
  <c r="F1064" i="4"/>
  <c r="R1398" i="4" s="1"/>
  <c r="F170" i="4"/>
  <c r="R1196" i="4" s="1"/>
  <c r="F994" i="4"/>
  <c r="R96" i="4" s="1"/>
  <c r="F82" i="4"/>
  <c r="R1065" i="4" s="1"/>
  <c r="F1356" i="4"/>
  <c r="R171" i="4" s="1"/>
  <c r="F1459" i="4"/>
  <c r="R995" i="4" s="1"/>
  <c r="F277" i="4"/>
  <c r="R83" i="4" s="1"/>
  <c r="F1401" i="4"/>
  <c r="R1357" i="4" s="1"/>
  <c r="F534" i="4"/>
  <c r="R1460" i="4" s="1"/>
  <c r="F309" i="4"/>
  <c r="R278" i="4" s="1"/>
  <c r="F671" i="4"/>
  <c r="R1402" i="4" s="1"/>
  <c r="F623" i="4"/>
  <c r="R535" i="4" s="1"/>
  <c r="F469" i="4"/>
  <c r="R310" i="4" s="1"/>
  <c r="F66" i="4"/>
  <c r="R672" i="4" s="1"/>
  <c r="F1441" i="4"/>
  <c r="R624" i="4" s="1"/>
  <c r="F1343" i="4"/>
  <c r="R470" i="4" s="1"/>
  <c r="F1462" i="4"/>
  <c r="R67" i="4" s="1"/>
  <c r="F1171" i="4"/>
  <c r="R1442" i="4" s="1"/>
  <c r="F1225" i="4"/>
  <c r="R1344" i="4" s="1"/>
  <c r="F1079" i="4"/>
  <c r="R1463" i="4" s="1"/>
  <c r="F741" i="4"/>
  <c r="R1172" i="4" s="1"/>
  <c r="F961" i="4"/>
  <c r="R1226" i="4" s="1"/>
  <c r="F1396" i="4"/>
  <c r="R1080" i="4" s="1"/>
  <c r="F563" i="4"/>
  <c r="R742" i="4" s="1"/>
  <c r="F1193" i="4"/>
  <c r="R962" i="4" s="1"/>
  <c r="F1262" i="4"/>
  <c r="R1397" i="4" s="1"/>
  <c r="F958" i="4"/>
  <c r="R564" i="4" s="1"/>
  <c r="F497" i="4"/>
  <c r="R1194" i="4" s="1"/>
  <c r="F1215" i="4"/>
  <c r="R1263" i="4" s="1"/>
  <c r="F784" i="4"/>
  <c r="R959" i="4" s="1"/>
  <c r="F696" i="4"/>
  <c r="R498" i="4" s="1"/>
  <c r="F642" i="4"/>
  <c r="R1216" i="4" s="1"/>
  <c r="F821" i="4"/>
  <c r="R785" i="4" s="1"/>
  <c r="F1037" i="4"/>
  <c r="R697" i="4" s="1"/>
  <c r="F198" i="4"/>
  <c r="R643" i="4" s="1"/>
  <c r="F687" i="4"/>
  <c r="R822" i="4" s="1"/>
  <c r="F1068" i="4"/>
  <c r="R1038" i="4" s="1"/>
  <c r="F442" i="4"/>
  <c r="R199" i="4" s="1"/>
  <c r="F1318" i="4"/>
  <c r="R688" i="4" s="1"/>
  <c r="F926" i="4"/>
  <c r="R1069" i="4" s="1"/>
  <c r="F77" i="4"/>
  <c r="R443" i="4" s="1"/>
  <c r="F1236" i="4"/>
  <c r="R1319" i="4" s="1"/>
  <c r="F924" i="4"/>
  <c r="R927" i="4" s="1"/>
  <c r="F1022" i="4"/>
  <c r="R78" i="4" s="1"/>
  <c r="F617" i="4"/>
  <c r="R1237" i="4" s="1"/>
  <c r="F369" i="4"/>
  <c r="R925" i="4" s="1"/>
  <c r="F301" i="4"/>
  <c r="R1023" i="4" s="1"/>
  <c r="F1035" i="4"/>
  <c r="R618" i="4" s="1"/>
  <c r="F1428" i="4"/>
  <c r="R370" i="4" s="1"/>
  <c r="F1352" i="4"/>
  <c r="R302" i="4" s="1"/>
  <c r="F556" i="4"/>
  <c r="R1036" i="4" s="1"/>
  <c r="F1241" i="4"/>
  <c r="R1429" i="4" s="1"/>
  <c r="F488" i="4"/>
  <c r="R1353" i="4" s="1"/>
  <c r="F1426" i="4"/>
  <c r="R557" i="4" s="1"/>
  <c r="F561" i="4"/>
  <c r="R1242" i="4" s="1"/>
  <c r="F654" i="4"/>
  <c r="R489" i="4" s="1"/>
  <c r="F1054" i="4"/>
  <c r="R1427" i="4" s="1"/>
  <c r="F30" i="4"/>
  <c r="R562" i="4" s="1"/>
  <c r="F306" i="4"/>
  <c r="R655" i="4" s="1"/>
  <c r="F299" i="4"/>
  <c r="R1055" i="4" s="1"/>
  <c r="F858" i="4"/>
  <c r="R31" i="4" s="1"/>
  <c r="F579" i="4"/>
  <c r="R307" i="4" s="1"/>
  <c r="F739" i="4"/>
  <c r="R300" i="4" s="1"/>
  <c r="F1131" i="4"/>
  <c r="R859" i="4" s="1"/>
  <c r="F370" i="4"/>
  <c r="R580" i="4" s="1"/>
  <c r="F1232" i="4"/>
  <c r="R740" i="4" s="1"/>
  <c r="F730" i="4"/>
  <c r="R1132" i="4" s="1"/>
  <c r="F383" i="4"/>
  <c r="R371" i="4" s="1"/>
  <c r="F1006" i="4"/>
  <c r="R1233" i="4" s="1"/>
  <c r="F1349" i="4"/>
  <c r="R731" i="4" s="1"/>
  <c r="F537" i="4"/>
  <c r="R384" i="4" s="1"/>
  <c r="F187" i="4"/>
  <c r="R1007" i="4" s="1"/>
  <c r="F1050" i="4"/>
  <c r="R1350" i="4" s="1"/>
  <c r="F1031" i="4"/>
  <c r="R538" i="4" s="1"/>
  <c r="F268" i="4"/>
  <c r="R188" i="4" s="1"/>
  <c r="F603" i="4"/>
  <c r="R1051" i="4" s="1"/>
  <c r="F463" i="4"/>
  <c r="R1032" i="4" s="1"/>
  <c r="F358" i="4"/>
  <c r="R269" i="4" s="1"/>
  <c r="F255" i="4"/>
  <c r="R604" i="4" s="1"/>
  <c r="F684" i="4"/>
  <c r="R464" i="4" s="1"/>
  <c r="F1249" i="4"/>
  <c r="R359" i="4" s="1"/>
  <c r="F227" i="4"/>
  <c r="R256" i="4" s="1"/>
  <c r="F388" i="4"/>
  <c r="R685" i="4" s="1"/>
  <c r="F192" i="4"/>
  <c r="R1250" i="4" s="1"/>
  <c r="F35" i="4"/>
  <c r="R228" i="4" s="1"/>
  <c r="F496" i="4"/>
  <c r="R389" i="4" s="1"/>
  <c r="F1480" i="4"/>
  <c r="R193" i="4" s="1"/>
  <c r="F1003" i="4"/>
  <c r="R36" i="4" s="1"/>
  <c r="F1389" i="4"/>
  <c r="R497" i="4" s="1"/>
  <c r="F295" i="4"/>
  <c r="R1481" i="4" s="1"/>
  <c r="F1450" i="4"/>
  <c r="R1004" i="4" s="1"/>
  <c r="F1392" i="4"/>
  <c r="R1390" i="4" s="1"/>
  <c r="F100" i="4"/>
  <c r="R296" i="4" s="1"/>
  <c r="F565" i="4"/>
  <c r="R1451" i="4" s="1"/>
  <c r="F770" i="4"/>
  <c r="R1393" i="4" s="1"/>
  <c r="F674" i="4"/>
  <c r="R101" i="4" s="1"/>
  <c r="F141" i="4"/>
  <c r="R566" i="4" s="1"/>
  <c r="F634" i="4"/>
  <c r="R771" i="4" s="1"/>
  <c r="F908" i="4"/>
  <c r="R675" i="4" s="1"/>
  <c r="F444" i="4"/>
  <c r="R142" i="4" s="1"/>
  <c r="F892" i="4"/>
  <c r="R635" i="4" s="1"/>
  <c r="F105" i="4"/>
  <c r="R909" i="4" s="1"/>
  <c r="F1145" i="4"/>
  <c r="R445" i="4" s="1"/>
  <c r="F219" i="4"/>
  <c r="R893" i="4" s="1"/>
  <c r="F1402" i="4"/>
  <c r="R106" i="4" s="1"/>
  <c r="F605" i="4"/>
  <c r="R1146" i="4" s="1"/>
  <c r="F8" i="4"/>
  <c r="R220" i="4" s="1"/>
  <c r="F733" i="4"/>
  <c r="R1403" i="4" s="1"/>
  <c r="F1338" i="4"/>
  <c r="R606" i="4" s="1"/>
  <c r="F163" i="4"/>
  <c r="R9" i="4" s="1"/>
  <c r="F481" i="4"/>
  <c r="R734" i="4" s="1"/>
  <c r="F491" i="4"/>
  <c r="R1339" i="4" s="1"/>
  <c r="F1265" i="4"/>
  <c r="R164" i="4" s="1"/>
  <c r="F1429" i="4"/>
  <c r="R482" i="4" s="1"/>
  <c r="F1339" i="4"/>
  <c r="R492" i="4" s="1"/>
  <c r="F128" i="4"/>
  <c r="R1266" i="4" s="1"/>
  <c r="F1234" i="4"/>
  <c r="R1430" i="4" s="1"/>
  <c r="F1259" i="4"/>
  <c r="R1340" i="4" s="1"/>
  <c r="F1476" i="4"/>
  <c r="R129" i="4" s="1"/>
  <c r="F720" i="4"/>
  <c r="R1235" i="4" s="1"/>
  <c r="F777" i="4"/>
  <c r="R1260" i="4" s="1"/>
  <c r="F406" i="4"/>
  <c r="R1477" i="4" s="1"/>
  <c r="F293" i="4"/>
  <c r="R721" i="4" s="1"/>
  <c r="F495" i="4"/>
  <c r="R778" i="4" s="1"/>
  <c r="F1151" i="4"/>
  <c r="R407" i="4" s="1"/>
  <c r="F1481" i="4"/>
  <c r="R294" i="4" s="1"/>
  <c r="F646" i="4"/>
  <c r="R496" i="4" s="1"/>
  <c r="F1101" i="4"/>
  <c r="R1152" i="4" s="1"/>
  <c r="F1278" i="4"/>
  <c r="R1482" i="4" s="1"/>
  <c r="F251" i="4"/>
  <c r="R647" i="4" s="1"/>
  <c r="F1479" i="4"/>
  <c r="R1102" i="4" s="1"/>
  <c r="F179" i="4"/>
  <c r="R1279" i="4" s="1"/>
  <c r="F468" i="4"/>
  <c r="R252" i="4" s="1"/>
  <c r="F386" i="4"/>
  <c r="R1480" i="4" s="1"/>
  <c r="F723" i="4"/>
  <c r="R180" i="4" s="1"/>
  <c r="F855" i="4"/>
  <c r="R469" i="4" s="1"/>
  <c r="F1267" i="4"/>
  <c r="R387" i="4" s="1"/>
  <c r="F419" i="4"/>
  <c r="R724" i="4" s="1"/>
  <c r="F984" i="4"/>
  <c r="R856" i="4" s="1"/>
  <c r="F1059" i="4"/>
  <c r="R1268" i="4" s="1"/>
  <c r="F917" i="4"/>
  <c r="R420" i="4" s="1"/>
  <c r="F1485" i="4"/>
  <c r="R985" i="4" s="1"/>
  <c r="F1303" i="4"/>
  <c r="R1060" i="4" s="1"/>
  <c r="F13" i="4"/>
  <c r="R918" i="4" s="1"/>
  <c r="F973" i="4"/>
  <c r="R1486" i="4" s="1"/>
  <c r="F981" i="4"/>
  <c r="R1304" i="4" s="1"/>
  <c r="F228" i="4"/>
  <c r="R14" i="4" s="1"/>
  <c r="F919" i="4"/>
  <c r="R974" i="4" s="1"/>
  <c r="F474" i="4"/>
  <c r="R982" i="4" s="1"/>
  <c r="F1121" i="4"/>
  <c r="R229" i="4" s="1"/>
  <c r="F114" i="4"/>
  <c r="R920" i="4" s="1"/>
  <c r="F1467" i="4"/>
  <c r="R475" i="4" s="1"/>
  <c r="F408" i="4"/>
  <c r="R1122" i="4" s="1"/>
  <c r="F866" i="4"/>
  <c r="R115" i="4" s="1"/>
  <c r="F512" i="4"/>
  <c r="R1468" i="4" s="1"/>
  <c r="F544" i="4"/>
  <c r="R409" i="4" s="1"/>
  <c r="F117" i="4"/>
  <c r="R867" i="4" s="1"/>
  <c r="F1328" i="4"/>
  <c r="R513" i="4" s="1"/>
  <c r="F763" i="4"/>
  <c r="R545" i="4" s="1"/>
  <c r="F877" i="4"/>
  <c r="R118" i="4" s="1"/>
  <c r="F685" i="4"/>
  <c r="R1329" i="4" s="1"/>
  <c r="F1443" i="4"/>
  <c r="R764" i="4" s="1"/>
  <c r="F947" i="4"/>
  <c r="R878" i="4" s="1"/>
  <c r="F794" i="4"/>
  <c r="R686" i="4" s="1"/>
  <c r="F99" i="4"/>
  <c r="R1444" i="4" s="1"/>
  <c r="F1477" i="4"/>
  <c r="R948" i="4" s="1"/>
  <c r="F1474" i="4"/>
  <c r="R795" i="4" s="1"/>
  <c r="F759" i="4"/>
  <c r="R100" i="4" s="1"/>
  <c r="F384" i="4"/>
  <c r="R1478" i="4" s="1"/>
  <c r="F1191" i="4"/>
  <c r="R1475" i="4" s="1"/>
  <c r="F1273" i="4"/>
  <c r="R760" i="4" s="1"/>
  <c r="F993" i="4"/>
  <c r="R385" i="4" s="1"/>
  <c r="F448" i="4"/>
  <c r="R1192" i="4" s="1"/>
  <c r="F915" i="4"/>
  <c r="R1274" i="4" s="1"/>
  <c r="F487" i="4"/>
  <c r="R994" i="4" s="1"/>
  <c r="F969" i="4"/>
  <c r="R449" i="4" s="1"/>
  <c r="F1113" i="4"/>
  <c r="R916" i="4" s="1"/>
  <c r="F768" i="4"/>
  <c r="R488" i="4" s="1"/>
  <c r="F1150" i="4"/>
  <c r="R970" i="4" s="1"/>
  <c r="F882" i="4"/>
  <c r="R1114" i="4" s="1"/>
  <c r="F121" i="4"/>
  <c r="R769" i="4" s="1"/>
  <c r="F698" i="4"/>
  <c r="R1151" i="4" s="1"/>
  <c r="F691" i="4"/>
  <c r="R883" i="4" s="1"/>
  <c r="F115" i="4"/>
  <c r="R122" i="4" s="1"/>
  <c r="F1463" i="4"/>
  <c r="R699" i="4" s="1"/>
  <c r="F348" i="4"/>
  <c r="R692" i="4" s="1"/>
  <c r="F166" i="4"/>
  <c r="R116" i="4" s="1"/>
  <c r="F1435" i="4"/>
  <c r="R1464" i="4" s="1"/>
  <c r="F313" i="4"/>
  <c r="R349" i="4" s="1"/>
  <c r="F46" i="4"/>
  <c r="R167" i="4" s="1"/>
  <c r="F985" i="4"/>
  <c r="R1436" i="4" s="1"/>
  <c r="F1219" i="4"/>
  <c r="R314" i="4" s="1"/>
  <c r="F1366" i="4"/>
  <c r="R47" i="4" s="1"/>
  <c r="F890" i="4"/>
  <c r="R986" i="4" s="1"/>
  <c r="F939" i="4"/>
  <c r="R1220" i="4" s="1"/>
  <c r="F893" i="4"/>
  <c r="R1367" i="4" s="1"/>
  <c r="F392" i="4"/>
  <c r="R891" i="4" s="1"/>
  <c r="F324" i="4"/>
  <c r="R940" i="4" s="1"/>
  <c r="F90" i="4"/>
  <c r="R894" i="4" s="1"/>
  <c r="F503" i="4"/>
  <c r="R393" i="4" s="1"/>
  <c r="F552" i="4"/>
  <c r="R325" i="4" s="1"/>
  <c r="F554" i="4"/>
  <c r="R91" i="4" s="1"/>
  <c r="F637" i="4"/>
  <c r="R504" i="4" s="1"/>
  <c r="F791" i="4"/>
  <c r="R553" i="4" s="1"/>
  <c r="F106" i="4"/>
  <c r="R555" i="4" s="1"/>
  <c r="F50" i="4"/>
  <c r="R638" i="4" s="1"/>
  <c r="F1373" i="4"/>
  <c r="R792" i="4" s="1"/>
  <c r="F233" i="4"/>
  <c r="R107" i="4" s="1"/>
  <c r="F1337" i="4"/>
  <c r="R51" i="4" s="1"/>
  <c r="F758" i="4"/>
  <c r="R1374" i="4" s="1"/>
  <c r="F766" i="4"/>
  <c r="R234" i="4" s="1"/>
  <c r="F477" i="4"/>
  <c r="R1338" i="4" s="1"/>
  <c r="F334" i="4"/>
  <c r="R759" i="4" s="1"/>
  <c r="F520" i="4"/>
  <c r="R767" i="4" s="1"/>
  <c r="F745" i="4"/>
  <c r="R478" i="4" s="1"/>
  <c r="F5" i="4"/>
  <c r="R335" i="4" s="1"/>
  <c r="F1489" i="4"/>
  <c r="R521" i="4" s="1"/>
  <c r="F52" i="4"/>
  <c r="R746" i="4" s="1"/>
  <c r="F1418" i="4"/>
  <c r="R6" i="4" s="1"/>
  <c r="F602" i="4"/>
  <c r="R1490" i="4" s="1"/>
  <c r="F943" i="4"/>
  <c r="R53" i="4" s="1"/>
  <c r="F800" i="4"/>
  <c r="R1419" i="4" s="1"/>
  <c r="F859" i="4"/>
  <c r="R603" i="4" s="1"/>
  <c r="F1321" i="4"/>
  <c r="R944" i="4" s="1"/>
  <c r="F1082" i="4"/>
  <c r="R801" i="4" s="1"/>
  <c r="F795" i="4"/>
  <c r="R860" i="4" s="1"/>
  <c r="F1416" i="4"/>
  <c r="R1322" i="4" s="1"/>
  <c r="F417" i="4"/>
  <c r="R1083" i="4" s="1"/>
  <c r="F643" i="4"/>
  <c r="R796" i="4" s="1"/>
  <c r="F610" i="4"/>
  <c r="R1417" i="4" s="1"/>
  <c r="F104" i="4"/>
  <c r="R418" i="4" s="1"/>
  <c r="F1183" i="4"/>
  <c r="R644" i="4" s="1"/>
  <c r="F181" i="4"/>
  <c r="R611" i="4" s="1"/>
  <c r="F1063" i="4"/>
  <c r="R105" i="4" s="1"/>
  <c r="F1432" i="4"/>
  <c r="R1184" i="4" s="1"/>
  <c r="F1065" i="4"/>
  <c r="R182" i="4" s="1"/>
  <c r="F396" i="4"/>
  <c r="R1064" i="4" s="1"/>
  <c r="F44" i="4"/>
  <c r="R1433" i="4" s="1"/>
  <c r="F1107" i="4"/>
  <c r="R1066" i="4" s="1"/>
  <c r="F783" i="4"/>
  <c r="R397" i="4" s="1"/>
  <c r="F1439" i="4"/>
  <c r="R45" i="4" s="1"/>
  <c r="F826" i="4"/>
  <c r="R1108" i="4" s="1"/>
  <c r="F899" i="4"/>
  <c r="R784" i="4" s="1"/>
  <c r="F1115" i="4"/>
  <c r="R1440" i="4" s="1"/>
  <c r="F490" i="4"/>
  <c r="R827" i="4" s="1"/>
  <c r="F830" i="4"/>
  <c r="R900" i="4" s="1"/>
  <c r="F816" i="4"/>
  <c r="R1116" i="4" s="1"/>
  <c r="F1251" i="4"/>
  <c r="R491" i="4" s="1"/>
  <c r="F865" i="4"/>
  <c r="R831" i="4" s="1"/>
  <c r="F743" i="4"/>
  <c r="R817" i="4" s="1"/>
  <c r="F514" i="4"/>
  <c r="R1252" i="4" s="1"/>
  <c r="F381" i="4"/>
  <c r="R866" i="4" s="1"/>
  <c r="F1292" i="4"/>
  <c r="R744" i="4" s="1"/>
  <c r="F531" i="4"/>
  <c r="R515" i="4" s="1"/>
  <c r="F1047" i="4"/>
  <c r="R382" i="4" s="1"/>
  <c r="F1258" i="4"/>
  <c r="R1293" i="4" s="1"/>
  <c r="F979" i="4"/>
  <c r="R532" i="4" s="1"/>
  <c r="F1454" i="4"/>
  <c r="R1048" i="4" s="1"/>
  <c r="F1201" i="4"/>
  <c r="R1259" i="4" s="1"/>
  <c r="F998" i="4"/>
  <c r="R980" i="4" s="1"/>
  <c r="F1370" i="4"/>
  <c r="R1455" i="4" s="1"/>
  <c r="F216" i="4"/>
  <c r="R1202" i="4" s="1"/>
  <c r="F371" i="4"/>
  <c r="R999" i="4" s="1"/>
  <c r="F196" i="4"/>
  <c r="R1371" i="4" s="1"/>
  <c r="F1085" i="4"/>
  <c r="R217" i="4" s="1"/>
  <c r="F144" i="4"/>
  <c r="R372" i="4" s="1"/>
  <c r="F1180" i="4"/>
  <c r="R197" i="4" s="1"/>
  <c r="F881" i="4"/>
  <c r="R1086" i="4" s="1"/>
  <c r="F1250" i="4"/>
  <c r="R145" i="4" s="1"/>
  <c r="F298" i="4"/>
  <c r="R1181" i="4" s="1"/>
  <c r="F549" i="4"/>
  <c r="R882" i="4" s="1"/>
  <c r="F1310" i="4"/>
  <c r="R1251" i="4" s="1"/>
  <c r="F695" i="4"/>
  <c r="R299" i="4" s="1"/>
  <c r="F305" i="4"/>
  <c r="R550" i="4" s="1"/>
  <c r="F572" i="4"/>
  <c r="R1311" i="4" s="1"/>
  <c r="F1185" i="4"/>
  <c r="R696" i="4" s="1"/>
  <c r="F566" i="4"/>
  <c r="R306" i="4" s="1"/>
  <c r="F1482" i="4"/>
  <c r="R573" i="4" s="1"/>
  <c r="F749" i="4"/>
  <c r="R1186" i="4" s="1"/>
  <c r="F3" i="4"/>
  <c r="R567" i="4" s="1"/>
  <c r="F342" i="4"/>
  <c r="R1483" i="4" s="1"/>
  <c r="F852" i="4"/>
  <c r="R750" i="4" s="1"/>
  <c r="F616" i="4"/>
  <c r="R4" i="4" s="1"/>
  <c r="F1342" i="4"/>
  <c r="R343" i="4" s="1"/>
  <c r="F884" i="4"/>
  <c r="R853" i="4" s="1"/>
  <c r="F1170" i="4"/>
  <c r="R617" i="4" s="1"/>
  <c r="F1126" i="4"/>
  <c r="R1343" i="4" s="1"/>
  <c r="F793" i="4"/>
  <c r="R885" i="4" s="1"/>
  <c r="F935" i="4"/>
  <c r="R1171" i="4" s="1"/>
  <c r="F347" i="4"/>
  <c r="R1127" i="4" s="1"/>
  <c r="F17" i="4"/>
  <c r="R794" i="4" s="1"/>
  <c r="F145" i="4"/>
  <c r="R936" i="4" s="1"/>
  <c r="F1039" i="4"/>
  <c r="R348" i="4" s="1"/>
  <c r="F222" i="4"/>
  <c r="R18" i="4" s="1"/>
  <c r="F1438" i="4"/>
  <c r="R146" i="4" s="1"/>
  <c r="F820" i="4"/>
  <c r="R1040" i="4" s="1"/>
  <c r="F64" i="4"/>
  <c r="R223" i="4" s="1"/>
  <c r="F273" i="4"/>
  <c r="R1439" i="4" s="1"/>
  <c r="F606" i="4"/>
  <c r="R821" i="4" s="1"/>
  <c r="F332" i="4"/>
  <c r="R65" i="4" s="1"/>
  <c r="F297" i="4"/>
  <c r="R274" i="4" s="1"/>
  <c r="F965" i="4"/>
  <c r="R607" i="4" s="1"/>
  <c r="F1166" i="4"/>
  <c r="R333" i="4" s="1"/>
  <c r="F1203" i="4"/>
  <c r="R298" i="4" s="1"/>
  <c r="F434" i="4"/>
  <c r="R966" i="4" s="1"/>
  <c r="F1291" i="4"/>
  <c r="R1167" i="4" s="1"/>
  <c r="F7" i="4"/>
  <c r="R1204" i="4" s="1"/>
  <c r="F780" i="4"/>
  <c r="R435" i="4" s="1"/>
  <c r="F1104" i="4"/>
  <c r="R1292" i="4" s="1"/>
  <c r="F203" i="4"/>
  <c r="R8" i="4" s="1"/>
  <c r="F286" i="4"/>
  <c r="R781" i="4" s="1"/>
  <c r="F1317" i="4"/>
  <c r="R1105" i="4" s="1"/>
  <c r="F1304" i="4"/>
  <c r="R204" i="4" s="1"/>
  <c r="F773" i="4"/>
  <c r="R287" i="4" s="1"/>
  <c r="F1110" i="4"/>
  <c r="R1318" i="4" s="1"/>
  <c r="F970" i="4"/>
  <c r="R1305" i="4" s="1"/>
  <c r="F1440" i="4"/>
  <c r="R774" i="4" s="1"/>
  <c r="F959" i="4"/>
  <c r="R1111" i="4" s="1"/>
  <c r="F1422" i="4"/>
  <c r="R971" i="4" s="1"/>
  <c r="F837" i="4"/>
  <c r="R1441" i="4" s="1"/>
  <c r="F230" i="4"/>
  <c r="R960" i="4" s="1"/>
  <c r="F1106" i="4"/>
  <c r="R1423" i="4" s="1"/>
  <c r="F1351" i="4"/>
  <c r="R838" i="4" s="1"/>
  <c r="F210" i="4"/>
  <c r="R231" i="4" s="1"/>
  <c r="F1209" i="4"/>
  <c r="R1107" i="4" s="1"/>
  <c r="F349" i="4"/>
  <c r="R1352" i="4" s="1"/>
  <c r="F350" i="4"/>
  <c r="R211" i="4" s="1"/>
  <c r="F335" i="4"/>
  <c r="R1210" i="4" s="1"/>
  <c r="F389" i="4"/>
  <c r="R350" i="4" s="1"/>
  <c r="F60" i="4"/>
  <c r="R351" i="4" s="1"/>
  <c r="F929" i="4"/>
  <c r="R336" i="4" s="1"/>
  <c r="F1139" i="4"/>
  <c r="R390" i="4" s="1"/>
  <c r="F71" i="4"/>
  <c r="R61" i="4" s="1"/>
  <c r="F1051" i="4"/>
  <c r="R930" i="4" s="1"/>
  <c r="F321" i="4"/>
  <c r="R1140" i="4" s="1"/>
  <c r="F365" i="4"/>
  <c r="R72" i="4" s="1"/>
  <c r="F445" i="4"/>
  <c r="R1052" i="4" s="1"/>
  <c r="F1235" i="4"/>
  <c r="R322" i="4" s="1"/>
  <c r="F1378" i="4"/>
  <c r="R366" i="4" s="1"/>
  <c r="F754" i="4"/>
  <c r="R446" i="4" s="1"/>
  <c r="F452" i="4"/>
  <c r="R1236" i="4" s="1"/>
  <c r="F989" i="4"/>
  <c r="R1379" i="4" s="1"/>
  <c r="F845" i="4"/>
  <c r="R755" i="4" s="1"/>
  <c r="F1391" i="4"/>
  <c r="R453" i="4" s="1"/>
  <c r="F243" i="4"/>
  <c r="R990" i="4" s="1"/>
  <c r="F951" i="4"/>
  <c r="R846" i="4" s="1"/>
  <c r="F1109" i="4"/>
  <c r="R1392" i="4" s="1"/>
  <c r="F888" i="4"/>
  <c r="R244" i="4" s="1"/>
  <c r="F1095" i="4"/>
  <c r="R952" i="4" s="1"/>
  <c r="F98" i="4"/>
  <c r="R1110" i="4" s="1"/>
  <c r="F513" i="4"/>
  <c r="R889" i="4" s="1"/>
  <c r="F819" i="4"/>
  <c r="R1096" i="4" s="1"/>
  <c r="F626" i="4"/>
  <c r="R99" i="4" s="1"/>
  <c r="F1207" i="4"/>
  <c r="R514" i="4" s="1"/>
  <c r="F59" i="4"/>
  <c r="R820" i="4" s="1"/>
  <c r="F578" i="4"/>
  <c r="R627" i="4" s="1"/>
  <c r="F214" i="4"/>
  <c r="R1208" i="4" s="1"/>
  <c r="F847" i="4"/>
  <c r="R60" i="4" s="1"/>
  <c r="F536" i="4"/>
  <c r="R579" i="4" s="1"/>
  <c r="F622" i="4"/>
  <c r="R215" i="4" s="1"/>
  <c r="F1270" i="4"/>
  <c r="R848" i="4" s="1"/>
  <c r="F776" i="4"/>
  <c r="R537" i="4" s="1"/>
  <c r="F423" i="4"/>
  <c r="R623" i="4" s="1"/>
  <c r="F405" i="4"/>
  <c r="R1271" i="4" s="1"/>
  <c r="F343" i="4"/>
  <c r="R777" i="4" s="1"/>
  <c r="F456" i="4"/>
  <c r="R424" i="4" s="1"/>
  <c r="F760" i="4"/>
  <c r="R406" i="4" s="1"/>
  <c r="F1353" i="4"/>
  <c r="R344" i="4" s="1"/>
  <c r="F1125" i="4"/>
  <c r="R457" i="4" s="1"/>
  <c r="F1142" i="4"/>
  <c r="R761" i="4" s="1"/>
  <c r="F732" i="4"/>
  <c r="R1354" i="4" s="1"/>
  <c r="F374" i="4"/>
  <c r="R1126" i="4" s="1"/>
  <c r="F748" i="4"/>
  <c r="R1143" i="4" s="1"/>
  <c r="F410" i="4"/>
  <c r="R733" i="4" s="1"/>
  <c r="F1168" i="4"/>
  <c r="R375" i="4" s="1"/>
  <c r="F1055" i="4"/>
  <c r="R749" i="4" s="1"/>
  <c r="F1415" i="4"/>
  <c r="R411" i="4" s="1"/>
  <c r="F1178" i="4"/>
  <c r="R1169" i="4" s="1"/>
  <c r="F186" i="4"/>
  <c r="R1056" i="4" s="1"/>
  <c r="F875" i="4"/>
  <c r="R1416" i="4" s="1"/>
  <c r="F1015" i="4"/>
  <c r="R1179" i="4" s="1"/>
  <c r="F824" i="4"/>
  <c r="R187" i="4" s="1"/>
  <c r="F356" i="4"/>
  <c r="R876" i="4" s="1"/>
  <c r="F972" i="4"/>
  <c r="R1016" i="4" s="1"/>
  <c r="F302" i="4"/>
  <c r="R825" i="4" s="1"/>
  <c r="F707" i="4"/>
  <c r="R357" i="4" s="1"/>
  <c r="F827" i="4"/>
  <c r="R973" i="4" s="1"/>
  <c r="F1053" i="4"/>
  <c r="R303" i="4" s="1"/>
  <c r="F1023" i="4"/>
  <c r="R708" i="4" s="1"/>
  <c r="F153" i="4"/>
  <c r="R828" i="4" s="1"/>
  <c r="F1280" i="4"/>
  <c r="R1054" i="4" s="1"/>
  <c r="F40" i="4"/>
  <c r="R1024" i="4" s="1"/>
  <c r="F705" i="4"/>
  <c r="R154" i="4" s="1"/>
  <c r="F1276" i="4"/>
  <c r="R1281" i="4" s="1"/>
  <c r="F240" i="4"/>
  <c r="R41" i="4" s="1"/>
  <c r="F111" i="4"/>
  <c r="R706" i="4" s="1"/>
  <c r="F966" i="4"/>
  <c r="R1277" i="4" s="1"/>
  <c r="F125" i="4"/>
  <c r="R241" i="4" s="1"/>
  <c r="F702" i="4"/>
  <c r="R112" i="4" s="1"/>
  <c r="F494" i="4"/>
  <c r="R967" i="4" s="1"/>
  <c r="F84" i="4"/>
  <c r="R126" i="4" s="1"/>
  <c r="F1128" i="4"/>
  <c r="R703" i="4" s="1"/>
  <c r="F507" i="4"/>
  <c r="R495" i="4" s="1"/>
  <c r="F551" i="4"/>
  <c r="R85" i="4" s="1"/>
  <c r="F590" i="4"/>
  <c r="R1129" i="4" s="1"/>
  <c r="F841" i="4"/>
  <c r="R508" i="4" s="1"/>
  <c r="F462" i="4"/>
  <c r="R552" i="4" s="1"/>
  <c r="F205" i="4"/>
  <c r="R591" i="4" s="1"/>
  <c r="F140" i="4"/>
  <c r="R842" i="4" s="1"/>
  <c r="F829" i="4"/>
  <c r="R463" i="4" s="1"/>
  <c r="F822" i="4"/>
  <c r="R206" i="4" s="1"/>
  <c r="F493" i="4"/>
  <c r="R141" i="4" s="1"/>
  <c r="F1214" i="4"/>
  <c r="R830" i="4" s="1"/>
  <c r="F1148" i="4"/>
  <c r="R823" i="4" s="1"/>
  <c r="F1075" i="4"/>
  <c r="R494" i="4" s="1"/>
  <c r="F1216" i="4"/>
  <c r="R1215" i="4" s="1"/>
  <c r="F1323" i="4"/>
  <c r="R1149" i="4" s="1"/>
  <c r="F253" i="4"/>
  <c r="R1076" i="4" s="1"/>
  <c r="F1484" i="4"/>
  <c r="R1217" i="4" s="1"/>
  <c r="F589" i="4"/>
  <c r="R1324" i="4" s="1"/>
  <c r="F1355" i="4"/>
  <c r="R254" i="4" s="1"/>
  <c r="F1020" i="4"/>
  <c r="R1485" i="4" s="1"/>
  <c r="F1281" i="4"/>
  <c r="R590" i="4" s="1"/>
  <c r="F1312" i="4"/>
  <c r="R1356" i="4" s="1"/>
  <c r="F1379" i="4"/>
  <c r="R1021" i="4" s="1"/>
  <c r="F906" i="4"/>
  <c r="R1282" i="4" s="1"/>
  <c r="F55" i="4"/>
  <c r="R1313" i="4" s="1"/>
  <c r="F167" i="4"/>
  <c r="R1380" i="4" s="1"/>
  <c r="F663" i="4"/>
  <c r="R907" i="4" s="1"/>
  <c r="F378" i="4"/>
  <c r="R56" i="4" s="1"/>
  <c r="F569" i="4"/>
  <c r="R168" i="4" s="1"/>
  <c r="F249" i="4"/>
  <c r="R664" i="4" s="1"/>
  <c r="F1192" i="4"/>
  <c r="R379" i="4" s="1"/>
  <c r="F1152" i="4"/>
  <c r="R570" i="4" s="1"/>
  <c r="F1048" i="4"/>
  <c r="R250" i="4" s="1"/>
  <c r="F266" i="4"/>
  <c r="R1193" i="4" s="1"/>
  <c r="F1419" i="4"/>
  <c r="R1153" i="4" s="1"/>
  <c r="F1253" i="4"/>
  <c r="R1049" i="4" s="1"/>
  <c r="F505" i="4"/>
  <c r="R267" i="4" s="1"/>
  <c r="F769" i="4"/>
  <c r="R1420" i="4" s="1"/>
  <c r="F116" i="4"/>
  <c r="R1254" i="4" s="1"/>
  <c r="F1314" i="4"/>
  <c r="R506" i="4" s="1"/>
  <c r="F284" i="4"/>
  <c r="R770" i="4" s="1"/>
  <c r="F248" i="4"/>
  <c r="R117" i="4" s="1"/>
  <c r="F208" i="4"/>
  <c r="R1315" i="4" s="1"/>
  <c r="F1487" i="4"/>
  <c r="R285" i="4" s="1"/>
  <c r="F466" i="4"/>
  <c r="R249" i="4" s="1"/>
  <c r="F581" i="4"/>
  <c r="R209" i="4" s="1"/>
  <c r="F683" i="4"/>
  <c r="R1488" i="4" s="1"/>
  <c r="F131" i="4"/>
  <c r="R467" i="4" s="1"/>
  <c r="F450" i="4"/>
  <c r="R582" i="4" s="1"/>
  <c r="F641" i="4"/>
  <c r="R684" i="4" s="1"/>
  <c r="F274" i="4"/>
  <c r="R132" i="4" s="1"/>
  <c r="F828" i="4"/>
  <c r="R451" i="4" s="1"/>
  <c r="F651" i="4"/>
  <c r="R642" i="4" s="1"/>
  <c r="F756" i="4"/>
  <c r="R275" i="4" s="1"/>
  <c r="F789" i="4"/>
  <c r="R829" i="4" s="1"/>
  <c r="F209" i="4"/>
  <c r="R652" i="4" s="1"/>
  <c r="F123" i="4"/>
  <c r="R757" i="4" s="1"/>
  <c r="F412" i="4"/>
  <c r="R790" i="4" s="1"/>
  <c r="F614" i="4"/>
  <c r="R210" i="4" s="1"/>
  <c r="F1175" i="4"/>
  <c r="R124" i="4" s="1"/>
  <c r="F1464" i="4"/>
  <c r="R413" i="4" s="1"/>
  <c r="F676" i="4"/>
  <c r="R615" i="4" s="1"/>
  <c r="F708" i="4"/>
  <c r="R1176" i="4" s="1"/>
  <c r="F1127" i="4"/>
  <c r="R1465" i="4" s="1"/>
  <c r="F560" i="4"/>
  <c r="R677" i="4" s="1"/>
  <c r="F911" i="4"/>
  <c r="R709" i="4" s="1"/>
  <c r="F716" i="4"/>
  <c r="R1128" i="4" s="1"/>
  <c r="F1444" i="4"/>
  <c r="R561" i="4" s="1"/>
  <c r="F587" i="4"/>
  <c r="R912" i="4" s="1"/>
  <c r="F426" i="4"/>
  <c r="R717" i="4" s="1"/>
  <c r="F1298" i="4"/>
  <c r="R1445" i="4" s="1"/>
  <c r="F533" i="4"/>
  <c r="R588" i="4" s="1"/>
  <c r="F139" i="4"/>
  <c r="R427" i="4" s="1"/>
  <c r="F510" i="4"/>
  <c r="R1299" i="4" s="1"/>
  <c r="F928" i="4"/>
  <c r="R534" i="4" s="1"/>
  <c r="F857" i="4"/>
  <c r="R140" i="4" s="1"/>
  <c r="F1260" i="4"/>
  <c r="R511" i="4" s="1"/>
  <c r="F1149" i="4"/>
  <c r="R929" i="4" s="1"/>
  <c r="F260" i="4"/>
  <c r="R858" i="4" s="1"/>
  <c r="F802" i="4"/>
  <c r="R1261" i="4" s="1"/>
  <c r="F252" i="4"/>
  <c r="R1150" i="4" s="1"/>
  <c r="F1157" i="4"/>
  <c r="R261" i="4" s="1"/>
  <c r="F36" i="4"/>
  <c r="R803" i="4" s="1"/>
  <c r="F815" i="4"/>
  <c r="R253" i="4" s="1"/>
  <c r="F1243" i="4"/>
  <c r="R1158" i="4" s="1"/>
  <c r="F138" i="4"/>
  <c r="R37" i="4" s="1"/>
  <c r="F1478" i="4"/>
  <c r="R816" i="4" s="1"/>
  <c r="F402" i="4"/>
  <c r="R1244" i="4" s="1"/>
  <c r="F160" i="4"/>
  <c r="R139" i="4" s="1"/>
  <c r="F146" i="4"/>
  <c r="R1479" i="4" s="1"/>
  <c r="F1069" i="4"/>
  <c r="R403" i="4" s="1"/>
  <c r="F586" i="4"/>
  <c r="R161" i="4" s="1"/>
  <c r="F1144" i="4"/>
  <c r="R147" i="4" s="1"/>
  <c r="F818" i="4"/>
  <c r="R1070" i="4" s="1"/>
  <c r="F339" i="4"/>
  <c r="R587" i="4" s="1"/>
  <c r="F597" i="4"/>
  <c r="R1145" i="4" s="1"/>
  <c r="F424" i="4"/>
  <c r="R819" i="4" s="1"/>
  <c r="F1316" i="4"/>
  <c r="R340" i="4" s="1"/>
  <c r="F1119" i="4"/>
  <c r="R598" i="4" s="1"/>
  <c r="F29" i="4"/>
  <c r="R425" i="4" s="1"/>
  <c r="F1247" i="4"/>
  <c r="R1317" i="4" s="1"/>
  <c r="F1140" i="4"/>
  <c r="R1120" i="4" s="1"/>
  <c r="F1030" i="4"/>
  <c r="R30" i="4" s="1"/>
  <c r="F573" i="4"/>
  <c r="R1248" i="4" s="1"/>
  <c r="F224" i="4"/>
  <c r="R1141" i="4" s="1"/>
  <c r="F69" i="4"/>
  <c r="R1031" i="4" s="1"/>
  <c r="F1408" i="4"/>
  <c r="R574" i="4" s="1"/>
  <c r="F1078" i="4"/>
  <c r="R225" i="4" s="1"/>
  <c r="F411" i="4"/>
  <c r="R70" i="4" s="1"/>
  <c r="F172" i="4"/>
  <c r="R1409" i="4" s="1"/>
  <c r="F1424" i="4"/>
  <c r="R1079" i="4" s="1"/>
  <c r="F1384" i="4"/>
  <c r="R412" i="4" s="1"/>
  <c r="F259" i="4"/>
  <c r="R173" i="4" s="1"/>
  <c r="F37" i="4"/>
  <c r="R1425" i="4" s="1"/>
  <c r="F1181" i="4"/>
  <c r="R1385" i="4" s="1"/>
  <c r="F619" i="4"/>
  <c r="R260" i="4" s="1"/>
  <c r="F878" i="4"/>
  <c r="R38" i="4" s="1"/>
  <c r="F767" i="4"/>
  <c r="R1182" i="4" s="1"/>
  <c r="F162" i="4"/>
  <c r="R620" i="4" s="1"/>
  <c r="F861" i="4"/>
  <c r="R879" i="4" s="1"/>
  <c r="F1375" i="4"/>
  <c r="R768" i="4" s="1"/>
  <c r="F451" i="4"/>
  <c r="R163" i="4" s="1"/>
  <c r="F611" i="4"/>
  <c r="R862" i="4" s="1"/>
  <c r="F600" i="4"/>
  <c r="R1376" i="4" s="1"/>
  <c r="F571" i="4"/>
  <c r="R452" i="4" s="1"/>
  <c r="F853" i="4"/>
  <c r="R612" i="4" s="1"/>
  <c r="F398" i="4"/>
  <c r="R601" i="4" s="1"/>
  <c r="F983" i="4"/>
  <c r="R572" i="4" s="1"/>
  <c r="F1369" i="4"/>
  <c r="R854" i="4" s="1"/>
  <c r="F1174" i="4"/>
  <c r="R399" i="4" s="1"/>
  <c r="F564" i="4"/>
  <c r="R984" i="4" s="1"/>
  <c r="F202" i="4"/>
  <c r="R1370" i="4" s="1"/>
  <c r="F353" i="4"/>
  <c r="R1175" i="4" s="1"/>
  <c r="F57" i="4"/>
  <c r="R565" i="4" s="1"/>
  <c r="F594" i="4"/>
  <c r="R203" i="4" s="1"/>
  <c r="F1295" i="4"/>
  <c r="R354" i="4" s="1"/>
  <c r="F118" i="4"/>
  <c r="R58" i="4" s="1"/>
  <c r="F997" i="4"/>
  <c r="R595" i="4" s="1"/>
  <c r="F633" i="4"/>
  <c r="R1296" i="4" s="1"/>
  <c r="F1137" i="4"/>
  <c r="R119" i="4" s="1"/>
  <c r="F1297" i="4"/>
  <c r="R998" i="4" s="1"/>
  <c r="F731" i="4"/>
  <c r="R634" i="4" s="1"/>
  <c r="F1385" i="4"/>
  <c r="R1138" i="4" s="1"/>
  <c r="F541" i="4"/>
  <c r="R1298" i="4" s="1"/>
  <c r="F190" i="4"/>
  <c r="R732" i="4" s="1"/>
  <c r="F1135" i="4"/>
  <c r="R1386" i="4" s="1"/>
  <c r="F1472" i="4"/>
  <c r="R542" i="4" s="1"/>
  <c r="F1261" i="4"/>
  <c r="R191" i="4" s="1"/>
  <c r="F862" i="4"/>
  <c r="R1136" i="4" s="1"/>
  <c r="F954" i="4"/>
  <c r="R1473" i="4" s="1"/>
  <c r="F1237" i="4"/>
  <c r="R1262" i="4" s="1"/>
  <c r="F1123" i="4"/>
  <c r="R863" i="4" s="1"/>
  <c r="F907" i="4"/>
  <c r="R955" i="4" s="1"/>
  <c r="F1382" i="4"/>
  <c r="R1238" i="4" s="1"/>
  <c r="F373" i="4"/>
  <c r="R1124" i="4" s="1"/>
  <c r="F499" i="4"/>
  <c r="R908" i="4" s="1"/>
  <c r="F925" i="4"/>
  <c r="R1383" i="4" s="1"/>
  <c r="F291" i="4"/>
  <c r="R374" i="4" s="1"/>
  <c r="F1179" i="4"/>
  <c r="R500" i="4" s="1"/>
  <c r="F26" i="4"/>
  <c r="R926" i="4" s="1"/>
  <c r="F636" i="4"/>
  <c r="R292" i="4" s="1"/>
  <c r="F489" i="4"/>
  <c r="R1180" i="4" s="1"/>
  <c r="F68" i="4"/>
  <c r="R27" i="4" s="1"/>
  <c r="F1296" i="4"/>
  <c r="R637" i="4" s="1"/>
  <c r="F1223" i="4"/>
  <c r="R490" i="4" s="1"/>
  <c r="F1290" i="4"/>
  <c r="R69" i="4" s="1"/>
  <c r="F194" i="4"/>
  <c r="R1297" i="4" s="1"/>
  <c r="F725" i="4"/>
  <c r="R1224" i="4" s="1"/>
  <c r="F522" i="4"/>
  <c r="R1291" i="4" s="1"/>
  <c r="F1500" i="4"/>
  <c r="R195" i="4" s="1"/>
  <c r="F27" i="4"/>
  <c r="R726" i="4" s="1"/>
  <c r="F47" i="4"/>
  <c r="R523" i="4" s="1"/>
  <c r="F446" i="4"/>
  <c r="R1501" i="4" s="1"/>
  <c r="F201" i="4"/>
  <c r="R28" i="4" s="1"/>
  <c r="F1483" i="4"/>
  <c r="R48" i="4" s="1"/>
  <c r="F1042" i="4"/>
  <c r="R447" i="4" s="1"/>
  <c r="F1138" i="4"/>
  <c r="R202" i="4" s="1"/>
  <c r="F944" i="4"/>
  <c r="R1484" i="4" s="1"/>
  <c r="F810" i="4"/>
  <c r="R1043" i="4" s="1"/>
  <c r="F1074" i="4"/>
  <c r="R1139" i="4" s="1"/>
  <c r="F976" i="4"/>
  <c r="R945" i="4" s="1"/>
  <c r="F360" i="4"/>
  <c r="R811" i="4" s="1"/>
  <c r="F1486" i="4"/>
  <c r="R1075" i="4" s="1"/>
  <c r="F1460" i="4"/>
  <c r="R977" i="4" s="1"/>
  <c r="F9" i="4"/>
  <c r="R361" i="4" s="1"/>
  <c r="F245" i="4"/>
  <c r="R1487" i="4" s="1"/>
  <c r="F576" i="4"/>
  <c r="R1461" i="4" s="1"/>
  <c r="F1274" i="4"/>
  <c r="R10" i="4" s="1"/>
  <c r="F644" i="4"/>
  <c r="R246" i="4" s="1"/>
  <c r="F223" i="4"/>
  <c r="R577" i="4" s="1"/>
  <c r="F283" i="4"/>
  <c r="R1275" i="4" s="1"/>
  <c r="F1021" i="4"/>
  <c r="R645" i="4" s="1"/>
  <c r="F1105" i="4"/>
  <c r="R224" i="4" s="1"/>
  <c r="F180" i="4"/>
  <c r="R284" i="4" s="1"/>
  <c r="F6" i="4"/>
  <c r="R1022" i="4" s="1"/>
  <c r="F459" i="4"/>
  <c r="R1106" i="4" s="1"/>
  <c r="F1421" i="4"/>
  <c r="R181" i="4" s="1"/>
  <c r="F279" i="4"/>
  <c r="R7" i="4" s="1"/>
  <c r="F811" i="4"/>
  <c r="R460" i="4" s="1"/>
  <c r="F1449" i="4"/>
  <c r="R1422" i="4" s="1"/>
  <c r="F1436" i="4"/>
  <c r="R280" i="4" s="1"/>
  <c r="F738" i="4"/>
  <c r="R812" i="4" s="1"/>
  <c r="F204" i="4"/>
  <c r="R1450" i="4" s="1"/>
  <c r="F799" i="4"/>
  <c r="R1437" i="4" s="1"/>
  <c r="F1120" i="4"/>
  <c r="R739" i="4" s="1"/>
  <c r="F1004" i="4"/>
  <c r="R205" i="4" s="1"/>
  <c r="F1380" i="4"/>
  <c r="R800" i="4" s="1"/>
  <c r="F275" i="4"/>
  <c r="R1121" i="4" s="1"/>
  <c r="F948" i="4"/>
  <c r="R1005" i="4" s="1"/>
  <c r="F627" i="4"/>
  <c r="R1381" i="4" s="1"/>
  <c r="F511" i="4"/>
  <c r="R276" i="4" s="1"/>
  <c r="F807" i="4"/>
  <c r="R949" i="4" s="1"/>
  <c r="F975" i="4"/>
  <c r="R628" i="4" s="1"/>
  <c r="F395" i="4"/>
  <c r="R512" i="4" s="1"/>
  <c r="F276" i="4"/>
  <c r="R808" i="4" s="1"/>
  <c r="F1111" i="4"/>
  <c r="R976" i="4" s="1"/>
  <c r="F165" i="4"/>
  <c r="R396" i="4" s="1"/>
  <c r="F1028" i="4"/>
  <c r="R277" i="4" s="1"/>
  <c r="F344" i="4"/>
  <c r="R1112" i="4" s="1"/>
  <c r="F1073" i="4"/>
  <c r="R166" i="4" s="1"/>
  <c r="F900" i="4"/>
  <c r="R1029" i="4" s="1"/>
  <c r="F65" i="4"/>
  <c r="R345" i="4" s="1"/>
  <c r="F694" i="4"/>
  <c r="R1074" i="4" s="1"/>
  <c r="F717" i="4"/>
  <c r="R901" i="4" s="1"/>
  <c r="F761" i="4"/>
  <c r="R66" i="4" s="1"/>
  <c r="F15" i="4"/>
  <c r="R695" i="4" s="1"/>
  <c r="F1177" i="4"/>
  <c r="R718" i="4" s="1"/>
  <c r="F863" i="4"/>
  <c r="R762" i="4" s="1"/>
  <c r="F502" i="4"/>
  <c r="R16" i="4" s="1"/>
  <c r="F932" i="4"/>
  <c r="R1178" i="4" s="1"/>
  <c r="F796" i="4"/>
  <c r="R864" i="4" s="1"/>
  <c r="F433" i="4"/>
  <c r="R503" i="4" s="1"/>
  <c r="F774" i="4"/>
  <c r="R933" i="4" s="1"/>
  <c r="F986" i="4"/>
  <c r="R797" i="4" s="1"/>
  <c r="F1080" i="4"/>
  <c r="R434" i="4" s="1"/>
  <c r="F1309" i="4"/>
  <c r="R775" i="4" s="1"/>
  <c r="F508" i="4"/>
  <c r="R987" i="4" s="1"/>
  <c r="F330" i="4"/>
  <c r="R1081" i="4" s="1"/>
  <c r="F1070" i="4"/>
  <c r="R1310" i="4" s="1"/>
  <c r="F1287" i="4"/>
  <c r="R509" i="4" s="1"/>
  <c r="F1362" i="4"/>
  <c r="R331" i="4" s="1"/>
  <c r="F1238" i="4"/>
  <c r="R1071" i="4" s="1"/>
  <c r="F236" i="4"/>
  <c r="R1288" i="4" s="1"/>
  <c r="F1046" i="4"/>
  <c r="R1363" i="4" s="1"/>
  <c r="F1344" i="4"/>
  <c r="R1239" i="4" s="1"/>
  <c r="F1469" i="4"/>
  <c r="R237" i="4" s="1"/>
  <c r="F903" i="4"/>
  <c r="R1047" i="4" s="1"/>
  <c r="F897" i="4"/>
  <c r="R1345" i="4" s="1"/>
  <c r="F1153" i="4"/>
  <c r="R1470" i="4" s="1"/>
  <c r="F568" i="4"/>
  <c r="R904" i="4" s="1"/>
  <c r="F1299" i="4"/>
  <c r="R898" i="4" s="1"/>
  <c r="F584" i="4"/>
  <c r="R1154" i="4" s="1"/>
  <c r="F988" i="4"/>
  <c r="R569" i="4" s="1"/>
  <c r="F147" i="4"/>
  <c r="R1300" i="4" s="1"/>
  <c r="F322" i="4"/>
  <c r="R585" i="4" s="1"/>
  <c r="F1141" i="4"/>
  <c r="R989" i="4" s="1"/>
  <c r="F757" i="4"/>
  <c r="R148" i="4" s="1"/>
  <c r="F1163" i="4"/>
  <c r="R323" i="4" s="1"/>
  <c r="F263" i="4"/>
  <c r="R1142" i="4" s="1"/>
  <c r="F583" i="4"/>
  <c r="R758" i="4" s="1"/>
  <c r="F834" i="4"/>
  <c r="R1164" i="4" s="1"/>
  <c r="F1188" i="4"/>
  <c r="R264" i="4" s="1"/>
  <c r="F1330" i="4"/>
  <c r="R584" i="4" s="1"/>
  <c r="F1044" i="4"/>
  <c r="R835" i="4" s="1"/>
  <c r="F221" i="4"/>
  <c r="R1189" i="4" s="1"/>
  <c r="F913" i="4"/>
  <c r="R1331" i="4" s="1"/>
  <c r="F441" i="4"/>
  <c r="R1045" i="4" s="1"/>
  <c r="F582" i="4"/>
  <c r="R222" i="4" s="1"/>
  <c r="F429" i="4"/>
  <c r="R914" i="4" s="1"/>
  <c r="F980" i="4"/>
  <c r="R442" i="4" s="1"/>
  <c r="F1377" i="4"/>
  <c r="R583" i="4" s="1"/>
  <c r="F1089" i="4"/>
  <c r="R430" i="4" s="1"/>
  <c r="F300" i="4"/>
  <c r="R981" i="4" s="1"/>
  <c r="F638" i="4"/>
  <c r="R1378" i="4" s="1"/>
  <c r="F596" i="4"/>
  <c r="R1090" i="4" s="1"/>
  <c r="F151" i="4"/>
  <c r="R301" i="4" s="1"/>
  <c r="F790" i="4"/>
  <c r="R639" i="4" s="1"/>
  <c r="F1096" i="4"/>
  <c r="R597" i="4" s="1"/>
  <c r="F235" i="4"/>
  <c r="R152" i="4" s="1"/>
  <c r="F1167" i="4"/>
  <c r="R791" i="4" s="1"/>
  <c r="F1345" i="4"/>
  <c r="R1097" i="4" s="1"/>
  <c r="F1240" i="4"/>
  <c r="R236" i="4" s="1"/>
  <c r="F1093" i="4"/>
  <c r="R1168" i="4" s="1"/>
  <c r="F282" i="4"/>
  <c r="R1346" i="4" s="1"/>
  <c r="F225" i="4"/>
  <c r="R1241" i="4" s="1"/>
  <c r="F1045" i="4"/>
  <c r="R1094" i="4" s="1"/>
  <c r="F854" i="4"/>
  <c r="R283" i="4" s="1"/>
  <c r="F1083" i="4"/>
  <c r="R226" i="4" s="1"/>
  <c r="F548" i="4"/>
  <c r="R1046" i="4" s="1"/>
  <c r="F765" i="4"/>
  <c r="R855" i="4" s="1"/>
  <c r="F457" i="4"/>
  <c r="R1084" i="4" s="1"/>
  <c r="F184" i="4"/>
  <c r="R549" i="4" s="1"/>
  <c r="F218" i="4"/>
  <c r="R766" i="4" s="1"/>
  <c r="F126" i="4"/>
  <c r="R458" i="4" s="1"/>
  <c r="F1245" i="4"/>
  <c r="R185" i="4" s="1"/>
  <c r="F529" i="4"/>
  <c r="R219" i="4" s="1"/>
  <c r="F1417" i="4"/>
  <c r="R127" i="4" s="1"/>
  <c r="F1143" i="4"/>
  <c r="R1246" i="4" s="1"/>
  <c r="F1014" i="4"/>
  <c r="R530" i="4" s="1"/>
  <c r="F660" i="4"/>
  <c r="R1418" i="4" s="1"/>
  <c r="F1165" i="4"/>
  <c r="R1144" i="4" s="1"/>
  <c r="F1305" i="4"/>
  <c r="R1015" i="4" s="1"/>
  <c r="F1405" i="4"/>
  <c r="R661" i="4" s="1"/>
  <c r="F231" i="4"/>
  <c r="R1166" i="4" s="1"/>
  <c r="F156" i="4"/>
  <c r="R1306" i="4" s="1"/>
  <c r="F971" i="4"/>
  <c r="R1406" i="4" s="1"/>
  <c r="F700" i="4"/>
  <c r="R232" i="4" s="1"/>
  <c r="F1399" i="4"/>
  <c r="R157" i="4" s="1"/>
  <c r="F109" i="4"/>
  <c r="R972" i="4" s="1"/>
  <c r="F946" i="4"/>
  <c r="R701" i="4" s="1"/>
  <c r="F1346" i="4"/>
  <c r="R1400" i="4" s="1"/>
  <c r="F16" i="4"/>
  <c r="R110" i="4" s="1"/>
  <c r="F63" i="4"/>
  <c r="R947" i="4" s="1"/>
  <c r="F1217" i="4"/>
  <c r="R1347" i="4" s="1"/>
  <c r="F86" i="4"/>
  <c r="R17" i="4" s="1"/>
  <c r="F540" i="4"/>
  <c r="R64" i="4" s="1"/>
  <c r="F316" i="4"/>
  <c r="R1218" i="4" s="1"/>
  <c r="F1461" i="4"/>
  <c r="R87" i="4" s="1"/>
  <c r="F681" i="4"/>
  <c r="R541" i="4" s="1"/>
  <c r="F937" i="4"/>
  <c r="R317" i="4" s="1"/>
  <c r="F1412" i="4"/>
  <c r="R1462" i="4" s="1"/>
  <c r="F1146" i="4"/>
  <c r="R682" i="4" s="1"/>
  <c r="F1000" i="4"/>
  <c r="R938" i="4" s="1"/>
  <c r="F689" i="4"/>
  <c r="R1413" i="4" s="1"/>
  <c r="F559" i="4"/>
  <c r="R1147" i="4" s="1"/>
  <c r="F1395" i="4"/>
  <c r="R1001" i="4" s="1"/>
  <c r="F601" i="4"/>
  <c r="R690" i="4" s="1"/>
  <c r="F1132" i="4"/>
  <c r="R560" i="4" s="1"/>
  <c r="F672" i="4"/>
  <c r="R1396" i="4" s="1"/>
  <c r="F1340" i="4"/>
  <c r="R602" i="4" s="1"/>
  <c r="F154" i="4"/>
  <c r="R1133" i="4" s="1"/>
  <c r="F1198" i="4"/>
  <c r="R673" i="4" s="1"/>
  <c r="F690" i="4"/>
  <c r="R1341" i="4" s="1"/>
  <c r="F628" i="4"/>
  <c r="R155" i="4" s="1"/>
  <c r="F303" i="4"/>
  <c r="R1199" i="4" s="1"/>
  <c r="F363" i="4"/>
  <c r="R691" i="4" s="1"/>
  <c r="F1447" i="4"/>
  <c r="R629" i="4" s="1"/>
  <c r="F864" i="4"/>
  <c r="R304" i="4" s="1"/>
  <c r="F688" i="4"/>
  <c r="R364" i="4" s="1"/>
  <c r="F885" i="4"/>
  <c r="R1448" i="4" s="1"/>
  <c r="F329" i="4"/>
  <c r="R865" i="4" s="1"/>
  <c r="F832" i="4"/>
  <c r="R689" i="4" s="1"/>
  <c r="F94" i="4"/>
  <c r="R886" i="4" s="1"/>
  <c r="F32" i="4"/>
  <c r="R330" i="4" s="1"/>
  <c r="F1294" i="4"/>
  <c r="R833" i="4" s="1"/>
  <c r="F271" i="4"/>
  <c r="R95" i="4" s="1"/>
  <c r="F269" i="4"/>
  <c r="R33" i="4" s="1"/>
  <c r="F385" i="4"/>
  <c r="R1295" i="4" s="1"/>
  <c r="F504" i="4"/>
  <c r="R272" i="4" s="1"/>
  <c r="F524" i="4"/>
  <c r="R270" i="4" s="1"/>
  <c r="F1306" i="4"/>
  <c r="R386" i="4" s="1"/>
  <c r="F1189" i="4"/>
  <c r="R505" i="4" s="1"/>
  <c r="F1134" i="4"/>
  <c r="R525" i="4" s="1"/>
  <c r="F1213" i="4"/>
  <c r="R1307" i="4" s="1"/>
  <c r="F677" i="4"/>
  <c r="R1190" i="4" s="1"/>
  <c r="F553" i="4"/>
  <c r="R1135" i="4" s="1"/>
  <c r="F956" i="4"/>
  <c r="R1214" i="4" s="1"/>
  <c r="F206" i="4"/>
  <c r="R678" i="4" s="1"/>
  <c r="F525" i="4"/>
  <c r="R554" i="4" s="1"/>
  <c r="F289" i="4"/>
  <c r="R957" i="4" s="1"/>
  <c r="F1457" i="4"/>
  <c r="R207" i="4" s="1"/>
  <c r="F1307" i="4"/>
  <c r="R526" i="4" s="1"/>
  <c r="F1285" i="4"/>
  <c r="R290" i="4" s="1"/>
  <c r="F376" i="4"/>
  <c r="R1458" i="4" s="1"/>
  <c r="F1283" i="4"/>
  <c r="R1308" i="4" s="1"/>
  <c r="F736" i="4"/>
  <c r="R1286" i="4" s="1"/>
  <c r="F659" i="4"/>
  <c r="R377" i="4" s="1"/>
  <c r="F1116" i="4"/>
  <c r="R1284" i="4" s="1"/>
  <c r="F1445" i="4"/>
  <c r="R737" i="4" s="1"/>
  <c r="F650" i="4"/>
  <c r="R660" i="4" s="1"/>
  <c r="F171" i="4"/>
  <c r="R1117" i="4" s="1"/>
  <c r="F567" i="4"/>
  <c r="R1446" i="4" s="1"/>
  <c r="F239" i="4"/>
  <c r="R651" i="4" s="1"/>
  <c r="F157" i="4"/>
  <c r="R172" i="4" s="1"/>
  <c r="F880" i="4"/>
  <c r="R568" i="4" s="1"/>
  <c r="F72" i="4"/>
  <c r="R240" i="4" s="1"/>
  <c r="F1202" i="4"/>
  <c r="R158" i="4" s="1"/>
  <c r="F1040" i="4"/>
  <c r="R881" i="4" s="1"/>
  <c r="F150" i="4"/>
  <c r="R73" i="4" s="1"/>
  <c r="F1092" i="4"/>
  <c r="R1203" i="4" s="1"/>
  <c r="F336" i="4"/>
  <c r="R1041" i="4" s="1"/>
  <c r="F1200" i="4"/>
  <c r="R151" i="4" s="1"/>
  <c r="F1009" i="4"/>
  <c r="R1093" i="4" s="1"/>
  <c r="F4" i="4"/>
  <c r="R337" i="4" s="1"/>
  <c r="F331" i="4"/>
  <c r="R1201" i="4" s="1"/>
  <c r="F432" i="4"/>
  <c r="R1010" i="4" s="1"/>
  <c r="F1220" i="4"/>
  <c r="R5" i="4" s="1"/>
  <c r="F1398" i="4"/>
  <c r="R332" i="4" s="1"/>
  <c r="F710" i="4"/>
  <c r="R433" i="4" s="1"/>
  <c r="F666" i="4"/>
  <c r="R1221" i="4" s="1"/>
  <c r="F75" i="4"/>
  <c r="R1399" i="4" s="1"/>
  <c r="F14" i="4"/>
  <c r="R711" i="4" s="1"/>
  <c r="F404" i="4"/>
  <c r="R667" i="4" s="1"/>
  <c r="F108" i="4"/>
  <c r="R76" i="4" s="1"/>
  <c r="F785" i="4"/>
  <c r="R15" i="4" s="1"/>
  <c r="F270" i="4"/>
  <c r="R405" i="4" s="1"/>
  <c r="F1501" i="4"/>
  <c r="R109" i="4" s="1"/>
  <c r="F33" i="4"/>
  <c r="F836" i="4"/>
  <c r="F1224" i="4"/>
  <c r="F285" i="4"/>
  <c r="R34" i="4" s="1"/>
  <c r="F1208" i="4"/>
  <c r="R837" i="4" s="1"/>
  <c r="F338" i="4"/>
  <c r="R1225" i="4" s="1"/>
  <c r="F318" i="4"/>
  <c r="R286" i="4" s="1"/>
  <c r="F420" i="4"/>
  <c r="R1209" i="4" s="1"/>
  <c r="F480" i="4"/>
  <c r="R339" i="4" s="1"/>
  <c r="F1381" i="4"/>
  <c r="R319" i="4" s="1"/>
  <c r="F977" i="4"/>
  <c r="R421" i="4" s="1"/>
  <c r="F1407" i="4"/>
  <c r="R481" i="4" s="1"/>
  <c r="F362" i="4"/>
  <c r="R1382" i="4" s="1"/>
  <c r="F1239" i="4"/>
  <c r="R978" i="4" s="1"/>
  <c r="F308" i="4"/>
  <c r="R1408" i="4" s="1"/>
  <c r="F804" i="4"/>
  <c r="R363" i="4" s="1"/>
  <c r="F543" i="4"/>
  <c r="R1240" i="4" s="1"/>
  <c r="F1008" i="4"/>
  <c r="R309" i="4" s="1"/>
  <c r="F1394" i="4"/>
  <c r="R805" i="4" s="1"/>
  <c r="F1420" i="4"/>
  <c r="R544" i="4" s="1"/>
  <c r="F355" i="4"/>
  <c r="R1009" i="4" s="1"/>
  <c r="F1357" i="4"/>
  <c r="R1395" i="4" s="1"/>
  <c r="F177" i="4"/>
  <c r="R1421" i="4" s="1"/>
  <c r="F713" i="4"/>
  <c r="R356" i="4" s="1"/>
  <c r="F630" i="4"/>
  <c r="R1358" i="4" s="1"/>
  <c r="F901" i="4"/>
  <c r="R178" i="4" s="1"/>
  <c r="F833" i="4"/>
  <c r="R714" i="4" s="1"/>
  <c r="F431" i="4"/>
  <c r="R631" i="4" s="1"/>
  <c r="F1425" i="4"/>
  <c r="R902" i="4" s="1"/>
  <c r="F307" i="4"/>
  <c r="R834" i="4" s="1"/>
  <c r="F328" i="4"/>
  <c r="R432" i="4" s="1"/>
  <c r="F418" i="4"/>
  <c r="R1426" i="4" s="1"/>
  <c r="F397" i="4"/>
  <c r="R308" i="4" s="1"/>
  <c r="F1156" i="4"/>
  <c r="R329" i="4" s="1"/>
  <c r="F886" i="4"/>
  <c r="R419" i="4" s="1"/>
  <c r="F629" i="4"/>
  <c r="R398" i="4" s="1"/>
  <c r="F670" i="4"/>
  <c r="R1157" i="4" s="1"/>
  <c r="F515" i="4"/>
  <c r="R887" i="4" s="1"/>
  <c r="F750" i="4"/>
  <c r="R630" i="4" s="1"/>
  <c r="F657" i="4"/>
  <c r="R671" i="4" s="1"/>
  <c r="F1490" i="4"/>
  <c r="R516" i="4" s="1"/>
  <c r="F437" i="4"/>
  <c r="R751" i="4" s="1"/>
  <c r="F592" i="4"/>
  <c r="R658" i="4" s="1"/>
  <c r="F311" i="4"/>
  <c r="R1491" i="4" s="1"/>
  <c r="F1026" i="4"/>
  <c r="R438" i="4" s="1"/>
  <c r="F526" i="4"/>
  <c r="R593" i="4" s="1"/>
  <c r="F500" i="4"/>
  <c r="R312" i="4" s="1"/>
  <c r="F476" i="4"/>
  <c r="R1027" i="4" s="1"/>
  <c r="F173" i="4"/>
  <c r="R527" i="4" s="1"/>
  <c r="F933" i="4"/>
  <c r="R501" i="4" s="1"/>
  <c r="F585" i="4"/>
  <c r="R477" i="4" s="1"/>
  <c r="F1333" i="4"/>
  <c r="R174" i="4" s="1"/>
  <c r="F1033" i="4"/>
  <c r="R934" i="4" s="1"/>
  <c r="F909" i="4"/>
  <c r="R586" i="4" s="1"/>
  <c r="F1279" i="4"/>
  <c r="R1334" i="4" s="1"/>
  <c r="F1088" i="4"/>
  <c r="R1034" i="4" s="1"/>
  <c r="F1289" i="4"/>
  <c r="R910" i="4" s="1"/>
  <c r="F272" i="4"/>
  <c r="R1280" i="4" s="1"/>
  <c r="F1029" i="4"/>
  <c r="R1089" i="4" s="1"/>
  <c r="F197" i="4"/>
  <c r="R1290" i="4" s="1"/>
  <c r="F1371" i="4"/>
  <c r="R273" i="4" s="1"/>
  <c r="F786" i="4"/>
  <c r="R1030" i="4" s="1"/>
  <c r="F744" i="4"/>
  <c r="R198" i="4" s="1"/>
  <c r="F781" i="4"/>
  <c r="R1372" i="4" s="1"/>
  <c r="F963" i="4"/>
  <c r="R787" i="4" s="1"/>
  <c r="F1187" i="4"/>
  <c r="R745" i="4" s="1"/>
  <c r="F455" i="4"/>
  <c r="R782" i="4" s="1"/>
  <c r="F839" i="4"/>
  <c r="R964" i="4" s="1"/>
  <c r="F1066" i="4"/>
  <c r="R1188" i="4" s="1"/>
  <c r="F764" i="4"/>
  <c r="R456" i="4" s="1"/>
  <c r="F195" i="4"/>
  <c r="R840" i="4" s="1"/>
  <c r="F120" i="4"/>
  <c r="R1067" i="4" s="1"/>
  <c r="F978" i="4"/>
  <c r="R765" i="4" s="1"/>
  <c r="F667" i="4"/>
  <c r="R196" i="4" s="1"/>
  <c r="F737" i="4"/>
  <c r="R121" i="4" s="1"/>
  <c r="F345" i="4"/>
  <c r="R979" i="4" s="1"/>
  <c r="F357" i="4"/>
  <c r="R668" i="4" s="1"/>
  <c r="F372" i="4"/>
  <c r="R738" i="4" s="1"/>
  <c r="F1263" i="4"/>
  <c r="R346" i="4" s="1"/>
  <c r="F200" i="4"/>
  <c r="R358" i="4" s="1"/>
  <c r="F76" i="4"/>
  <c r="R373" i="4" s="1"/>
  <c r="F574" i="4"/>
  <c r="R1264" i="4" s="1"/>
  <c r="F250" i="4"/>
  <c r="R201" i="4" s="1"/>
  <c r="F484" i="4"/>
  <c r="R77" i="4" s="1"/>
  <c r="F618" i="4"/>
  <c r="R575" i="4" s="1"/>
  <c r="F101" i="4"/>
  <c r="R251" i="4" s="1"/>
  <c r="F1060" i="4"/>
  <c r="R485" i="4" s="1"/>
  <c r="F817" i="4"/>
  <c r="R619" i="4" s="1"/>
  <c r="F752" i="4"/>
  <c r="R102" i="4" s="1"/>
  <c r="F1228" i="4"/>
  <c r="R1061" i="4" s="1"/>
  <c r="F399" i="4"/>
  <c r="R818" i="4" s="1"/>
  <c r="F1364" i="4"/>
  <c r="R753" i="4" s="1"/>
  <c r="F137" i="4"/>
  <c r="R1229" i="4" s="1"/>
  <c r="F751" i="4"/>
  <c r="R400" i="4" s="1"/>
  <c r="F1196" i="4"/>
  <c r="R1365" i="4" s="1"/>
  <c r="F1348" i="4"/>
  <c r="R138" i="4" s="1"/>
  <c r="F809" i="4"/>
  <c r="R752" i="4" s="1"/>
  <c r="F1099" i="4"/>
  <c r="R1197" i="4" s="1"/>
  <c r="F1043" i="4"/>
  <c r="R1349" i="4" s="1"/>
  <c r="F1277" i="4"/>
  <c r="R810" i="4" s="1"/>
  <c r="F1495" i="4"/>
  <c r="R1100" i="4" s="1"/>
  <c r="F1186" i="4"/>
  <c r="R1044" i="4" s="1"/>
  <c r="F709" i="4"/>
  <c r="R1278" i="4" s="1"/>
  <c r="F782" i="4"/>
  <c r="R1496" i="4" s="1"/>
  <c r="F697" i="4"/>
  <c r="R1187" i="4" s="1"/>
  <c r="F234" i="4"/>
  <c r="R710" i="4" s="1"/>
  <c r="F1211" i="4"/>
  <c r="R783" i="4" s="1"/>
  <c r="F461" i="4"/>
  <c r="R698" i="4" s="1"/>
  <c r="F1327" i="4"/>
  <c r="R235" i="4" s="1"/>
  <c r="F1210" i="4"/>
  <c r="R1212" i="4" s="1"/>
  <c r="F1017" i="4"/>
  <c r="R462" i="4" s="1"/>
  <c r="F1361" i="4"/>
  <c r="R1328" i="4" s="1"/>
  <c r="F422" i="4"/>
  <c r="R1211" i="4" s="1"/>
  <c r="F341" i="4"/>
  <c r="R1018" i="4" s="1"/>
  <c r="F56" i="4"/>
  <c r="R1362" i="4" s="1"/>
  <c r="F1452" i="4"/>
  <c r="R423" i="4" s="1"/>
  <c r="F1350" i="4"/>
  <c r="R342" i="4" s="1"/>
  <c r="F1233" i="4"/>
  <c r="R57" i="4" s="1"/>
  <c r="F346" i="4"/>
  <c r="R1453" i="4" s="1"/>
  <c r="F835" i="4"/>
  <c r="R1351" i="4" s="1"/>
  <c r="F1018" i="4"/>
  <c r="R1234" i="4" s="1"/>
  <c r="F10" i="4"/>
  <c r="R347" i="4" s="1"/>
  <c r="F354" i="4"/>
  <c r="R836" i="4" s="1"/>
  <c r="F1226" i="4"/>
  <c r="R1019" i="4" s="1"/>
  <c r="F645" i="4"/>
  <c r="R11" i="4" s="1"/>
  <c r="F686" i="4"/>
  <c r="R355" i="4" s="1"/>
  <c r="F1335" i="4"/>
  <c r="R1227" i="4" s="1"/>
  <c r="F1199" i="4"/>
  <c r="R646" i="4" s="1"/>
  <c r="F1062" i="4"/>
  <c r="R687" i="4" s="1"/>
  <c r="F1049" i="4"/>
  <c r="R1336" i="4" s="1"/>
  <c r="F1034" i="4"/>
  <c r="R1200" i="4" s="1"/>
  <c r="F61" i="4"/>
  <c r="R1063" i="4" s="1"/>
  <c r="F1451" i="4"/>
  <c r="R1050" i="4" s="1"/>
  <c r="F1413" i="4"/>
  <c r="R1035" i="4" s="1"/>
  <c r="F1404" i="4"/>
  <c r="R62" i="4" s="1"/>
  <c r="F701" i="4"/>
  <c r="R1452" i="4" s="1"/>
  <c r="F599" i="4"/>
  <c r="R1414" i="4" s="1"/>
  <c r="F570" i="4"/>
  <c r="R1405" i="4" s="1"/>
  <c r="F675" i="4"/>
  <c r="R702" i="4" s="1"/>
  <c r="F1081" i="4"/>
  <c r="R600" i="4" s="1"/>
  <c r="F310" i="4"/>
  <c r="R571" i="4" s="1"/>
  <c r="F1433" i="4"/>
  <c r="R676" i="4" s="1"/>
  <c r="F207" i="4"/>
  <c r="R1082" i="4" s="1"/>
  <c r="F212" i="4"/>
  <c r="R311" i="4" s="1"/>
  <c r="F211" i="4"/>
  <c r="R1434" i="4" s="1"/>
  <c r="F1266" i="4"/>
  <c r="R208" i="4" s="1"/>
  <c r="F1286" i="4"/>
  <c r="R213" i="4" s="1"/>
  <c r="F787" i="4"/>
  <c r="R212" i="4" s="1"/>
  <c r="F718" i="4"/>
  <c r="R1267" i="4" s="1"/>
  <c r="F871" i="4"/>
  <c r="R1287" i="4" s="1"/>
  <c r="F79" i="4"/>
  <c r="R788" i="4" s="1"/>
  <c r="F1190" i="4"/>
  <c r="R719" i="4" s="1"/>
  <c r="F317" i="4"/>
  <c r="R872" i="4" s="1"/>
  <c r="F366" i="4"/>
  <c r="R80" i="4" s="1"/>
  <c r="F680" i="4"/>
  <c r="R1191" i="4" s="1"/>
  <c r="F1252" i="4"/>
  <c r="R318" i="4" s="1"/>
  <c r="F661" i="4"/>
  <c r="R367" i="4" s="1"/>
  <c r="F588" i="4"/>
  <c r="R681" i="4" s="1"/>
  <c r="F467" i="4"/>
  <c r="R1253" i="4" s="1"/>
  <c r="F1067" i="4"/>
  <c r="R662" i="4" s="1"/>
  <c r="F1383" i="4"/>
  <c r="R589" i="4" s="1"/>
  <c r="F1468" i="4"/>
  <c r="R468" i="4" s="1"/>
  <c r="F1282" i="4"/>
  <c r="R1068" i="4" s="1"/>
  <c r="F465" i="4"/>
  <c r="R1384" i="4" s="1"/>
  <c r="F73" i="4"/>
  <c r="R1469" i="4" s="1"/>
  <c r="F1117" i="4"/>
  <c r="R1283" i="4" s="1"/>
  <c r="F403" i="4"/>
  <c r="R466" i="4" s="1"/>
  <c r="F876" i="4"/>
  <c r="R74" i="4" s="1"/>
  <c r="F439" i="4"/>
  <c r="R1118" i="4" s="1"/>
  <c r="F1256" i="4"/>
  <c r="R404" i="4" s="1"/>
  <c r="F189" i="4"/>
  <c r="R877" i="4" s="1"/>
  <c r="F394" i="4"/>
  <c r="R440" i="4" s="1"/>
  <c r="F1268" i="4"/>
  <c r="R1257" i="4" s="1"/>
  <c r="F49" i="4"/>
  <c r="R190" i="4" s="1"/>
  <c r="F1072" i="4"/>
  <c r="R395" i="4" s="1"/>
  <c r="F1204" i="4"/>
  <c r="R1269" i="4" s="1"/>
  <c r="F1005" i="4"/>
  <c r="R50" i="4" s="1"/>
  <c r="F292" i="4"/>
  <c r="R1073" i="4" s="1"/>
  <c r="F726" i="4"/>
  <c r="R1205" i="4" s="1"/>
  <c r="F934" i="4"/>
  <c r="R1006" i="4" s="1"/>
  <c r="F546" i="4"/>
  <c r="R293" i="4" s="1"/>
  <c r="F879" i="4"/>
  <c r="R727" i="4" s="1"/>
  <c r="F923" i="4"/>
  <c r="R935" i="4" s="1"/>
  <c r="F1052" i="4"/>
  <c r="R547" i="4" s="1"/>
  <c r="F155" i="4"/>
  <c r="R880" i="4" s="1"/>
  <c r="F315" i="4"/>
  <c r="R924" i="4" s="1"/>
  <c r="F1275" i="4"/>
  <c r="R1053" i="4" s="1"/>
  <c r="F964" i="4"/>
  <c r="R156" i="4" s="1"/>
  <c r="F797" i="4"/>
  <c r="R316" i="4" s="1"/>
  <c r="F364" i="4"/>
  <c r="R1276" i="4" s="1"/>
  <c r="F247" i="4"/>
  <c r="R965" i="4" s="1"/>
  <c r="F704" i="4"/>
  <c r="R798" i="4" s="1"/>
  <c r="F788" i="4"/>
  <c r="R365" i="4" s="1"/>
  <c r="F20" i="4"/>
  <c r="R248" i="4" s="1"/>
  <c r="F1403" i="4"/>
  <c r="R705" i="4" s="1"/>
  <c r="F319" i="4"/>
  <c r="R789" i="4" s="1"/>
  <c r="F974" i="4"/>
  <c r="R21" i="4" s="1"/>
  <c r="F649" i="4"/>
  <c r="R1404" i="4" s="1"/>
  <c r="F746" i="4"/>
  <c r="R320" i="4" s="1"/>
  <c r="F868" i="4"/>
  <c r="R975" i="4" s="1"/>
  <c r="F215" i="4"/>
  <c r="R650" i="4" s="1"/>
  <c r="F814" i="4"/>
  <c r="R747" i="4" s="1"/>
  <c r="F612" i="4"/>
  <c r="R869" i="4" s="1"/>
  <c r="F409" i="4"/>
  <c r="R216" i="4" s="1"/>
  <c r="F894" i="4"/>
  <c r="R815" i="4" s="1"/>
  <c r="F729" i="4"/>
  <c r="R613" i="4" s="1"/>
  <c r="F102" i="4"/>
  <c r="R410" i="4" s="1"/>
  <c r="F498" i="4"/>
  <c r="R895" i="4" s="1"/>
  <c r="F220" i="4"/>
  <c r="R730" i="4" s="1"/>
  <c r="F1264" i="4"/>
  <c r="R103" i="4" s="1"/>
  <c r="F304" i="4"/>
  <c r="R499" i="4" s="1"/>
  <c r="F87" i="4"/>
  <c r="R221" i="4" s="1"/>
  <c r="F1058" i="4"/>
  <c r="R1265" i="4" s="1"/>
  <c r="F112" i="4"/>
  <c r="R305" i="4" s="1"/>
  <c r="F67" i="4"/>
  <c r="R88" i="4" s="1"/>
  <c r="F1411" i="4"/>
  <c r="R1059" i="4" s="1"/>
  <c r="F1114" i="4"/>
  <c r="R113" i="4" s="1"/>
  <c r="F278" i="4"/>
  <c r="R68" i="4" s="1"/>
  <c r="F1269" i="4"/>
  <c r="R1412" i="4" s="1"/>
  <c r="F199" i="4"/>
  <c r="R1115" i="4" s="1"/>
  <c r="F1284" i="4"/>
  <c r="R279" i="4" s="1"/>
  <c r="F1155" i="4"/>
  <c r="R1270" i="4" s="1"/>
  <c r="F11" i="4"/>
  <c r="R200" i="4" s="1"/>
  <c r="F1336" i="4"/>
  <c r="R1285" i="4" s="1"/>
  <c r="F870" i="4"/>
  <c r="R1156" i="4" s="1"/>
  <c r="F920" i="4"/>
  <c r="R12" i="4" s="1"/>
  <c r="F682" i="4"/>
  <c r="R1337" i="4" s="1"/>
  <c r="F519" i="4"/>
  <c r="R871" i="4" s="1"/>
  <c r="F492" i="4"/>
  <c r="R921" i="4" s="1"/>
  <c r="F164" i="4"/>
  <c r="R683" i="4" s="1"/>
  <c r="F22" i="4"/>
  <c r="R520" i="4" s="1"/>
  <c r="F113" i="4"/>
  <c r="R493" i="4" s="1"/>
  <c r="F78" i="4"/>
  <c r="R165" i="4" s="1"/>
  <c r="F143" i="4"/>
  <c r="R23" i="4" s="1"/>
  <c r="F287" i="4"/>
  <c r="R114" i="4" s="1"/>
  <c r="F891" i="4"/>
  <c r="R79" i="4" s="1"/>
  <c r="F391" i="4"/>
  <c r="R144" i="4" s="1"/>
  <c r="F81" i="4"/>
  <c r="R288" i="4" s="1"/>
  <c r="F367" i="4"/>
  <c r="R892" i="4" s="1"/>
  <c r="F693" i="4"/>
  <c r="R392" i="4" s="1"/>
  <c r="F962" i="4"/>
  <c r="R82" i="4" s="1"/>
  <c r="F1130" i="4"/>
  <c r="R368" i="4" s="1"/>
  <c r="F58" i="4"/>
  <c r="R694" i="4" s="1"/>
  <c r="F1103" i="4"/>
  <c r="R963" i="4" s="1"/>
  <c r="F539" i="4"/>
  <c r="R1131" i="4" s="1"/>
  <c r="F1254" i="4"/>
  <c r="R59" i="4" s="1"/>
  <c r="F1365" i="4"/>
  <c r="R1104" i="4" s="1"/>
  <c r="F1499" i="4"/>
  <c r="R540" i="4" s="1"/>
  <c r="F31" i="4"/>
  <c r="R1255" i="4" s="1"/>
  <c r="F1090" i="4"/>
  <c r="R1366" i="4" s="1"/>
  <c r="F740" i="4"/>
  <c r="R1500" i="4" s="1"/>
  <c r="F960" i="4"/>
  <c r="R32" i="4" s="1"/>
  <c r="F1347" i="4"/>
  <c r="R1091" i="4" s="1"/>
  <c r="F1465" i="4"/>
  <c r="R741" i="4" s="1"/>
  <c r="F577" i="4"/>
  <c r="R961" i="4" s="1"/>
  <c r="F464" i="4"/>
  <c r="R1348" i="4" s="1"/>
  <c r="F938" i="4"/>
  <c r="R1466" i="4" s="1"/>
  <c r="F995" i="4"/>
  <c r="R578" i="4" s="1"/>
  <c r="F1374" i="4"/>
  <c r="R465" i="4" s="1"/>
  <c r="F312" i="4"/>
  <c r="R939" i="4" s="1"/>
  <c r="F478" i="4"/>
  <c r="R996" i="4" s="1"/>
  <c r="F254" i="4"/>
  <c r="R1375" i="4" s="1"/>
  <c r="F808" i="4"/>
  <c r="R313" i="4" s="1"/>
  <c r="F930" i="4"/>
  <c r="R479" i="4" s="1"/>
  <c r="F714" i="4"/>
  <c r="R255" i="4" s="1"/>
  <c r="F1334" i="4"/>
  <c r="R809" i="4" s="1"/>
  <c r="F889" i="4"/>
  <c r="R931" i="4" s="1"/>
  <c r="F368" i="4"/>
  <c r="R715" i="4" s="1"/>
  <c r="F658" i="4"/>
  <c r="R1335" i="4" s="1"/>
  <c r="F1466" i="4"/>
  <c r="R890" i="4" s="1"/>
  <c r="F557" i="4"/>
  <c r="R369" i="4" s="1"/>
  <c r="F711" i="4"/>
  <c r="R659" i="4" s="1"/>
  <c r="F1442" i="4"/>
  <c r="R1467" i="4" s="1"/>
  <c r="F435" i="4"/>
  <c r="R558" i="4" s="1"/>
  <c r="F21" i="4"/>
  <c r="R712" i="4" s="1"/>
  <c r="F653" i="4"/>
  <c r="R1443" i="4" s="1"/>
  <c r="F692" i="4"/>
  <c r="R436" i="4" s="1"/>
  <c r="F996" i="4"/>
  <c r="R22" i="4" s="1"/>
  <c r="F1248" i="4"/>
  <c r="R654" i="4" s="1"/>
  <c r="F43" i="4"/>
  <c r="R693" i="4" s="1"/>
  <c r="F1246" i="4"/>
  <c r="R997" i="4" s="1"/>
  <c r="F127" i="4"/>
  <c r="R1249" i="4" s="1"/>
  <c r="F530" i="4"/>
  <c r="R44" i="4" s="1"/>
  <c r="F604" i="4"/>
  <c r="R1247" i="4" s="1"/>
  <c r="F1231" i="4"/>
  <c r="R128" i="4" s="1"/>
  <c r="F19" i="4"/>
  <c r="R531" i="4" s="1"/>
  <c r="F1024" i="4"/>
  <c r="R605" i="4" s="1"/>
  <c r="F124" i="4"/>
  <c r="R1232" i="4" s="1"/>
  <c r="F132" i="4"/>
  <c r="R20" i="4" s="1"/>
  <c r="F1315" i="4"/>
  <c r="R1025" i="4" s="1"/>
  <c r="F242" i="4"/>
  <c r="R125" i="4" s="1"/>
  <c r="F1359" i="4"/>
  <c r="R133" i="4" s="1"/>
  <c r="F1475" i="4"/>
  <c r="R1316" i="4" s="1"/>
  <c r="F1320" i="4"/>
  <c r="R243" i="4" s="1"/>
  <c r="F320" i="4"/>
  <c r="R1360" i="4" s="1"/>
  <c r="F712" i="4"/>
  <c r="R1476" i="4" s="1"/>
  <c r="F428" i="4"/>
  <c r="R1321" i="4" s="1"/>
  <c r="F735" i="4"/>
  <c r="R321" i="4" s="1"/>
  <c r="F1293" i="4"/>
  <c r="R713" i="4" s="1"/>
  <c r="F842" i="4"/>
  <c r="R429" i="4" s="1"/>
  <c r="F679" i="4"/>
  <c r="R736" i="4" s="1"/>
  <c r="F867" i="4"/>
  <c r="R1294" i="4" s="1"/>
  <c r="F1197" i="4"/>
  <c r="R843" i="4" s="1"/>
  <c r="F261" i="4"/>
  <c r="R680" i="4" s="1"/>
  <c r="F1376" i="4"/>
  <c r="R868" i="4" s="1"/>
  <c r="F1097" i="4"/>
  <c r="R1198" i="4" s="1"/>
  <c r="F1158" i="4"/>
  <c r="R262" i="4" s="1"/>
  <c r="F359" i="4"/>
  <c r="R1377" i="4" s="1"/>
  <c r="F1493" i="4"/>
  <c r="R1098" i="4" s="1"/>
  <c r="F169" i="4"/>
  <c r="R1159" i="4" s="1"/>
  <c r="F1322" i="4"/>
  <c r="R360" i="4" s="1"/>
  <c r="F440" i="4"/>
  <c r="R1494" i="4" s="1"/>
  <c r="F1071" i="4"/>
  <c r="R170" i="4" s="1"/>
  <c r="F668" i="4"/>
  <c r="R1323" i="4" s="1"/>
  <c r="F506" i="4"/>
  <c r="R441" i="4" s="1"/>
  <c r="F54" i="4"/>
  <c r="R1072" i="4" s="1"/>
  <c r="F267" i="4"/>
  <c r="R669" i="4" s="1"/>
  <c r="F613" i="4"/>
  <c r="R507" i="4" s="1"/>
  <c r="F527" i="4"/>
  <c r="R55" i="4" s="1"/>
  <c r="F1230" i="4"/>
  <c r="R268" i="4" s="1"/>
  <c r="F1494" i="4"/>
  <c r="R614" i="4" s="1"/>
  <c r="F325" i="4"/>
  <c r="R528" i="4" s="1"/>
  <c r="F521" i="4"/>
  <c r="R1231" i="4" s="1"/>
  <c r="F950" i="4"/>
  <c r="R1495" i="4" s="1"/>
  <c r="F825" i="4"/>
  <c r="R326" i="4" s="1"/>
  <c r="F443" i="4"/>
  <c r="R522" i="4" s="1"/>
  <c r="F244" i="4"/>
  <c r="R951" i="4" s="1"/>
  <c r="F1496" i="4"/>
  <c r="R826" i="4" s="1"/>
  <c r="F38" i="4"/>
  <c r="R444" i="4" s="1"/>
  <c r="F1288" i="4"/>
  <c r="R245" i="4" s="1"/>
  <c r="F912" i="4"/>
  <c r="R1497" i="4" s="1"/>
  <c r="F547" i="4"/>
  <c r="R39" i="4" s="1"/>
  <c r="F1124" i="4"/>
  <c r="R1289" i="4" s="1"/>
  <c r="F664" i="4"/>
  <c r="R913" i="4" s="1"/>
  <c r="F1434" i="4"/>
  <c r="R548" i="4" s="1"/>
  <c r="F874" i="4"/>
  <c r="R1125" i="4" s="1"/>
  <c r="F1386" i="4"/>
  <c r="R665" i="4" s="1"/>
  <c r="F1087" i="4"/>
  <c r="R1435" i="4" s="1"/>
  <c r="F1129" i="4"/>
  <c r="R875" i="4" s="1"/>
  <c r="F516" i="4"/>
  <c r="R1387" i="4" s="1"/>
  <c r="F957" i="4"/>
  <c r="R1088" i="4" s="1"/>
  <c r="F2" i="4"/>
  <c r="R1130" i="4" s="1"/>
  <c r="F801" i="4"/>
  <c r="F1227" i="4"/>
  <c r="R958" i="4" s="1"/>
  <c r="F41" i="4"/>
  <c r="Q802" i="4" s="1"/>
  <c r="F375" i="4"/>
  <c r="R802" i="4" s="1"/>
  <c r="F1324" i="4"/>
  <c r="R1228" i="4" s="1"/>
  <c r="F1332" i="4"/>
  <c r="R42" i="4" s="1"/>
  <c r="F226" i="4"/>
  <c r="R376" i="4" s="1"/>
  <c r="F1491" i="4"/>
  <c r="R1325" i="4" s="1"/>
  <c r="F1094" i="4"/>
  <c r="R1333" i="4" s="1"/>
  <c r="F135" i="4"/>
  <c r="R227" i="4" s="1"/>
  <c r="F473" i="4"/>
  <c r="R1492" i="4" s="1"/>
  <c r="F542" i="4"/>
  <c r="R1095" i="4" s="1"/>
  <c r="F635" i="4"/>
  <c r="R136" i="4" s="1"/>
  <c r="F1206" i="4"/>
  <c r="R474" i="4" s="1"/>
  <c r="F133" i="4"/>
  <c r="R543" i="4" s="1"/>
  <c r="F532" i="4"/>
  <c r="R636" i="4" s="1"/>
  <c r="F673" i="4"/>
  <c r="R1207" i="4" s="1"/>
  <c r="F1086" i="4"/>
  <c r="R134" i="4" s="1"/>
  <c r="F97" i="4"/>
  <c r="R533" i="4" s="1"/>
  <c r="F281" i="4"/>
  <c r="R674" i="4" s="1"/>
  <c r="F1423" i="4"/>
  <c r="R1087" i="4" s="1"/>
  <c r="F593" i="4"/>
  <c r="R98" i="4" s="1"/>
  <c r="F1358" i="4"/>
  <c r="R282" i="4" s="1"/>
  <c r="F460" i="4"/>
  <c r="R1424" i="4" s="1"/>
  <c r="F931" i="4"/>
  <c r="R594" i="4" s="1"/>
  <c r="F176" i="4"/>
  <c r="R1359" i="4" s="1"/>
  <c r="F873" i="4"/>
  <c r="R461" i="4" s="1"/>
  <c r="F1013" i="4"/>
  <c r="R932" i="4" s="1"/>
  <c r="F351" i="4"/>
  <c r="R177" i="4" s="1"/>
  <c r="F501" i="4"/>
  <c r="R874" i="4" s="1"/>
  <c r="F1136" i="4"/>
  <c r="R1014" i="4" s="1"/>
  <c r="F1019" i="4"/>
  <c r="R352" i="4" s="1"/>
  <c r="F620" i="4"/>
  <c r="R502" i="4" s="1"/>
  <c r="F747" i="4"/>
  <c r="R1137" i="4" s="1"/>
  <c r="F39" i="4"/>
  <c r="R1020" i="4" s="1"/>
  <c r="F1368" i="4"/>
  <c r="R621" i="4" s="1"/>
  <c r="F175" i="4"/>
  <c r="R748" i="4" s="1"/>
  <c r="F70" i="4"/>
  <c r="R40" i="4" s="1"/>
  <c r="F148" i="4"/>
  <c r="R1369" i="4" s="1"/>
  <c r="F1172" i="4"/>
  <c r="R176" i="4" s="1"/>
  <c r="F85" i="4"/>
  <c r="R71" i="4" s="1"/>
  <c r="F1016" i="4"/>
  <c r="R149" i="4" s="1"/>
  <c r="F470" i="4"/>
  <c r="R1173" i="4" s="1"/>
  <c r="F1222" i="4"/>
  <c r="R86" i="4" s="1"/>
  <c r="F53" i="4"/>
  <c r="R1017" i="4" s="1"/>
  <c r="F96" i="4"/>
  <c r="R471" i="4" s="1"/>
  <c r="F327" i="4"/>
  <c r="R1223" i="4" s="1"/>
  <c r="F1001" i="4"/>
  <c r="R54" i="4" s="1"/>
  <c r="F562" i="4"/>
  <c r="R97" i="4" s="1"/>
  <c r="F485" i="4"/>
  <c r="R328" i="4" s="1"/>
  <c r="F887" i="4"/>
  <c r="R1002" i="4" s="1"/>
  <c r="F130" i="4"/>
  <c r="R563" i="4" s="1"/>
  <c r="F1367" i="4"/>
  <c r="R486" i="4" s="1"/>
  <c r="F256" i="4"/>
  <c r="R888" i="4" s="1"/>
  <c r="F595" i="4"/>
  <c r="R131" i="4" s="1"/>
  <c r="F51" i="4"/>
  <c r="R1368" i="4" s="1"/>
  <c r="F352" i="4"/>
  <c r="R257" i="4" s="1"/>
  <c r="F401" i="4"/>
  <c r="R596" i="4" s="1"/>
  <c r="F1229" i="4"/>
  <c r="R52" i="4" s="1"/>
  <c r="F558" i="4"/>
  <c r="R353" i="4" s="1"/>
  <c r="F992" i="4"/>
  <c r="R402" i="4" s="1"/>
  <c r="F241" i="4"/>
  <c r="R1230" i="4" s="1"/>
  <c r="F1160" i="4"/>
  <c r="R559" i="4" s="1"/>
  <c r="F941" i="4"/>
  <c r="R993" i="4" s="1"/>
  <c r="F1161" i="4"/>
  <c r="R242" i="4" s="1"/>
  <c r="F1244" i="4"/>
  <c r="R1161" i="4" s="1"/>
  <c r="F258" i="4"/>
  <c r="R942" i="4" s="1"/>
  <c r="F1084" i="4"/>
  <c r="R1162" i="4" s="1"/>
  <c r="F647" i="4"/>
  <c r="R1245" i="4" s="1"/>
  <c r="F74" i="4"/>
  <c r="R259" i="4" s="1"/>
  <c r="F1456" i="4"/>
  <c r="R1085" i="4" s="1"/>
  <c r="F1100" i="4"/>
  <c r="R648" i="4" s="1"/>
  <c r="F639" i="4"/>
  <c r="R75" i="4" s="1"/>
  <c r="F475" i="4"/>
  <c r="R1457" i="4" s="1"/>
  <c r="F265" i="4"/>
  <c r="R1101" i="4" s="1"/>
  <c r="F333" i="4"/>
  <c r="R640" i="4" s="1"/>
  <c r="F625" i="4"/>
  <c r="R476" i="4" s="1"/>
  <c r="F1372" i="4"/>
  <c r="R266" i="4" s="1"/>
  <c r="F823" i="4"/>
  <c r="R334" i="4" s="1"/>
  <c r="F294" i="4"/>
  <c r="R626" i="4" s="1"/>
  <c r="F1011" i="4"/>
  <c r="R1373" i="4" s="1"/>
  <c r="F905" i="4"/>
  <c r="D715" i="4"/>
  <c r="E715" i="4"/>
  <c r="D415" i="4"/>
  <c r="E415" i="4"/>
  <c r="D753" i="4"/>
  <c r="E753" i="4"/>
  <c r="D213" i="4"/>
  <c r="E213" i="4"/>
  <c r="D425" i="4"/>
  <c r="E425" i="4"/>
  <c r="D724" i="4"/>
  <c r="E724" i="4"/>
  <c r="D323" i="4"/>
  <c r="E323" i="4"/>
  <c r="D149" i="4"/>
  <c r="E149" i="4"/>
  <c r="D742" i="4"/>
  <c r="E742" i="4"/>
  <c r="D1133" i="4"/>
  <c r="E1133" i="4"/>
  <c r="D990" i="4"/>
  <c r="E990" i="4"/>
  <c r="D1414" i="4"/>
  <c r="E1414" i="4"/>
  <c r="D1182" i="4"/>
  <c r="E1182" i="4"/>
  <c r="D648" i="4"/>
  <c r="E648" i="4"/>
  <c r="D103" i="4"/>
  <c r="E103" i="4"/>
  <c r="D910" i="4"/>
  <c r="E910" i="4"/>
  <c r="D1147" i="4"/>
  <c r="E1147" i="4"/>
  <c r="D1038" i="4"/>
  <c r="E1038" i="4"/>
  <c r="D1212" i="4"/>
  <c r="E1212" i="4"/>
  <c r="D850" i="4"/>
  <c r="E850" i="4"/>
  <c r="D80" i="4"/>
  <c r="E80" i="4"/>
  <c r="D721" i="4"/>
  <c r="E721" i="4"/>
  <c r="D23" i="4"/>
  <c r="E23" i="4"/>
  <c r="D523" i="4"/>
  <c r="E523" i="4"/>
  <c r="D609" i="4"/>
  <c r="E609" i="4"/>
  <c r="D1154" i="4"/>
  <c r="E1154" i="4"/>
  <c r="D1173" i="4"/>
  <c r="E1173" i="4"/>
  <c r="D1313" i="4"/>
  <c r="E1313" i="4"/>
  <c r="D1184" i="4"/>
  <c r="E1184" i="4"/>
  <c r="D624" i="4"/>
  <c r="E624" i="4"/>
  <c r="D869" i="4"/>
  <c r="E869" i="4"/>
  <c r="D665" i="4"/>
  <c r="E665" i="4"/>
  <c r="D262" i="4"/>
  <c r="E262" i="4"/>
  <c r="D953" i="4"/>
  <c r="E953" i="4"/>
  <c r="D337" i="4"/>
  <c r="E337" i="4"/>
  <c r="D400" i="4"/>
  <c r="E400" i="4"/>
  <c r="D1471" i="4"/>
  <c r="E1471" i="4"/>
  <c r="D631" i="4"/>
  <c r="E631" i="4"/>
  <c r="D1176" i="4"/>
  <c r="E1176" i="4"/>
  <c r="D982" i="4"/>
  <c r="E982" i="4"/>
  <c r="D107" i="4"/>
  <c r="E107" i="4"/>
  <c r="D91" i="4"/>
  <c r="E91" i="4"/>
  <c r="D1406" i="4"/>
  <c r="E1406" i="4"/>
  <c r="D1301" i="4"/>
  <c r="E1301" i="4"/>
  <c r="D1102" i="4"/>
  <c r="E1102" i="4"/>
  <c r="D382" i="4"/>
  <c r="E382" i="4"/>
  <c r="D904" i="4"/>
  <c r="E904" i="4"/>
  <c r="D393" i="4"/>
  <c r="E393" i="4"/>
  <c r="D407" i="4"/>
  <c r="E407" i="4"/>
  <c r="D18" i="4"/>
  <c r="E18" i="4"/>
  <c r="D1091" i="4"/>
  <c r="E1091" i="4"/>
  <c r="D89" i="4"/>
  <c r="E89" i="4"/>
  <c r="D1448" i="4"/>
  <c r="E1448" i="4"/>
  <c r="D1387" i="4"/>
  <c r="E1387" i="4"/>
  <c r="D237" i="4"/>
  <c r="E237" i="4"/>
  <c r="D812" i="4"/>
  <c r="E812" i="4"/>
  <c r="D728" i="4"/>
  <c r="E728" i="4"/>
  <c r="D92" i="4"/>
  <c r="E92" i="4"/>
  <c r="D1169" i="4"/>
  <c r="E1169" i="4"/>
  <c r="D1007" i="4"/>
  <c r="E1007" i="4"/>
  <c r="D1010" i="4"/>
  <c r="E1010" i="4"/>
  <c r="D257" i="4"/>
  <c r="E257" i="4"/>
  <c r="D110" i="4"/>
  <c r="E110" i="4"/>
  <c r="D458" i="4"/>
  <c r="E458" i="4"/>
  <c r="D1470" i="4"/>
  <c r="E1470" i="4"/>
  <c r="D699" i="4"/>
  <c r="E699" i="4"/>
  <c r="D182" i="4"/>
  <c r="E182" i="4"/>
  <c r="D803" i="4"/>
  <c r="E803" i="4"/>
  <c r="D217" i="4"/>
  <c r="E217" i="4"/>
  <c r="D416" i="4"/>
  <c r="E416" i="4"/>
  <c r="D1302" i="4"/>
  <c r="E1302" i="4"/>
  <c r="D652" i="4"/>
  <c r="E652" i="4"/>
  <c r="D232" i="4"/>
  <c r="E232" i="4"/>
  <c r="D472" i="4"/>
  <c r="E472" i="4"/>
  <c r="D538" i="4"/>
  <c r="E538" i="4"/>
  <c r="D896" i="4"/>
  <c r="E896" i="4"/>
  <c r="D843" i="4"/>
  <c r="E843" i="4"/>
  <c r="D34" i="4"/>
  <c r="E34" i="4"/>
  <c r="D632" i="4"/>
  <c r="E632" i="4"/>
  <c r="D447" i="4"/>
  <c r="E447" i="4"/>
  <c r="D1218" i="4"/>
  <c r="E1218" i="4"/>
  <c r="D771" i="4"/>
  <c r="E771" i="4"/>
  <c r="D1331" i="4"/>
  <c r="E1331" i="4"/>
  <c r="D734" i="4"/>
  <c r="E734" i="4"/>
  <c r="D895" i="4"/>
  <c r="E895" i="4"/>
  <c r="D471" i="4"/>
  <c r="E471" i="4"/>
  <c r="D454" i="4"/>
  <c r="E454" i="4"/>
  <c r="D1257" i="4"/>
  <c r="E1257" i="4"/>
  <c r="D185" i="4"/>
  <c r="E185" i="4"/>
  <c r="D238" i="4"/>
  <c r="E238" i="4"/>
  <c r="D1363" i="4"/>
  <c r="E1363" i="4"/>
  <c r="D174" i="4"/>
  <c r="E174" i="4"/>
  <c r="D1098" i="4"/>
  <c r="E1098" i="4"/>
  <c r="D1221" i="4"/>
  <c r="E1221" i="4"/>
  <c r="D229" i="4"/>
  <c r="E229" i="4"/>
  <c r="D1446" i="4"/>
  <c r="E1446" i="4"/>
  <c r="D1300" i="4"/>
  <c r="E1300" i="4"/>
  <c r="D598" i="4"/>
  <c r="E598" i="4"/>
  <c r="D615" i="4"/>
  <c r="E615" i="4"/>
  <c r="D183" i="4"/>
  <c r="E183" i="4"/>
  <c r="D927" i="4"/>
  <c r="E927" i="4"/>
  <c r="D1162" i="4"/>
  <c r="E1162" i="4"/>
  <c r="D390" i="4"/>
  <c r="E390" i="4"/>
  <c r="D1308" i="4"/>
  <c r="E1308" i="4"/>
  <c r="D1497" i="4"/>
  <c r="E1497" i="4"/>
  <c r="D1122" i="4"/>
  <c r="E1122" i="4"/>
  <c r="D640" i="4"/>
  <c r="E640" i="4"/>
  <c r="D453" i="4"/>
  <c r="E453" i="4"/>
  <c r="D1164" i="4"/>
  <c r="E1164" i="4"/>
  <c r="D575" i="4"/>
  <c r="E575" i="4"/>
  <c r="D314" i="4"/>
  <c r="E314" i="4"/>
  <c r="D844" i="4"/>
  <c r="E844" i="4"/>
  <c r="D28" i="4"/>
  <c r="E28" i="4"/>
  <c r="D1255" i="4"/>
  <c r="E1255" i="4"/>
  <c r="D991" i="4"/>
  <c r="E991" i="4"/>
  <c r="D1431" i="4"/>
  <c r="E1431" i="4"/>
  <c r="D813" i="4"/>
  <c r="E813" i="4"/>
  <c r="D921" i="4"/>
  <c r="E921" i="4"/>
  <c r="D703" i="4"/>
  <c r="E703" i="4"/>
  <c r="D851" i="4"/>
  <c r="E851" i="4"/>
  <c r="D1354" i="4"/>
  <c r="E1354" i="4"/>
  <c r="D340" i="4"/>
  <c r="E340" i="4"/>
  <c r="D656" i="4"/>
  <c r="E656" i="4"/>
  <c r="D438" i="4"/>
  <c r="E438" i="4"/>
  <c r="D517" i="4"/>
  <c r="E517" i="4"/>
  <c r="D379" i="4"/>
  <c r="E379" i="4"/>
  <c r="D669" i="4"/>
  <c r="E669" i="4"/>
  <c r="D849" i="4"/>
  <c r="E849" i="4"/>
  <c r="D1427" i="4"/>
  <c r="E1427" i="4"/>
  <c r="D479" i="4"/>
  <c r="E479" i="4"/>
  <c r="D778" i="4"/>
  <c r="E778" i="4"/>
  <c r="D1390" i="4"/>
  <c r="E1390" i="4"/>
  <c r="D1329" i="4"/>
  <c r="E1329" i="4"/>
  <c r="D779" i="4"/>
  <c r="E779" i="4"/>
  <c r="D1498" i="4"/>
  <c r="E1498" i="4"/>
  <c r="D518" i="4"/>
  <c r="E518" i="4"/>
  <c r="D387" i="4"/>
  <c r="E387" i="4"/>
  <c r="D377" i="4"/>
  <c r="E377" i="4"/>
  <c r="D916" i="4"/>
  <c r="E916" i="4"/>
  <c r="D296" i="4"/>
  <c r="E296" i="4"/>
  <c r="D1326" i="4"/>
  <c r="E1326" i="4"/>
  <c r="D191" i="4"/>
  <c r="E191" i="4"/>
  <c r="D1437" i="4"/>
  <c r="E1437" i="4"/>
  <c r="D1400" i="4"/>
  <c r="E1400" i="4"/>
  <c r="D706" i="4"/>
  <c r="E706" i="4"/>
  <c r="D987" i="4"/>
  <c r="E987" i="4"/>
  <c r="D152" i="4"/>
  <c r="E152" i="4"/>
  <c r="D940" i="4"/>
  <c r="E940" i="4"/>
  <c r="D1311" i="4"/>
  <c r="E1311" i="4"/>
  <c r="D449" i="4"/>
  <c r="E449" i="4"/>
  <c r="D535" i="4"/>
  <c r="E535" i="4"/>
  <c r="D856" i="4"/>
  <c r="E856" i="4"/>
  <c r="D1002" i="4"/>
  <c r="E1002" i="4"/>
  <c r="D942" i="4"/>
  <c r="E942" i="4"/>
  <c r="D168" i="4"/>
  <c r="E168" i="4"/>
  <c r="D280" i="4"/>
  <c r="E280" i="4"/>
  <c r="D93" i="4"/>
  <c r="E93" i="4"/>
  <c r="D775" i="4"/>
  <c r="E775" i="4"/>
  <c r="D45" i="4"/>
  <c r="E45" i="4"/>
  <c r="D840" i="4"/>
  <c r="E840" i="4"/>
  <c r="D955" i="4"/>
  <c r="E955" i="4"/>
  <c r="D1041" i="4"/>
  <c r="E1041" i="4"/>
  <c r="D792" i="4"/>
  <c r="E792" i="4"/>
  <c r="D129" i="4"/>
  <c r="E129" i="4"/>
  <c r="D1492" i="4"/>
  <c r="E1492" i="4"/>
  <c r="D1360" i="4"/>
  <c r="E1360" i="4"/>
  <c r="D62" i="4"/>
  <c r="E62" i="4"/>
  <c r="D1271" i="4"/>
  <c r="E1271" i="4"/>
  <c r="D1458" i="4"/>
  <c r="E1458" i="4"/>
  <c r="D136" i="4"/>
  <c r="E136" i="4"/>
  <c r="D936" i="4"/>
  <c r="E936" i="4"/>
  <c r="D1076" i="4"/>
  <c r="E1076" i="4"/>
  <c r="D380" i="4"/>
  <c r="E380" i="4"/>
  <c r="D580" i="4"/>
  <c r="E580" i="4"/>
  <c r="D1056" i="4"/>
  <c r="E1056" i="4"/>
  <c r="D1036" i="4"/>
  <c r="E1036" i="4"/>
  <c r="D772" i="4"/>
  <c r="E772" i="4"/>
  <c r="D727" i="4"/>
  <c r="E727" i="4"/>
  <c r="D246" i="4"/>
  <c r="E246" i="4"/>
  <c r="D119" i="4"/>
  <c r="E119" i="4"/>
  <c r="D1077" i="4"/>
  <c r="E1077" i="4"/>
  <c r="D509" i="4"/>
  <c r="E509" i="4"/>
  <c r="D902" i="4"/>
  <c r="E902" i="4"/>
  <c r="D193" i="4"/>
  <c r="E193" i="4"/>
  <c r="D1272" i="4"/>
  <c r="E1272" i="4"/>
  <c r="D1341" i="4"/>
  <c r="E1341" i="4"/>
  <c r="D1194" i="4"/>
  <c r="E1194" i="4"/>
  <c r="D762" i="4"/>
  <c r="E762" i="4"/>
  <c r="D290" i="4"/>
  <c r="E290" i="4"/>
  <c r="D846" i="4"/>
  <c r="E846" i="4"/>
  <c r="D719" i="4"/>
  <c r="E719" i="4"/>
  <c r="D806" i="4"/>
  <c r="E806" i="4"/>
  <c r="D430" i="4"/>
  <c r="E430" i="4"/>
  <c r="D678" i="4"/>
  <c r="E678" i="4"/>
  <c r="D1430" i="4"/>
  <c r="E1430" i="4"/>
  <c r="D158" i="4"/>
  <c r="E158" i="4"/>
  <c r="D1410" i="4"/>
  <c r="E1410" i="4"/>
  <c r="D918" i="4"/>
  <c r="E918" i="4"/>
  <c r="D999" i="4"/>
  <c r="E999" i="4"/>
  <c r="D326" i="4"/>
  <c r="E326" i="4"/>
  <c r="D1032" i="4"/>
  <c r="E1032" i="4"/>
  <c r="D949" i="4"/>
  <c r="E949" i="4"/>
  <c r="D25" i="4"/>
  <c r="E25" i="4"/>
  <c r="D722" i="4"/>
  <c r="E722" i="4"/>
  <c r="D88" i="4"/>
  <c r="E88" i="4"/>
  <c r="D1393" i="4"/>
  <c r="E1393" i="4"/>
  <c r="D264" i="4"/>
  <c r="E264" i="4"/>
  <c r="D1488" i="4"/>
  <c r="E1488" i="4"/>
  <c r="D48" i="4"/>
  <c r="E48" i="4"/>
  <c r="D655" i="4"/>
  <c r="E655" i="4"/>
  <c r="D1108" i="4"/>
  <c r="E1108" i="4"/>
  <c r="D968" i="4"/>
  <c r="E968" i="4"/>
  <c r="D159" i="4"/>
  <c r="E159" i="4"/>
  <c r="D860" i="4"/>
  <c r="E860" i="4"/>
  <c r="D838" i="4"/>
  <c r="E838" i="4"/>
  <c r="D528" i="4"/>
  <c r="E528" i="4"/>
  <c r="D42" i="4"/>
  <c r="E42" i="4"/>
  <c r="D1242" i="4"/>
  <c r="E1242" i="4"/>
  <c r="D662" i="4"/>
  <c r="E662" i="4"/>
  <c r="D755" i="4"/>
  <c r="E755" i="4"/>
  <c r="D555" i="4"/>
  <c r="E555" i="4"/>
  <c r="D188" i="4"/>
  <c r="E188" i="4"/>
  <c r="D591" i="4"/>
  <c r="E591" i="4"/>
  <c r="D1205" i="4"/>
  <c r="E1205" i="4"/>
  <c r="D922" i="4"/>
  <c r="E922" i="4"/>
  <c r="D550" i="4"/>
  <c r="E550" i="4"/>
  <c r="D1388" i="4"/>
  <c r="E1388" i="4"/>
  <c r="D945" i="4"/>
  <c r="E945" i="4"/>
  <c r="D1057" i="4"/>
  <c r="E1057" i="4"/>
  <c r="D122" i="4"/>
  <c r="E122" i="4"/>
  <c r="D1325" i="4"/>
  <c r="E1325" i="4"/>
  <c r="D483" i="4"/>
  <c r="E483" i="4"/>
  <c r="D427" i="4"/>
  <c r="E427" i="4"/>
  <c r="D178" i="4"/>
  <c r="E178" i="4"/>
  <c r="D142" i="4"/>
  <c r="E142" i="4"/>
  <c r="D1473" i="4"/>
  <c r="E1473" i="4"/>
  <c r="D1025" i="4"/>
  <c r="E1025" i="4"/>
  <c r="D1027" i="4"/>
  <c r="E1027" i="4"/>
  <c r="D607" i="4"/>
  <c r="E607" i="4"/>
  <c r="D831" i="4"/>
  <c r="E831" i="4"/>
  <c r="D621" i="4"/>
  <c r="E621" i="4"/>
  <c r="D872" i="4"/>
  <c r="E872" i="4"/>
  <c r="D608" i="4"/>
  <c r="E608" i="4"/>
  <c r="D361" i="4"/>
  <c r="E361" i="4"/>
  <c r="D1409" i="4"/>
  <c r="E1409" i="4"/>
  <c r="D805" i="4"/>
  <c r="E805" i="4"/>
  <c r="D414" i="4"/>
  <c r="E414" i="4"/>
  <c r="D1455" i="4"/>
  <c r="E1455" i="4"/>
  <c r="D848" i="4"/>
  <c r="E848" i="4"/>
  <c r="D952" i="4"/>
  <c r="E952" i="4"/>
  <c r="D436" i="4"/>
  <c r="E436" i="4"/>
  <c r="D486" i="4"/>
  <c r="E486" i="4"/>
  <c r="D421" i="4"/>
  <c r="E421" i="4"/>
  <c r="D413" i="4"/>
  <c r="E413" i="4"/>
  <c r="D967" i="4"/>
  <c r="E967" i="4"/>
  <c r="D83" i="4"/>
  <c r="E83" i="4"/>
  <c r="D12" i="4"/>
  <c r="E12" i="4"/>
  <c r="D1319" i="4"/>
  <c r="E1319" i="4"/>
  <c r="D1061" i="4"/>
  <c r="E1061" i="4"/>
  <c r="D1159" i="4"/>
  <c r="E1159" i="4"/>
  <c r="D545" i="4"/>
  <c r="E545" i="4"/>
  <c r="D798" i="4"/>
  <c r="E798" i="4"/>
  <c r="D161" i="4"/>
  <c r="E161" i="4"/>
  <c r="D288" i="4"/>
  <c r="E288" i="4"/>
  <c r="D1012" i="4"/>
  <c r="E1012" i="4"/>
  <c r="D883" i="4"/>
  <c r="E883" i="4"/>
  <c r="D898" i="4"/>
  <c r="E898" i="4"/>
  <c r="D482" i="4"/>
  <c r="E482" i="4"/>
  <c r="D914" i="4"/>
  <c r="E914" i="4"/>
  <c r="D24" i="4"/>
  <c r="E24" i="4"/>
  <c r="D1453" i="4"/>
  <c r="E1453" i="4"/>
  <c r="D134" i="4"/>
  <c r="E134" i="4"/>
  <c r="D1118" i="4"/>
  <c r="E1118" i="4"/>
  <c r="D1112" i="4"/>
  <c r="E1112" i="4"/>
  <c r="D1397" i="4"/>
  <c r="E1397" i="4"/>
  <c r="D1195" i="4"/>
  <c r="E1195" i="4"/>
  <c r="D95" i="4"/>
  <c r="E95" i="4"/>
  <c r="D1064" i="4"/>
  <c r="E1064" i="4"/>
  <c r="D170" i="4"/>
  <c r="E170" i="4"/>
  <c r="D994" i="4"/>
  <c r="E994" i="4"/>
  <c r="D82" i="4"/>
  <c r="E82" i="4"/>
  <c r="D1356" i="4"/>
  <c r="E1356" i="4"/>
  <c r="D1459" i="4"/>
  <c r="E1459" i="4"/>
  <c r="D277" i="4"/>
  <c r="E277" i="4"/>
  <c r="D1401" i="4"/>
  <c r="E1401" i="4"/>
  <c r="D534" i="4"/>
  <c r="E534" i="4"/>
  <c r="D309" i="4"/>
  <c r="E309" i="4"/>
  <c r="D671" i="4"/>
  <c r="E671" i="4"/>
  <c r="D623" i="4"/>
  <c r="E623" i="4"/>
  <c r="D469" i="4"/>
  <c r="E469" i="4"/>
  <c r="D66" i="4"/>
  <c r="E66" i="4"/>
  <c r="D1441" i="4"/>
  <c r="E1441" i="4"/>
  <c r="D1343" i="4"/>
  <c r="E1343" i="4"/>
  <c r="D1462" i="4"/>
  <c r="E1462" i="4"/>
  <c r="D1171" i="4"/>
  <c r="E1171" i="4"/>
  <c r="D1225" i="4"/>
  <c r="E1225" i="4"/>
  <c r="D1079" i="4"/>
  <c r="E1079" i="4"/>
  <c r="D741" i="4"/>
  <c r="E741" i="4"/>
  <c r="D961" i="4"/>
  <c r="E961" i="4"/>
  <c r="D1396" i="4"/>
  <c r="E1396" i="4"/>
  <c r="D563" i="4"/>
  <c r="E563" i="4"/>
  <c r="D1193" i="4"/>
  <c r="E1193" i="4"/>
  <c r="D1262" i="4"/>
  <c r="E1262" i="4"/>
  <c r="D958" i="4"/>
  <c r="E958" i="4"/>
  <c r="D497" i="4"/>
  <c r="E497" i="4"/>
  <c r="D1215" i="4"/>
  <c r="E1215" i="4"/>
  <c r="D784" i="4"/>
  <c r="E784" i="4"/>
  <c r="D696" i="4"/>
  <c r="E696" i="4"/>
  <c r="D642" i="4"/>
  <c r="E642" i="4"/>
  <c r="D821" i="4"/>
  <c r="E821" i="4"/>
  <c r="D1037" i="4"/>
  <c r="E1037" i="4"/>
  <c r="D198" i="4"/>
  <c r="E198" i="4"/>
  <c r="D687" i="4"/>
  <c r="E687" i="4"/>
  <c r="D1068" i="4"/>
  <c r="E1068" i="4"/>
  <c r="D442" i="4"/>
  <c r="E442" i="4"/>
  <c r="D1318" i="4"/>
  <c r="E1318" i="4"/>
  <c r="D926" i="4"/>
  <c r="E926" i="4"/>
  <c r="D77" i="4"/>
  <c r="E77" i="4"/>
  <c r="D1236" i="4"/>
  <c r="E1236" i="4"/>
  <c r="D924" i="4"/>
  <c r="E924" i="4"/>
  <c r="D1022" i="4"/>
  <c r="E1022" i="4"/>
  <c r="D617" i="4"/>
  <c r="E617" i="4"/>
  <c r="D369" i="4"/>
  <c r="E369" i="4"/>
  <c r="D301" i="4"/>
  <c r="E301" i="4"/>
  <c r="D1035" i="4"/>
  <c r="E1035" i="4"/>
  <c r="D1428" i="4"/>
  <c r="E1428" i="4"/>
  <c r="D1352" i="4"/>
  <c r="E1352" i="4"/>
  <c r="D556" i="4"/>
  <c r="E556" i="4"/>
  <c r="D1241" i="4"/>
  <c r="E1241" i="4"/>
  <c r="D488" i="4"/>
  <c r="E488" i="4"/>
  <c r="D1426" i="4"/>
  <c r="E1426" i="4"/>
  <c r="D561" i="4"/>
  <c r="E561" i="4"/>
  <c r="D654" i="4"/>
  <c r="E654" i="4"/>
  <c r="D1054" i="4"/>
  <c r="E1054" i="4"/>
  <c r="D30" i="4"/>
  <c r="E30" i="4"/>
  <c r="D306" i="4"/>
  <c r="E306" i="4"/>
  <c r="D299" i="4"/>
  <c r="E299" i="4"/>
  <c r="D858" i="4"/>
  <c r="E858" i="4"/>
  <c r="D579" i="4"/>
  <c r="E579" i="4"/>
  <c r="D739" i="4"/>
  <c r="E739" i="4"/>
  <c r="D1131" i="4"/>
  <c r="E1131" i="4"/>
  <c r="D370" i="4"/>
  <c r="E370" i="4"/>
  <c r="D1232" i="4"/>
  <c r="E1232" i="4"/>
  <c r="D730" i="4"/>
  <c r="E730" i="4"/>
  <c r="D383" i="4"/>
  <c r="E383" i="4"/>
  <c r="D1006" i="4"/>
  <c r="E1006" i="4"/>
  <c r="D1349" i="4"/>
  <c r="E1349" i="4"/>
  <c r="D537" i="4"/>
  <c r="E537" i="4"/>
  <c r="D187" i="4"/>
  <c r="E187" i="4"/>
  <c r="D1050" i="4"/>
  <c r="E1050" i="4"/>
  <c r="D1031" i="4"/>
  <c r="E1031" i="4"/>
  <c r="D268" i="4"/>
  <c r="E268" i="4"/>
  <c r="D603" i="4"/>
  <c r="E603" i="4"/>
  <c r="D463" i="4"/>
  <c r="E463" i="4"/>
  <c r="D358" i="4"/>
  <c r="E358" i="4"/>
  <c r="D255" i="4"/>
  <c r="E255" i="4"/>
  <c r="D684" i="4"/>
  <c r="E684" i="4"/>
  <c r="D1249" i="4"/>
  <c r="E1249" i="4"/>
  <c r="D227" i="4"/>
  <c r="E227" i="4"/>
  <c r="D388" i="4"/>
  <c r="E388" i="4"/>
  <c r="D192" i="4"/>
  <c r="E192" i="4"/>
  <c r="D35" i="4"/>
  <c r="E35" i="4"/>
  <c r="D496" i="4"/>
  <c r="E496" i="4"/>
  <c r="D1480" i="4"/>
  <c r="E1480" i="4"/>
  <c r="D1003" i="4"/>
  <c r="E1003" i="4"/>
  <c r="D1389" i="4"/>
  <c r="E1389" i="4"/>
  <c r="D295" i="4"/>
  <c r="E295" i="4"/>
  <c r="D1450" i="4"/>
  <c r="E1450" i="4"/>
  <c r="D1392" i="4"/>
  <c r="E1392" i="4"/>
  <c r="D100" i="4"/>
  <c r="E100" i="4"/>
  <c r="D565" i="4"/>
  <c r="E565" i="4"/>
  <c r="D770" i="4"/>
  <c r="E770" i="4"/>
  <c r="D674" i="4"/>
  <c r="E674" i="4"/>
  <c r="D141" i="4"/>
  <c r="E141" i="4"/>
  <c r="D634" i="4"/>
  <c r="E634" i="4"/>
  <c r="D908" i="4"/>
  <c r="E908" i="4"/>
  <c r="D444" i="4"/>
  <c r="E444" i="4"/>
  <c r="D892" i="4"/>
  <c r="E892" i="4"/>
  <c r="D105" i="4"/>
  <c r="E105" i="4"/>
  <c r="D1145" i="4"/>
  <c r="E1145" i="4"/>
  <c r="D219" i="4"/>
  <c r="E219" i="4"/>
  <c r="D1402" i="4"/>
  <c r="E1402" i="4"/>
  <c r="D605" i="4"/>
  <c r="E605" i="4"/>
  <c r="D8" i="4"/>
  <c r="E8" i="4"/>
  <c r="D733" i="4"/>
  <c r="E733" i="4"/>
  <c r="D1338" i="4"/>
  <c r="E1338" i="4"/>
  <c r="D163" i="4"/>
  <c r="E163" i="4"/>
  <c r="D481" i="4"/>
  <c r="E481" i="4"/>
  <c r="D491" i="4"/>
  <c r="E491" i="4"/>
  <c r="D1265" i="4"/>
  <c r="E1265" i="4"/>
  <c r="D1429" i="4"/>
  <c r="E1429" i="4"/>
  <c r="D1339" i="4"/>
  <c r="E1339" i="4"/>
  <c r="D128" i="4"/>
  <c r="E128" i="4"/>
  <c r="D1234" i="4"/>
  <c r="E1234" i="4"/>
  <c r="D1259" i="4"/>
  <c r="E1259" i="4"/>
  <c r="D1476" i="4"/>
  <c r="E1476" i="4"/>
  <c r="D720" i="4"/>
  <c r="E720" i="4"/>
  <c r="D777" i="4"/>
  <c r="E777" i="4"/>
  <c r="D406" i="4"/>
  <c r="E406" i="4"/>
  <c r="D293" i="4"/>
  <c r="E293" i="4"/>
  <c r="D495" i="4"/>
  <c r="E495" i="4"/>
  <c r="D1151" i="4"/>
  <c r="E1151" i="4"/>
  <c r="D1481" i="4"/>
  <c r="E1481" i="4"/>
  <c r="D646" i="4"/>
  <c r="E646" i="4"/>
  <c r="D1101" i="4"/>
  <c r="E1101" i="4"/>
  <c r="D1278" i="4"/>
  <c r="E1278" i="4"/>
  <c r="D251" i="4"/>
  <c r="E251" i="4"/>
  <c r="D1479" i="4"/>
  <c r="E1479" i="4"/>
  <c r="D179" i="4"/>
  <c r="E179" i="4"/>
  <c r="D468" i="4"/>
  <c r="E468" i="4"/>
  <c r="D386" i="4"/>
  <c r="E386" i="4"/>
  <c r="D723" i="4"/>
  <c r="E723" i="4"/>
  <c r="D855" i="4"/>
  <c r="E855" i="4"/>
  <c r="D1267" i="4"/>
  <c r="E1267" i="4"/>
  <c r="D419" i="4"/>
  <c r="E419" i="4"/>
  <c r="D984" i="4"/>
  <c r="E984" i="4"/>
  <c r="D1059" i="4"/>
  <c r="E1059" i="4"/>
  <c r="D917" i="4"/>
  <c r="E917" i="4"/>
  <c r="D1485" i="4"/>
  <c r="E1485" i="4"/>
  <c r="D1303" i="4"/>
  <c r="E1303" i="4"/>
  <c r="D13" i="4"/>
  <c r="E13" i="4"/>
  <c r="D973" i="4"/>
  <c r="E973" i="4"/>
  <c r="D981" i="4"/>
  <c r="E981" i="4"/>
  <c r="D228" i="4"/>
  <c r="E228" i="4"/>
  <c r="D919" i="4"/>
  <c r="E919" i="4"/>
  <c r="D474" i="4"/>
  <c r="E474" i="4"/>
  <c r="D1121" i="4"/>
  <c r="E1121" i="4"/>
  <c r="D114" i="4"/>
  <c r="E114" i="4"/>
  <c r="D1467" i="4"/>
  <c r="E1467" i="4"/>
  <c r="D408" i="4"/>
  <c r="E408" i="4"/>
  <c r="D866" i="4"/>
  <c r="E866" i="4"/>
  <c r="D512" i="4"/>
  <c r="E512" i="4"/>
  <c r="D544" i="4"/>
  <c r="E544" i="4"/>
  <c r="D117" i="4"/>
  <c r="E117" i="4"/>
  <c r="D1328" i="4"/>
  <c r="E1328" i="4"/>
  <c r="D763" i="4"/>
  <c r="E763" i="4"/>
  <c r="D877" i="4"/>
  <c r="E877" i="4"/>
  <c r="D685" i="4"/>
  <c r="E685" i="4"/>
  <c r="D1443" i="4"/>
  <c r="E1443" i="4"/>
  <c r="D947" i="4"/>
  <c r="E947" i="4"/>
  <c r="D794" i="4"/>
  <c r="E794" i="4"/>
  <c r="D99" i="4"/>
  <c r="E99" i="4"/>
  <c r="D1477" i="4"/>
  <c r="E1477" i="4"/>
  <c r="D1474" i="4"/>
  <c r="E1474" i="4"/>
  <c r="D759" i="4"/>
  <c r="E759" i="4"/>
  <c r="D384" i="4"/>
  <c r="E384" i="4"/>
  <c r="D1191" i="4"/>
  <c r="E1191" i="4"/>
  <c r="D1273" i="4"/>
  <c r="E1273" i="4"/>
  <c r="D993" i="4"/>
  <c r="E993" i="4"/>
  <c r="D448" i="4"/>
  <c r="E448" i="4"/>
  <c r="D915" i="4"/>
  <c r="E915" i="4"/>
  <c r="D487" i="4"/>
  <c r="E487" i="4"/>
  <c r="D969" i="4"/>
  <c r="E969" i="4"/>
  <c r="D1113" i="4"/>
  <c r="E1113" i="4"/>
  <c r="D768" i="4"/>
  <c r="E768" i="4"/>
  <c r="D1150" i="4"/>
  <c r="E1150" i="4"/>
  <c r="D882" i="4"/>
  <c r="E882" i="4"/>
  <c r="D121" i="4"/>
  <c r="E121" i="4"/>
  <c r="D698" i="4"/>
  <c r="E698" i="4"/>
  <c r="D691" i="4"/>
  <c r="E691" i="4"/>
  <c r="D115" i="4"/>
  <c r="E115" i="4"/>
  <c r="D1463" i="4"/>
  <c r="E1463" i="4"/>
  <c r="D348" i="4"/>
  <c r="E348" i="4"/>
  <c r="D166" i="4"/>
  <c r="E166" i="4"/>
  <c r="D1435" i="4"/>
  <c r="E1435" i="4"/>
  <c r="D313" i="4"/>
  <c r="E313" i="4"/>
  <c r="D46" i="4"/>
  <c r="E46" i="4"/>
  <c r="D985" i="4"/>
  <c r="E985" i="4"/>
  <c r="D1219" i="4"/>
  <c r="E1219" i="4"/>
  <c r="D1366" i="4"/>
  <c r="E1366" i="4"/>
  <c r="D890" i="4"/>
  <c r="E890" i="4"/>
  <c r="D939" i="4"/>
  <c r="E939" i="4"/>
  <c r="D893" i="4"/>
  <c r="E893" i="4"/>
  <c r="D392" i="4"/>
  <c r="E392" i="4"/>
  <c r="D324" i="4"/>
  <c r="E324" i="4"/>
  <c r="D90" i="4"/>
  <c r="E90" i="4"/>
  <c r="D503" i="4"/>
  <c r="E503" i="4"/>
  <c r="D552" i="4"/>
  <c r="E552" i="4"/>
  <c r="D554" i="4"/>
  <c r="E554" i="4"/>
  <c r="D637" i="4"/>
  <c r="E637" i="4"/>
  <c r="D791" i="4"/>
  <c r="E791" i="4"/>
  <c r="D106" i="4"/>
  <c r="E106" i="4"/>
  <c r="D50" i="4"/>
  <c r="E50" i="4"/>
  <c r="D1373" i="4"/>
  <c r="E1373" i="4"/>
  <c r="D233" i="4"/>
  <c r="E233" i="4"/>
  <c r="D1337" i="4"/>
  <c r="E1337" i="4"/>
  <c r="D758" i="4"/>
  <c r="E758" i="4"/>
  <c r="D766" i="4"/>
  <c r="E766" i="4"/>
  <c r="D477" i="4"/>
  <c r="E477" i="4"/>
  <c r="D334" i="4"/>
  <c r="E334" i="4"/>
  <c r="D520" i="4"/>
  <c r="E520" i="4"/>
  <c r="D745" i="4"/>
  <c r="E745" i="4"/>
  <c r="D5" i="4"/>
  <c r="E5" i="4"/>
  <c r="D1489" i="4"/>
  <c r="E1489" i="4"/>
  <c r="D52" i="4"/>
  <c r="E52" i="4"/>
  <c r="D1418" i="4"/>
  <c r="E1418" i="4"/>
  <c r="D602" i="4"/>
  <c r="E602" i="4"/>
  <c r="D943" i="4"/>
  <c r="E943" i="4"/>
  <c r="D800" i="4"/>
  <c r="E800" i="4"/>
  <c r="D859" i="4"/>
  <c r="E859" i="4"/>
  <c r="D1321" i="4"/>
  <c r="E1321" i="4"/>
  <c r="D1082" i="4"/>
  <c r="E1082" i="4"/>
  <c r="D795" i="4"/>
  <c r="E795" i="4"/>
  <c r="D1416" i="4"/>
  <c r="E1416" i="4"/>
  <c r="D417" i="4"/>
  <c r="E417" i="4"/>
  <c r="D643" i="4"/>
  <c r="E643" i="4"/>
  <c r="D610" i="4"/>
  <c r="E610" i="4"/>
  <c r="D104" i="4"/>
  <c r="E104" i="4"/>
  <c r="D1183" i="4"/>
  <c r="E1183" i="4"/>
  <c r="D181" i="4"/>
  <c r="E181" i="4"/>
  <c r="D1063" i="4"/>
  <c r="E1063" i="4"/>
  <c r="D1432" i="4"/>
  <c r="E1432" i="4"/>
  <c r="D1065" i="4"/>
  <c r="E1065" i="4"/>
  <c r="D396" i="4"/>
  <c r="E396" i="4"/>
  <c r="D44" i="4"/>
  <c r="E44" i="4"/>
  <c r="D1107" i="4"/>
  <c r="E1107" i="4"/>
  <c r="D783" i="4"/>
  <c r="E783" i="4"/>
  <c r="D1439" i="4"/>
  <c r="E1439" i="4"/>
  <c r="D826" i="4"/>
  <c r="E826" i="4"/>
  <c r="D899" i="4"/>
  <c r="E899" i="4"/>
  <c r="D1115" i="4"/>
  <c r="E1115" i="4"/>
  <c r="D490" i="4"/>
  <c r="E490" i="4"/>
  <c r="D830" i="4"/>
  <c r="E830" i="4"/>
  <c r="D816" i="4"/>
  <c r="E816" i="4"/>
  <c r="D1251" i="4"/>
  <c r="E1251" i="4"/>
  <c r="D865" i="4"/>
  <c r="E865" i="4"/>
  <c r="D743" i="4"/>
  <c r="E743" i="4"/>
  <c r="D514" i="4"/>
  <c r="E514" i="4"/>
  <c r="D381" i="4"/>
  <c r="E381" i="4"/>
  <c r="D1292" i="4"/>
  <c r="E1292" i="4"/>
  <c r="D531" i="4"/>
  <c r="E531" i="4"/>
  <c r="D1047" i="4"/>
  <c r="E1047" i="4"/>
  <c r="D1258" i="4"/>
  <c r="E1258" i="4"/>
  <c r="D979" i="4"/>
  <c r="E979" i="4"/>
  <c r="D1454" i="4"/>
  <c r="E1454" i="4"/>
  <c r="D1201" i="4"/>
  <c r="E1201" i="4"/>
  <c r="D998" i="4"/>
  <c r="E998" i="4"/>
  <c r="D1370" i="4"/>
  <c r="E1370" i="4"/>
  <c r="D216" i="4"/>
  <c r="E216" i="4"/>
  <c r="D371" i="4"/>
  <c r="E371" i="4"/>
  <c r="D196" i="4"/>
  <c r="E196" i="4"/>
  <c r="D1085" i="4"/>
  <c r="E1085" i="4"/>
  <c r="D144" i="4"/>
  <c r="E144" i="4"/>
  <c r="D1180" i="4"/>
  <c r="E1180" i="4"/>
  <c r="D881" i="4"/>
  <c r="E881" i="4"/>
  <c r="D1250" i="4"/>
  <c r="E1250" i="4"/>
  <c r="D298" i="4"/>
  <c r="E298" i="4"/>
  <c r="D549" i="4"/>
  <c r="E549" i="4"/>
  <c r="D1310" i="4"/>
  <c r="E1310" i="4"/>
  <c r="D695" i="4"/>
  <c r="E695" i="4"/>
  <c r="D305" i="4"/>
  <c r="E305" i="4"/>
  <c r="D572" i="4"/>
  <c r="E572" i="4"/>
  <c r="D1185" i="4"/>
  <c r="E1185" i="4"/>
  <c r="D566" i="4"/>
  <c r="E566" i="4"/>
  <c r="D1482" i="4"/>
  <c r="E1482" i="4"/>
  <c r="D749" i="4"/>
  <c r="E749" i="4"/>
  <c r="D3" i="4"/>
  <c r="E3" i="4"/>
  <c r="D342" i="4"/>
  <c r="E342" i="4"/>
  <c r="D852" i="4"/>
  <c r="E852" i="4"/>
  <c r="D616" i="4"/>
  <c r="E616" i="4"/>
  <c r="D1342" i="4"/>
  <c r="E1342" i="4"/>
  <c r="D884" i="4"/>
  <c r="E884" i="4"/>
  <c r="D1170" i="4"/>
  <c r="E1170" i="4"/>
  <c r="D1126" i="4"/>
  <c r="E1126" i="4"/>
  <c r="D793" i="4"/>
  <c r="E793" i="4"/>
  <c r="D935" i="4"/>
  <c r="E935" i="4"/>
  <c r="D347" i="4"/>
  <c r="E347" i="4"/>
  <c r="D17" i="4"/>
  <c r="E17" i="4"/>
  <c r="D145" i="4"/>
  <c r="E145" i="4"/>
  <c r="D1039" i="4"/>
  <c r="E1039" i="4"/>
  <c r="D222" i="4"/>
  <c r="E222" i="4"/>
  <c r="D1438" i="4"/>
  <c r="E1438" i="4"/>
  <c r="D820" i="4"/>
  <c r="E820" i="4"/>
  <c r="D64" i="4"/>
  <c r="E64" i="4"/>
  <c r="D273" i="4"/>
  <c r="E273" i="4"/>
  <c r="D606" i="4"/>
  <c r="E606" i="4"/>
  <c r="D332" i="4"/>
  <c r="E332" i="4"/>
  <c r="D297" i="4"/>
  <c r="E297" i="4"/>
  <c r="D965" i="4"/>
  <c r="E965" i="4"/>
  <c r="D1166" i="4"/>
  <c r="E1166" i="4"/>
  <c r="D1203" i="4"/>
  <c r="E1203" i="4"/>
  <c r="D434" i="4"/>
  <c r="E434" i="4"/>
  <c r="D1291" i="4"/>
  <c r="E1291" i="4"/>
  <c r="D7" i="4"/>
  <c r="E7" i="4"/>
  <c r="D780" i="4"/>
  <c r="E780" i="4"/>
  <c r="D1104" i="4"/>
  <c r="E1104" i="4"/>
  <c r="D203" i="4"/>
  <c r="E203" i="4"/>
  <c r="D286" i="4"/>
  <c r="E286" i="4"/>
  <c r="D1317" i="4"/>
  <c r="E1317" i="4"/>
  <c r="D1304" i="4"/>
  <c r="E1304" i="4"/>
  <c r="D773" i="4"/>
  <c r="E773" i="4"/>
  <c r="D1110" i="4"/>
  <c r="E1110" i="4"/>
  <c r="D970" i="4"/>
  <c r="E970" i="4"/>
  <c r="D1440" i="4"/>
  <c r="E1440" i="4"/>
  <c r="D959" i="4"/>
  <c r="E959" i="4"/>
  <c r="D1422" i="4"/>
  <c r="E1422" i="4"/>
  <c r="D837" i="4"/>
  <c r="E837" i="4"/>
  <c r="D230" i="4"/>
  <c r="E230" i="4"/>
  <c r="D1106" i="4"/>
  <c r="E1106" i="4"/>
  <c r="D1351" i="4"/>
  <c r="E1351" i="4"/>
  <c r="D210" i="4"/>
  <c r="E210" i="4"/>
  <c r="D1209" i="4"/>
  <c r="E1209" i="4"/>
  <c r="D349" i="4"/>
  <c r="E349" i="4"/>
  <c r="D350" i="4"/>
  <c r="E350" i="4"/>
  <c r="D335" i="4"/>
  <c r="E335" i="4"/>
  <c r="D389" i="4"/>
  <c r="E389" i="4"/>
  <c r="D60" i="4"/>
  <c r="E60" i="4"/>
  <c r="D929" i="4"/>
  <c r="E929" i="4"/>
  <c r="D1139" i="4"/>
  <c r="E1139" i="4"/>
  <c r="D71" i="4"/>
  <c r="E71" i="4"/>
  <c r="D1051" i="4"/>
  <c r="E1051" i="4"/>
  <c r="D321" i="4"/>
  <c r="E321" i="4"/>
  <c r="D365" i="4"/>
  <c r="E365" i="4"/>
  <c r="D445" i="4"/>
  <c r="E445" i="4"/>
  <c r="D1235" i="4"/>
  <c r="E1235" i="4"/>
  <c r="D1378" i="4"/>
  <c r="E1378" i="4"/>
  <c r="D754" i="4"/>
  <c r="E754" i="4"/>
  <c r="D452" i="4"/>
  <c r="E452" i="4"/>
  <c r="D989" i="4"/>
  <c r="E989" i="4"/>
  <c r="D845" i="4"/>
  <c r="E845" i="4"/>
  <c r="D1391" i="4"/>
  <c r="E1391" i="4"/>
  <c r="D243" i="4"/>
  <c r="E243" i="4"/>
  <c r="D951" i="4"/>
  <c r="E951" i="4"/>
  <c r="D1109" i="4"/>
  <c r="E1109" i="4"/>
  <c r="D888" i="4"/>
  <c r="E888" i="4"/>
  <c r="D1095" i="4"/>
  <c r="E1095" i="4"/>
  <c r="D98" i="4"/>
  <c r="E98" i="4"/>
  <c r="D513" i="4"/>
  <c r="E513" i="4"/>
  <c r="D819" i="4"/>
  <c r="E819" i="4"/>
  <c r="D626" i="4"/>
  <c r="E626" i="4"/>
  <c r="D1207" i="4"/>
  <c r="E1207" i="4"/>
  <c r="D59" i="4"/>
  <c r="E59" i="4"/>
  <c r="D578" i="4"/>
  <c r="E578" i="4"/>
  <c r="D214" i="4"/>
  <c r="E214" i="4"/>
  <c r="D847" i="4"/>
  <c r="E847" i="4"/>
  <c r="D536" i="4"/>
  <c r="E536" i="4"/>
  <c r="D622" i="4"/>
  <c r="E622" i="4"/>
  <c r="D1270" i="4"/>
  <c r="E1270" i="4"/>
  <c r="D776" i="4"/>
  <c r="E776" i="4"/>
  <c r="D423" i="4"/>
  <c r="E423" i="4"/>
  <c r="D405" i="4"/>
  <c r="E405" i="4"/>
  <c r="D343" i="4"/>
  <c r="E343" i="4"/>
  <c r="D456" i="4"/>
  <c r="E456" i="4"/>
  <c r="D760" i="4"/>
  <c r="E760" i="4"/>
  <c r="D1353" i="4"/>
  <c r="E1353" i="4"/>
  <c r="D1125" i="4"/>
  <c r="E1125" i="4"/>
  <c r="D1142" i="4"/>
  <c r="E1142" i="4"/>
  <c r="D732" i="4"/>
  <c r="E732" i="4"/>
  <c r="D374" i="4"/>
  <c r="E374" i="4"/>
  <c r="D748" i="4"/>
  <c r="E748" i="4"/>
  <c r="D410" i="4"/>
  <c r="E410" i="4"/>
  <c r="D1168" i="4"/>
  <c r="E1168" i="4"/>
  <c r="D1055" i="4"/>
  <c r="E1055" i="4"/>
  <c r="D1415" i="4"/>
  <c r="E1415" i="4"/>
  <c r="D1178" i="4"/>
  <c r="E1178" i="4"/>
  <c r="D186" i="4"/>
  <c r="E186" i="4"/>
  <c r="D875" i="4"/>
  <c r="E875" i="4"/>
  <c r="D1015" i="4"/>
  <c r="E1015" i="4"/>
  <c r="D824" i="4"/>
  <c r="E824" i="4"/>
  <c r="D356" i="4"/>
  <c r="E356" i="4"/>
  <c r="D972" i="4"/>
  <c r="E972" i="4"/>
  <c r="D302" i="4"/>
  <c r="E302" i="4"/>
  <c r="D707" i="4"/>
  <c r="E707" i="4"/>
  <c r="D827" i="4"/>
  <c r="E827" i="4"/>
  <c r="D1053" i="4"/>
  <c r="E1053" i="4"/>
  <c r="D1023" i="4"/>
  <c r="E1023" i="4"/>
  <c r="D153" i="4"/>
  <c r="E153" i="4"/>
  <c r="D1280" i="4"/>
  <c r="E1280" i="4"/>
  <c r="D40" i="4"/>
  <c r="E40" i="4"/>
  <c r="D705" i="4"/>
  <c r="E705" i="4"/>
  <c r="D1276" i="4"/>
  <c r="E1276" i="4"/>
  <c r="D240" i="4"/>
  <c r="E240" i="4"/>
  <c r="D111" i="4"/>
  <c r="E111" i="4"/>
  <c r="D966" i="4"/>
  <c r="E966" i="4"/>
  <c r="D125" i="4"/>
  <c r="E125" i="4"/>
  <c r="D702" i="4"/>
  <c r="E702" i="4"/>
  <c r="D494" i="4"/>
  <c r="E494" i="4"/>
  <c r="D84" i="4"/>
  <c r="E84" i="4"/>
  <c r="D1128" i="4"/>
  <c r="E1128" i="4"/>
  <c r="D507" i="4"/>
  <c r="E507" i="4"/>
  <c r="D551" i="4"/>
  <c r="E551" i="4"/>
  <c r="D590" i="4"/>
  <c r="E590" i="4"/>
  <c r="D841" i="4"/>
  <c r="E841" i="4"/>
  <c r="D462" i="4"/>
  <c r="E462" i="4"/>
  <c r="D205" i="4"/>
  <c r="E205" i="4"/>
  <c r="D140" i="4"/>
  <c r="E140" i="4"/>
  <c r="D829" i="4"/>
  <c r="E829" i="4"/>
  <c r="D822" i="4"/>
  <c r="E822" i="4"/>
  <c r="D493" i="4"/>
  <c r="E493" i="4"/>
  <c r="D1214" i="4"/>
  <c r="E1214" i="4"/>
  <c r="D1148" i="4"/>
  <c r="E1148" i="4"/>
  <c r="D1075" i="4"/>
  <c r="E1075" i="4"/>
  <c r="D1216" i="4"/>
  <c r="E1216" i="4"/>
  <c r="D1323" i="4"/>
  <c r="E1323" i="4"/>
  <c r="D253" i="4"/>
  <c r="E253" i="4"/>
  <c r="D1484" i="4"/>
  <c r="E1484" i="4"/>
  <c r="D589" i="4"/>
  <c r="E589" i="4"/>
  <c r="D1355" i="4"/>
  <c r="E1355" i="4"/>
  <c r="D1020" i="4"/>
  <c r="E1020" i="4"/>
  <c r="D1281" i="4"/>
  <c r="E1281" i="4"/>
  <c r="D1312" i="4"/>
  <c r="E1312" i="4"/>
  <c r="D1379" i="4"/>
  <c r="E1379" i="4"/>
  <c r="D906" i="4"/>
  <c r="E906" i="4"/>
  <c r="D55" i="4"/>
  <c r="E55" i="4"/>
  <c r="D167" i="4"/>
  <c r="E167" i="4"/>
  <c r="D663" i="4"/>
  <c r="E663" i="4"/>
  <c r="D378" i="4"/>
  <c r="E378" i="4"/>
  <c r="D569" i="4"/>
  <c r="E569" i="4"/>
  <c r="D249" i="4"/>
  <c r="E249" i="4"/>
  <c r="D1192" i="4"/>
  <c r="E1192" i="4"/>
  <c r="D1152" i="4"/>
  <c r="E1152" i="4"/>
  <c r="D1048" i="4"/>
  <c r="E1048" i="4"/>
  <c r="D266" i="4"/>
  <c r="E266" i="4"/>
  <c r="D1419" i="4"/>
  <c r="E1419" i="4"/>
  <c r="D1253" i="4"/>
  <c r="E1253" i="4"/>
  <c r="D505" i="4"/>
  <c r="E505" i="4"/>
  <c r="D769" i="4"/>
  <c r="E769" i="4"/>
  <c r="D116" i="4"/>
  <c r="E116" i="4"/>
  <c r="D1314" i="4"/>
  <c r="E1314" i="4"/>
  <c r="D284" i="4"/>
  <c r="E284" i="4"/>
  <c r="D248" i="4"/>
  <c r="E248" i="4"/>
  <c r="D208" i="4"/>
  <c r="E208" i="4"/>
  <c r="D1487" i="4"/>
  <c r="E1487" i="4"/>
  <c r="D466" i="4"/>
  <c r="E466" i="4"/>
  <c r="D581" i="4"/>
  <c r="E581" i="4"/>
  <c r="D683" i="4"/>
  <c r="E683" i="4"/>
  <c r="D131" i="4"/>
  <c r="E131" i="4"/>
  <c r="D450" i="4"/>
  <c r="E450" i="4"/>
  <c r="D641" i="4"/>
  <c r="E641" i="4"/>
  <c r="D274" i="4"/>
  <c r="E274" i="4"/>
  <c r="D828" i="4"/>
  <c r="E828" i="4"/>
  <c r="D651" i="4"/>
  <c r="E651" i="4"/>
  <c r="D756" i="4"/>
  <c r="E756" i="4"/>
  <c r="D789" i="4"/>
  <c r="E789" i="4"/>
  <c r="D209" i="4"/>
  <c r="E209" i="4"/>
  <c r="D123" i="4"/>
  <c r="E123" i="4"/>
  <c r="D412" i="4"/>
  <c r="E412" i="4"/>
  <c r="D614" i="4"/>
  <c r="E614" i="4"/>
  <c r="D1175" i="4"/>
  <c r="E1175" i="4"/>
  <c r="D1464" i="4"/>
  <c r="E1464" i="4"/>
  <c r="D676" i="4"/>
  <c r="E676" i="4"/>
  <c r="D708" i="4"/>
  <c r="E708" i="4"/>
  <c r="D1127" i="4"/>
  <c r="E1127" i="4"/>
  <c r="D560" i="4"/>
  <c r="E560" i="4"/>
  <c r="D911" i="4"/>
  <c r="E911" i="4"/>
  <c r="D716" i="4"/>
  <c r="E716" i="4"/>
  <c r="D1444" i="4"/>
  <c r="E1444" i="4"/>
  <c r="D587" i="4"/>
  <c r="E587" i="4"/>
  <c r="D426" i="4"/>
  <c r="E426" i="4"/>
  <c r="D1298" i="4"/>
  <c r="E1298" i="4"/>
  <c r="D533" i="4"/>
  <c r="E533" i="4"/>
  <c r="D139" i="4"/>
  <c r="E139" i="4"/>
  <c r="D510" i="4"/>
  <c r="E510" i="4"/>
  <c r="D928" i="4"/>
  <c r="E928" i="4"/>
  <c r="D857" i="4"/>
  <c r="E857" i="4"/>
  <c r="D1260" i="4"/>
  <c r="E1260" i="4"/>
  <c r="D1149" i="4"/>
  <c r="E1149" i="4"/>
  <c r="D260" i="4"/>
  <c r="E260" i="4"/>
  <c r="D802" i="4"/>
  <c r="E802" i="4"/>
  <c r="D252" i="4"/>
  <c r="E252" i="4"/>
  <c r="D1157" i="4"/>
  <c r="E1157" i="4"/>
  <c r="D36" i="4"/>
  <c r="E36" i="4"/>
  <c r="D815" i="4"/>
  <c r="E815" i="4"/>
  <c r="D1243" i="4"/>
  <c r="E1243" i="4"/>
  <c r="D138" i="4"/>
  <c r="E138" i="4"/>
  <c r="D1478" i="4"/>
  <c r="E1478" i="4"/>
  <c r="D402" i="4"/>
  <c r="E402" i="4"/>
  <c r="D160" i="4"/>
  <c r="E160" i="4"/>
  <c r="D146" i="4"/>
  <c r="E146" i="4"/>
  <c r="D1069" i="4"/>
  <c r="E1069" i="4"/>
  <c r="D586" i="4"/>
  <c r="E586" i="4"/>
  <c r="D1144" i="4"/>
  <c r="E1144" i="4"/>
  <c r="D818" i="4"/>
  <c r="E818" i="4"/>
  <c r="D339" i="4"/>
  <c r="E339" i="4"/>
  <c r="D597" i="4"/>
  <c r="E597" i="4"/>
  <c r="D424" i="4"/>
  <c r="E424" i="4"/>
  <c r="D1316" i="4"/>
  <c r="E1316" i="4"/>
  <c r="D1119" i="4"/>
  <c r="E1119" i="4"/>
  <c r="D29" i="4"/>
  <c r="E29" i="4"/>
  <c r="D1247" i="4"/>
  <c r="E1247" i="4"/>
  <c r="D1140" i="4"/>
  <c r="E1140" i="4"/>
  <c r="D1030" i="4"/>
  <c r="E1030" i="4"/>
  <c r="D573" i="4"/>
  <c r="E573" i="4"/>
  <c r="D224" i="4"/>
  <c r="E224" i="4"/>
  <c r="D69" i="4"/>
  <c r="E69" i="4"/>
  <c r="D1408" i="4"/>
  <c r="E1408" i="4"/>
  <c r="D1078" i="4"/>
  <c r="E1078" i="4"/>
  <c r="D411" i="4"/>
  <c r="E411" i="4"/>
  <c r="D172" i="4"/>
  <c r="E172" i="4"/>
  <c r="D1424" i="4"/>
  <c r="E1424" i="4"/>
  <c r="D1384" i="4"/>
  <c r="E1384" i="4"/>
  <c r="D259" i="4"/>
  <c r="E259" i="4"/>
  <c r="D37" i="4"/>
  <c r="E37" i="4"/>
  <c r="D1181" i="4"/>
  <c r="E1181" i="4"/>
  <c r="D619" i="4"/>
  <c r="E619" i="4"/>
  <c r="D878" i="4"/>
  <c r="E878" i="4"/>
  <c r="D767" i="4"/>
  <c r="E767" i="4"/>
  <c r="D162" i="4"/>
  <c r="E162" i="4"/>
  <c r="D861" i="4"/>
  <c r="E861" i="4"/>
  <c r="D1375" i="4"/>
  <c r="E1375" i="4"/>
  <c r="D451" i="4"/>
  <c r="E451" i="4"/>
  <c r="D611" i="4"/>
  <c r="E611" i="4"/>
  <c r="D600" i="4"/>
  <c r="E600" i="4"/>
  <c r="D571" i="4"/>
  <c r="E571" i="4"/>
  <c r="D853" i="4"/>
  <c r="E853" i="4"/>
  <c r="D398" i="4"/>
  <c r="E398" i="4"/>
  <c r="D983" i="4"/>
  <c r="E983" i="4"/>
  <c r="D1369" i="4"/>
  <c r="E1369" i="4"/>
  <c r="D1174" i="4"/>
  <c r="E1174" i="4"/>
  <c r="D564" i="4"/>
  <c r="E564" i="4"/>
  <c r="D202" i="4"/>
  <c r="E202" i="4"/>
  <c r="D353" i="4"/>
  <c r="E353" i="4"/>
  <c r="D57" i="4"/>
  <c r="E57" i="4"/>
  <c r="D594" i="4"/>
  <c r="E594" i="4"/>
  <c r="D1295" i="4"/>
  <c r="E1295" i="4"/>
  <c r="D118" i="4"/>
  <c r="E118" i="4"/>
  <c r="D997" i="4"/>
  <c r="E997" i="4"/>
  <c r="D633" i="4"/>
  <c r="E633" i="4"/>
  <c r="D1137" i="4"/>
  <c r="E1137" i="4"/>
  <c r="D1297" i="4"/>
  <c r="E1297" i="4"/>
  <c r="D731" i="4"/>
  <c r="E731" i="4"/>
  <c r="D1385" i="4"/>
  <c r="E1385" i="4"/>
  <c r="D541" i="4"/>
  <c r="E541" i="4"/>
  <c r="D190" i="4"/>
  <c r="E190" i="4"/>
  <c r="D1135" i="4"/>
  <c r="E1135" i="4"/>
  <c r="D1472" i="4"/>
  <c r="E1472" i="4"/>
  <c r="D1261" i="4"/>
  <c r="E1261" i="4"/>
  <c r="D862" i="4"/>
  <c r="E862" i="4"/>
  <c r="D954" i="4"/>
  <c r="E954" i="4"/>
  <c r="D1237" i="4"/>
  <c r="E1237" i="4"/>
  <c r="D1123" i="4"/>
  <c r="E1123" i="4"/>
  <c r="D907" i="4"/>
  <c r="E907" i="4"/>
  <c r="D1382" i="4"/>
  <c r="E1382" i="4"/>
  <c r="D373" i="4"/>
  <c r="E373" i="4"/>
  <c r="D499" i="4"/>
  <c r="E499" i="4"/>
  <c r="D925" i="4"/>
  <c r="E925" i="4"/>
  <c r="D291" i="4"/>
  <c r="E291" i="4"/>
  <c r="D1179" i="4"/>
  <c r="E1179" i="4"/>
  <c r="D26" i="4"/>
  <c r="E26" i="4"/>
  <c r="D636" i="4"/>
  <c r="E636" i="4"/>
  <c r="D489" i="4"/>
  <c r="E489" i="4"/>
  <c r="D68" i="4"/>
  <c r="E68" i="4"/>
  <c r="D1296" i="4"/>
  <c r="E1296" i="4"/>
  <c r="D1223" i="4"/>
  <c r="E1223" i="4"/>
  <c r="D1290" i="4"/>
  <c r="E1290" i="4"/>
  <c r="D194" i="4"/>
  <c r="E194" i="4"/>
  <c r="D725" i="4"/>
  <c r="E725" i="4"/>
  <c r="D522" i="4"/>
  <c r="E522" i="4"/>
  <c r="D1500" i="4"/>
  <c r="E1500" i="4"/>
  <c r="D27" i="4"/>
  <c r="E27" i="4"/>
  <c r="D47" i="4"/>
  <c r="E47" i="4"/>
  <c r="D446" i="4"/>
  <c r="E446" i="4"/>
  <c r="D201" i="4"/>
  <c r="E201" i="4"/>
  <c r="D1483" i="4"/>
  <c r="E1483" i="4"/>
  <c r="D1042" i="4"/>
  <c r="E1042" i="4"/>
  <c r="D1138" i="4"/>
  <c r="E1138" i="4"/>
  <c r="D944" i="4"/>
  <c r="E944" i="4"/>
  <c r="D810" i="4"/>
  <c r="E810" i="4"/>
  <c r="D1074" i="4"/>
  <c r="E1074" i="4"/>
  <c r="D976" i="4"/>
  <c r="E976" i="4"/>
  <c r="D360" i="4"/>
  <c r="E360" i="4"/>
  <c r="D1486" i="4"/>
  <c r="E1486" i="4"/>
  <c r="D1460" i="4"/>
  <c r="E1460" i="4"/>
  <c r="D9" i="4"/>
  <c r="E9" i="4"/>
  <c r="D245" i="4"/>
  <c r="E245" i="4"/>
  <c r="D576" i="4"/>
  <c r="E576" i="4"/>
  <c r="D1274" i="4"/>
  <c r="E1274" i="4"/>
  <c r="D644" i="4"/>
  <c r="E644" i="4"/>
  <c r="D223" i="4"/>
  <c r="E223" i="4"/>
  <c r="D283" i="4"/>
  <c r="E283" i="4"/>
  <c r="D1021" i="4"/>
  <c r="E1021" i="4"/>
  <c r="D1105" i="4"/>
  <c r="E1105" i="4"/>
  <c r="D180" i="4"/>
  <c r="E180" i="4"/>
  <c r="D6" i="4"/>
  <c r="E6" i="4"/>
  <c r="D459" i="4"/>
  <c r="E459" i="4"/>
  <c r="D1421" i="4"/>
  <c r="E1421" i="4"/>
  <c r="D279" i="4"/>
  <c r="E279" i="4"/>
  <c r="D811" i="4"/>
  <c r="E811" i="4"/>
  <c r="D1449" i="4"/>
  <c r="E1449" i="4"/>
  <c r="D1436" i="4"/>
  <c r="E1436" i="4"/>
  <c r="D738" i="4"/>
  <c r="E738" i="4"/>
  <c r="D204" i="4"/>
  <c r="E204" i="4"/>
  <c r="D799" i="4"/>
  <c r="E799" i="4"/>
  <c r="D1120" i="4"/>
  <c r="E1120" i="4"/>
  <c r="D1004" i="4"/>
  <c r="E1004" i="4"/>
  <c r="D1380" i="4"/>
  <c r="E1380" i="4"/>
  <c r="D275" i="4"/>
  <c r="E275" i="4"/>
  <c r="D948" i="4"/>
  <c r="E948" i="4"/>
  <c r="D627" i="4"/>
  <c r="E627" i="4"/>
  <c r="D511" i="4"/>
  <c r="E511" i="4"/>
  <c r="D807" i="4"/>
  <c r="E807" i="4"/>
  <c r="D975" i="4"/>
  <c r="E975" i="4"/>
  <c r="D395" i="4"/>
  <c r="E395" i="4"/>
  <c r="D276" i="4"/>
  <c r="E276" i="4"/>
  <c r="D1111" i="4"/>
  <c r="E1111" i="4"/>
  <c r="D165" i="4"/>
  <c r="E165" i="4"/>
  <c r="D1028" i="4"/>
  <c r="E1028" i="4"/>
  <c r="D344" i="4"/>
  <c r="E344" i="4"/>
  <c r="D1073" i="4"/>
  <c r="E1073" i="4"/>
  <c r="D900" i="4"/>
  <c r="E900" i="4"/>
  <c r="D65" i="4"/>
  <c r="E65" i="4"/>
  <c r="D694" i="4"/>
  <c r="E694" i="4"/>
  <c r="D717" i="4"/>
  <c r="E717" i="4"/>
  <c r="D761" i="4"/>
  <c r="E761" i="4"/>
  <c r="D15" i="4"/>
  <c r="E15" i="4"/>
  <c r="D1177" i="4"/>
  <c r="E1177" i="4"/>
  <c r="D863" i="4"/>
  <c r="E863" i="4"/>
  <c r="D502" i="4"/>
  <c r="E502" i="4"/>
  <c r="D932" i="4"/>
  <c r="E932" i="4"/>
  <c r="D796" i="4"/>
  <c r="E796" i="4"/>
  <c r="D433" i="4"/>
  <c r="E433" i="4"/>
  <c r="D774" i="4"/>
  <c r="E774" i="4"/>
  <c r="D986" i="4"/>
  <c r="E986" i="4"/>
  <c r="D1080" i="4"/>
  <c r="E1080" i="4"/>
  <c r="D1309" i="4"/>
  <c r="E1309" i="4"/>
  <c r="D508" i="4"/>
  <c r="E508" i="4"/>
  <c r="D330" i="4"/>
  <c r="E330" i="4"/>
  <c r="D1070" i="4"/>
  <c r="E1070" i="4"/>
  <c r="D1287" i="4"/>
  <c r="E1287" i="4"/>
  <c r="D1362" i="4"/>
  <c r="E1362" i="4"/>
  <c r="D1238" i="4"/>
  <c r="E1238" i="4"/>
  <c r="D236" i="4"/>
  <c r="E236" i="4"/>
  <c r="D1046" i="4"/>
  <c r="E1046" i="4"/>
  <c r="D1344" i="4"/>
  <c r="E1344" i="4"/>
  <c r="D1469" i="4"/>
  <c r="E1469" i="4"/>
  <c r="D903" i="4"/>
  <c r="E903" i="4"/>
  <c r="D897" i="4"/>
  <c r="E897" i="4"/>
  <c r="D1153" i="4"/>
  <c r="E1153" i="4"/>
  <c r="D568" i="4"/>
  <c r="E568" i="4"/>
  <c r="D1299" i="4"/>
  <c r="E1299" i="4"/>
  <c r="D584" i="4"/>
  <c r="E584" i="4"/>
  <c r="D988" i="4"/>
  <c r="E988" i="4"/>
  <c r="D147" i="4"/>
  <c r="E147" i="4"/>
  <c r="D322" i="4"/>
  <c r="E322" i="4"/>
  <c r="D1141" i="4"/>
  <c r="E1141" i="4"/>
  <c r="D757" i="4"/>
  <c r="E757" i="4"/>
  <c r="D1163" i="4"/>
  <c r="E1163" i="4"/>
  <c r="D263" i="4"/>
  <c r="E263" i="4"/>
  <c r="D583" i="4"/>
  <c r="E583" i="4"/>
  <c r="D834" i="4"/>
  <c r="E834" i="4"/>
  <c r="D1188" i="4"/>
  <c r="E1188" i="4"/>
  <c r="D1330" i="4"/>
  <c r="E1330" i="4"/>
  <c r="D1044" i="4"/>
  <c r="E1044" i="4"/>
  <c r="D221" i="4"/>
  <c r="E221" i="4"/>
  <c r="D913" i="4"/>
  <c r="E913" i="4"/>
  <c r="D441" i="4"/>
  <c r="E441" i="4"/>
  <c r="D582" i="4"/>
  <c r="E582" i="4"/>
  <c r="D429" i="4"/>
  <c r="E429" i="4"/>
  <c r="D980" i="4"/>
  <c r="E980" i="4"/>
  <c r="D1377" i="4"/>
  <c r="E1377" i="4"/>
  <c r="D1089" i="4"/>
  <c r="E1089" i="4"/>
  <c r="D300" i="4"/>
  <c r="E300" i="4"/>
  <c r="D638" i="4"/>
  <c r="E638" i="4"/>
  <c r="D596" i="4"/>
  <c r="E596" i="4"/>
  <c r="D151" i="4"/>
  <c r="E151" i="4"/>
  <c r="D790" i="4"/>
  <c r="E790" i="4"/>
  <c r="D1096" i="4"/>
  <c r="E1096" i="4"/>
  <c r="D235" i="4"/>
  <c r="E235" i="4"/>
  <c r="D1167" i="4"/>
  <c r="E1167" i="4"/>
  <c r="D1345" i="4"/>
  <c r="E1345" i="4"/>
  <c r="D1240" i="4"/>
  <c r="E1240" i="4"/>
  <c r="D1093" i="4"/>
  <c r="E1093" i="4"/>
  <c r="D282" i="4"/>
  <c r="E282" i="4"/>
  <c r="D225" i="4"/>
  <c r="E225" i="4"/>
  <c r="D1045" i="4"/>
  <c r="E1045" i="4"/>
  <c r="D854" i="4"/>
  <c r="E854" i="4"/>
  <c r="D1083" i="4"/>
  <c r="E1083" i="4"/>
  <c r="D548" i="4"/>
  <c r="E548" i="4"/>
  <c r="D765" i="4"/>
  <c r="E765" i="4"/>
  <c r="D457" i="4"/>
  <c r="E457" i="4"/>
  <c r="D184" i="4"/>
  <c r="E184" i="4"/>
  <c r="D218" i="4"/>
  <c r="E218" i="4"/>
  <c r="D126" i="4"/>
  <c r="E126" i="4"/>
  <c r="D1245" i="4"/>
  <c r="E1245" i="4"/>
  <c r="D529" i="4"/>
  <c r="E529" i="4"/>
  <c r="D1417" i="4"/>
  <c r="E1417" i="4"/>
  <c r="D1143" i="4"/>
  <c r="E1143" i="4"/>
  <c r="D1014" i="4"/>
  <c r="E1014" i="4"/>
  <c r="D660" i="4"/>
  <c r="E660" i="4"/>
  <c r="D1165" i="4"/>
  <c r="E1165" i="4"/>
  <c r="D1305" i="4"/>
  <c r="E1305" i="4"/>
  <c r="D1405" i="4"/>
  <c r="E1405" i="4"/>
  <c r="D231" i="4"/>
  <c r="E231" i="4"/>
  <c r="D156" i="4"/>
  <c r="E156" i="4"/>
  <c r="D971" i="4"/>
  <c r="E971" i="4"/>
  <c r="D700" i="4"/>
  <c r="E700" i="4"/>
  <c r="D1399" i="4"/>
  <c r="E1399" i="4"/>
  <c r="D109" i="4"/>
  <c r="E109" i="4"/>
  <c r="D946" i="4"/>
  <c r="E946" i="4"/>
  <c r="D1346" i="4"/>
  <c r="E1346" i="4"/>
  <c r="D16" i="4"/>
  <c r="E16" i="4"/>
  <c r="D63" i="4"/>
  <c r="E63" i="4"/>
  <c r="D1217" i="4"/>
  <c r="E1217" i="4"/>
  <c r="D86" i="4"/>
  <c r="E86" i="4"/>
  <c r="D540" i="4"/>
  <c r="E540" i="4"/>
  <c r="D316" i="4"/>
  <c r="E316" i="4"/>
  <c r="D1461" i="4"/>
  <c r="E1461" i="4"/>
  <c r="D681" i="4"/>
  <c r="E681" i="4"/>
  <c r="D937" i="4"/>
  <c r="E937" i="4"/>
  <c r="D1412" i="4"/>
  <c r="E1412" i="4"/>
  <c r="D1146" i="4"/>
  <c r="E1146" i="4"/>
  <c r="D1000" i="4"/>
  <c r="E1000" i="4"/>
  <c r="D689" i="4"/>
  <c r="E689" i="4"/>
  <c r="D559" i="4"/>
  <c r="E559" i="4"/>
  <c r="D1395" i="4"/>
  <c r="E1395" i="4"/>
  <c r="D601" i="4"/>
  <c r="E601" i="4"/>
  <c r="D1132" i="4"/>
  <c r="E1132" i="4"/>
  <c r="D672" i="4"/>
  <c r="E672" i="4"/>
  <c r="D1340" i="4"/>
  <c r="E1340" i="4"/>
  <c r="D154" i="4"/>
  <c r="E154" i="4"/>
  <c r="D1198" i="4"/>
  <c r="E1198" i="4"/>
  <c r="D690" i="4"/>
  <c r="E690" i="4"/>
  <c r="D628" i="4"/>
  <c r="E628" i="4"/>
  <c r="D303" i="4"/>
  <c r="E303" i="4"/>
  <c r="D363" i="4"/>
  <c r="E363" i="4"/>
  <c r="D1447" i="4"/>
  <c r="E1447" i="4"/>
  <c r="D864" i="4"/>
  <c r="E864" i="4"/>
  <c r="D688" i="4"/>
  <c r="E688" i="4"/>
  <c r="D885" i="4"/>
  <c r="E885" i="4"/>
  <c r="D329" i="4"/>
  <c r="E329" i="4"/>
  <c r="D832" i="4"/>
  <c r="E832" i="4"/>
  <c r="D94" i="4"/>
  <c r="E94" i="4"/>
  <c r="D32" i="4"/>
  <c r="E32" i="4"/>
  <c r="D1294" i="4"/>
  <c r="E1294" i="4"/>
  <c r="D271" i="4"/>
  <c r="E271" i="4"/>
  <c r="D269" i="4"/>
  <c r="E269" i="4"/>
  <c r="D385" i="4"/>
  <c r="E385" i="4"/>
  <c r="D504" i="4"/>
  <c r="E504" i="4"/>
  <c r="D524" i="4"/>
  <c r="E524" i="4"/>
  <c r="D1306" i="4"/>
  <c r="E1306" i="4"/>
  <c r="D1189" i="4"/>
  <c r="E1189" i="4"/>
  <c r="D1134" i="4"/>
  <c r="E1134" i="4"/>
  <c r="D1213" i="4"/>
  <c r="E1213" i="4"/>
  <c r="D677" i="4"/>
  <c r="E677" i="4"/>
  <c r="D553" i="4"/>
  <c r="E553" i="4"/>
  <c r="D956" i="4"/>
  <c r="E956" i="4"/>
  <c r="D206" i="4"/>
  <c r="E206" i="4"/>
  <c r="D525" i="4"/>
  <c r="E525" i="4"/>
  <c r="D289" i="4"/>
  <c r="E289" i="4"/>
  <c r="D1457" i="4"/>
  <c r="E1457" i="4"/>
  <c r="D1307" i="4"/>
  <c r="E1307" i="4"/>
  <c r="D1285" i="4"/>
  <c r="E1285" i="4"/>
  <c r="D376" i="4"/>
  <c r="E376" i="4"/>
  <c r="D1283" i="4"/>
  <c r="E1283" i="4"/>
  <c r="D736" i="4"/>
  <c r="E736" i="4"/>
  <c r="D659" i="4"/>
  <c r="E659" i="4"/>
  <c r="D1116" i="4"/>
  <c r="E1116" i="4"/>
  <c r="D1445" i="4"/>
  <c r="E1445" i="4"/>
  <c r="D650" i="4"/>
  <c r="E650" i="4"/>
  <c r="D171" i="4"/>
  <c r="E171" i="4"/>
  <c r="D567" i="4"/>
  <c r="E567" i="4"/>
  <c r="D239" i="4"/>
  <c r="E239" i="4"/>
  <c r="D157" i="4"/>
  <c r="E157" i="4"/>
  <c r="D880" i="4"/>
  <c r="E880" i="4"/>
  <c r="D72" i="4"/>
  <c r="E72" i="4"/>
  <c r="D1202" i="4"/>
  <c r="E1202" i="4"/>
  <c r="D1040" i="4"/>
  <c r="E1040" i="4"/>
  <c r="D150" i="4"/>
  <c r="E150" i="4"/>
  <c r="D1092" i="4"/>
  <c r="E1092" i="4"/>
  <c r="D336" i="4"/>
  <c r="E336" i="4"/>
  <c r="D1200" i="4"/>
  <c r="E1200" i="4"/>
  <c r="D1009" i="4"/>
  <c r="E1009" i="4"/>
  <c r="D4" i="4"/>
  <c r="E4" i="4"/>
  <c r="D331" i="4"/>
  <c r="E331" i="4"/>
  <c r="D432" i="4"/>
  <c r="E432" i="4"/>
  <c r="D1220" i="4"/>
  <c r="E1220" i="4"/>
  <c r="D1398" i="4"/>
  <c r="E1398" i="4"/>
  <c r="D710" i="4"/>
  <c r="E710" i="4"/>
  <c r="D666" i="4"/>
  <c r="E666" i="4"/>
  <c r="D75" i="4"/>
  <c r="E75" i="4"/>
  <c r="D14" i="4"/>
  <c r="E14" i="4"/>
  <c r="D404" i="4"/>
  <c r="E404" i="4"/>
  <c r="D108" i="4"/>
  <c r="E108" i="4"/>
  <c r="D785" i="4"/>
  <c r="E785" i="4"/>
  <c r="D270" i="4"/>
  <c r="E270" i="4"/>
  <c r="D1501" i="4"/>
  <c r="E1501" i="4"/>
  <c r="D33" i="4"/>
  <c r="E33" i="4"/>
  <c r="D836" i="4"/>
  <c r="E836" i="4"/>
  <c r="D1224" i="4"/>
  <c r="E1224" i="4"/>
  <c r="D285" i="4"/>
  <c r="E285" i="4"/>
  <c r="D1208" i="4"/>
  <c r="E1208" i="4"/>
  <c r="D338" i="4"/>
  <c r="E338" i="4"/>
  <c r="D318" i="4"/>
  <c r="E318" i="4"/>
  <c r="D420" i="4"/>
  <c r="E420" i="4"/>
  <c r="D480" i="4"/>
  <c r="E480" i="4"/>
  <c r="D1381" i="4"/>
  <c r="E1381" i="4"/>
  <c r="D977" i="4"/>
  <c r="E977" i="4"/>
  <c r="D1407" i="4"/>
  <c r="E1407" i="4"/>
  <c r="D362" i="4"/>
  <c r="E362" i="4"/>
  <c r="D1239" i="4"/>
  <c r="E1239" i="4"/>
  <c r="D308" i="4"/>
  <c r="E308" i="4"/>
  <c r="D804" i="4"/>
  <c r="E804" i="4"/>
  <c r="D543" i="4"/>
  <c r="E543" i="4"/>
  <c r="D1008" i="4"/>
  <c r="E1008" i="4"/>
  <c r="D1394" i="4"/>
  <c r="E1394" i="4"/>
  <c r="D1420" i="4"/>
  <c r="E1420" i="4"/>
  <c r="D355" i="4"/>
  <c r="E355" i="4"/>
  <c r="D1357" i="4"/>
  <c r="E1357" i="4"/>
  <c r="D177" i="4"/>
  <c r="E177" i="4"/>
  <c r="D713" i="4"/>
  <c r="E713" i="4"/>
  <c r="D630" i="4"/>
  <c r="E630" i="4"/>
  <c r="D901" i="4"/>
  <c r="E901" i="4"/>
  <c r="D833" i="4"/>
  <c r="E833" i="4"/>
  <c r="D431" i="4"/>
  <c r="E431" i="4"/>
  <c r="D1425" i="4"/>
  <c r="E1425" i="4"/>
  <c r="D307" i="4"/>
  <c r="E307" i="4"/>
  <c r="D328" i="4"/>
  <c r="E328" i="4"/>
  <c r="D418" i="4"/>
  <c r="E418" i="4"/>
  <c r="D397" i="4"/>
  <c r="E397" i="4"/>
  <c r="D1156" i="4"/>
  <c r="E1156" i="4"/>
  <c r="D886" i="4"/>
  <c r="E886" i="4"/>
  <c r="D629" i="4"/>
  <c r="E629" i="4"/>
  <c r="D670" i="4"/>
  <c r="E670" i="4"/>
  <c r="D515" i="4"/>
  <c r="E515" i="4"/>
  <c r="D750" i="4"/>
  <c r="E750" i="4"/>
  <c r="D657" i="4"/>
  <c r="E657" i="4"/>
  <c r="D1490" i="4"/>
  <c r="E1490" i="4"/>
  <c r="D437" i="4"/>
  <c r="E437" i="4"/>
  <c r="D592" i="4"/>
  <c r="E592" i="4"/>
  <c r="D311" i="4"/>
  <c r="E311" i="4"/>
  <c r="D1026" i="4"/>
  <c r="E1026" i="4"/>
  <c r="D526" i="4"/>
  <c r="E526" i="4"/>
  <c r="D500" i="4"/>
  <c r="E500" i="4"/>
  <c r="D476" i="4"/>
  <c r="E476" i="4"/>
  <c r="D173" i="4"/>
  <c r="E173" i="4"/>
  <c r="D933" i="4"/>
  <c r="E933" i="4"/>
  <c r="D585" i="4"/>
  <c r="E585" i="4"/>
  <c r="D1333" i="4"/>
  <c r="E1333" i="4"/>
  <c r="D1033" i="4"/>
  <c r="E1033" i="4"/>
  <c r="D909" i="4"/>
  <c r="E909" i="4"/>
  <c r="D1279" i="4"/>
  <c r="E1279" i="4"/>
  <c r="D1088" i="4"/>
  <c r="E1088" i="4"/>
  <c r="D1289" i="4"/>
  <c r="E1289" i="4"/>
  <c r="D272" i="4"/>
  <c r="E272" i="4"/>
  <c r="D1029" i="4"/>
  <c r="E1029" i="4"/>
  <c r="D197" i="4"/>
  <c r="E197" i="4"/>
  <c r="D1371" i="4"/>
  <c r="E1371" i="4"/>
  <c r="D786" i="4"/>
  <c r="E786" i="4"/>
  <c r="D744" i="4"/>
  <c r="E744" i="4"/>
  <c r="D781" i="4"/>
  <c r="E781" i="4"/>
  <c r="D963" i="4"/>
  <c r="E963" i="4"/>
  <c r="D1187" i="4"/>
  <c r="E1187" i="4"/>
  <c r="D455" i="4"/>
  <c r="E455" i="4"/>
  <c r="D839" i="4"/>
  <c r="E839" i="4"/>
  <c r="D1066" i="4"/>
  <c r="E1066" i="4"/>
  <c r="D764" i="4"/>
  <c r="E764" i="4"/>
  <c r="D195" i="4"/>
  <c r="E195" i="4"/>
  <c r="D120" i="4"/>
  <c r="E120" i="4"/>
  <c r="D978" i="4"/>
  <c r="E978" i="4"/>
  <c r="D667" i="4"/>
  <c r="E667" i="4"/>
  <c r="D737" i="4"/>
  <c r="E737" i="4"/>
  <c r="D345" i="4"/>
  <c r="E345" i="4"/>
  <c r="D357" i="4"/>
  <c r="E357" i="4"/>
  <c r="D372" i="4"/>
  <c r="E372" i="4"/>
  <c r="D1263" i="4"/>
  <c r="E1263" i="4"/>
  <c r="D200" i="4"/>
  <c r="E200" i="4"/>
  <c r="D76" i="4"/>
  <c r="E76" i="4"/>
  <c r="D574" i="4"/>
  <c r="E574" i="4"/>
  <c r="D250" i="4"/>
  <c r="E250" i="4"/>
  <c r="D484" i="4"/>
  <c r="E484" i="4"/>
  <c r="D618" i="4"/>
  <c r="E618" i="4"/>
  <c r="D101" i="4"/>
  <c r="E101" i="4"/>
  <c r="D1060" i="4"/>
  <c r="E1060" i="4"/>
  <c r="D817" i="4"/>
  <c r="E817" i="4"/>
  <c r="D752" i="4"/>
  <c r="E752" i="4"/>
  <c r="D1228" i="4"/>
  <c r="E1228" i="4"/>
  <c r="D399" i="4"/>
  <c r="E399" i="4"/>
  <c r="D1364" i="4"/>
  <c r="E1364" i="4"/>
  <c r="D137" i="4"/>
  <c r="E137" i="4"/>
  <c r="D751" i="4"/>
  <c r="E751" i="4"/>
  <c r="D1196" i="4"/>
  <c r="E1196" i="4"/>
  <c r="D1348" i="4"/>
  <c r="E1348" i="4"/>
  <c r="D809" i="4"/>
  <c r="E809" i="4"/>
  <c r="D1099" i="4"/>
  <c r="E1099" i="4"/>
  <c r="D1043" i="4"/>
  <c r="E1043" i="4"/>
  <c r="D1277" i="4"/>
  <c r="E1277" i="4"/>
  <c r="D1495" i="4"/>
  <c r="E1495" i="4"/>
  <c r="D1186" i="4"/>
  <c r="E1186" i="4"/>
  <c r="D709" i="4"/>
  <c r="E709" i="4"/>
  <c r="D782" i="4"/>
  <c r="E782" i="4"/>
  <c r="D697" i="4"/>
  <c r="E697" i="4"/>
  <c r="D234" i="4"/>
  <c r="E234" i="4"/>
  <c r="D1211" i="4"/>
  <c r="E1211" i="4"/>
  <c r="D461" i="4"/>
  <c r="E461" i="4"/>
  <c r="D1327" i="4"/>
  <c r="E1327" i="4"/>
  <c r="D1210" i="4"/>
  <c r="E1210" i="4"/>
  <c r="D1017" i="4"/>
  <c r="E1017" i="4"/>
  <c r="D1361" i="4"/>
  <c r="E1361" i="4"/>
  <c r="D422" i="4"/>
  <c r="E422" i="4"/>
  <c r="D341" i="4"/>
  <c r="E341" i="4"/>
  <c r="D56" i="4"/>
  <c r="E56" i="4"/>
  <c r="D1452" i="4"/>
  <c r="E1452" i="4"/>
  <c r="D1350" i="4"/>
  <c r="E1350" i="4"/>
  <c r="D1233" i="4"/>
  <c r="E1233" i="4"/>
  <c r="D346" i="4"/>
  <c r="E346" i="4"/>
  <c r="D835" i="4"/>
  <c r="E835" i="4"/>
  <c r="D1018" i="4"/>
  <c r="E1018" i="4"/>
  <c r="D10" i="4"/>
  <c r="E10" i="4"/>
  <c r="D354" i="4"/>
  <c r="E354" i="4"/>
  <c r="D1226" i="4"/>
  <c r="E1226" i="4"/>
  <c r="D645" i="4"/>
  <c r="E645" i="4"/>
  <c r="D686" i="4"/>
  <c r="E686" i="4"/>
  <c r="D1335" i="4"/>
  <c r="E1335" i="4"/>
  <c r="D1199" i="4"/>
  <c r="E1199" i="4"/>
  <c r="D1062" i="4"/>
  <c r="E1062" i="4"/>
  <c r="D1049" i="4"/>
  <c r="E1049" i="4"/>
  <c r="D1034" i="4"/>
  <c r="E1034" i="4"/>
  <c r="D61" i="4"/>
  <c r="E61" i="4"/>
  <c r="D1451" i="4"/>
  <c r="E1451" i="4"/>
  <c r="D1413" i="4"/>
  <c r="E1413" i="4"/>
  <c r="D1404" i="4"/>
  <c r="E1404" i="4"/>
  <c r="D701" i="4"/>
  <c r="E701" i="4"/>
  <c r="D599" i="4"/>
  <c r="E599" i="4"/>
  <c r="D570" i="4"/>
  <c r="E570" i="4"/>
  <c r="D675" i="4"/>
  <c r="E675" i="4"/>
  <c r="D1081" i="4"/>
  <c r="E1081" i="4"/>
  <c r="D310" i="4"/>
  <c r="E310" i="4"/>
  <c r="D1433" i="4"/>
  <c r="E1433" i="4"/>
  <c r="D207" i="4"/>
  <c r="E207" i="4"/>
  <c r="D212" i="4"/>
  <c r="E212" i="4"/>
  <c r="D211" i="4"/>
  <c r="E211" i="4"/>
  <c r="D1266" i="4"/>
  <c r="E1266" i="4"/>
  <c r="D1286" i="4"/>
  <c r="E1286" i="4"/>
  <c r="D787" i="4"/>
  <c r="E787" i="4"/>
  <c r="D718" i="4"/>
  <c r="E718" i="4"/>
  <c r="D871" i="4"/>
  <c r="E871" i="4"/>
  <c r="D79" i="4"/>
  <c r="E79" i="4"/>
  <c r="D1190" i="4"/>
  <c r="E1190" i="4"/>
  <c r="D317" i="4"/>
  <c r="E317" i="4"/>
  <c r="D366" i="4"/>
  <c r="E366" i="4"/>
  <c r="D680" i="4"/>
  <c r="E680" i="4"/>
  <c r="D1252" i="4"/>
  <c r="E1252" i="4"/>
  <c r="D661" i="4"/>
  <c r="E661" i="4"/>
  <c r="D588" i="4"/>
  <c r="E588" i="4"/>
  <c r="D467" i="4"/>
  <c r="E467" i="4"/>
  <c r="D1067" i="4"/>
  <c r="E1067" i="4"/>
  <c r="D1383" i="4"/>
  <c r="E1383" i="4"/>
  <c r="D1468" i="4"/>
  <c r="E1468" i="4"/>
  <c r="D1282" i="4"/>
  <c r="E1282" i="4"/>
  <c r="D465" i="4"/>
  <c r="E465" i="4"/>
  <c r="D73" i="4"/>
  <c r="E73" i="4"/>
  <c r="D1117" i="4"/>
  <c r="E1117" i="4"/>
  <c r="D403" i="4"/>
  <c r="E403" i="4"/>
  <c r="D876" i="4"/>
  <c r="E876" i="4"/>
  <c r="D439" i="4"/>
  <c r="E439" i="4"/>
  <c r="D1256" i="4"/>
  <c r="E1256" i="4"/>
  <c r="D189" i="4"/>
  <c r="E189" i="4"/>
  <c r="D394" i="4"/>
  <c r="E394" i="4"/>
  <c r="D1268" i="4"/>
  <c r="E1268" i="4"/>
  <c r="D49" i="4"/>
  <c r="E49" i="4"/>
  <c r="D1072" i="4"/>
  <c r="E1072" i="4"/>
  <c r="D1204" i="4"/>
  <c r="E1204" i="4"/>
  <c r="D1005" i="4"/>
  <c r="E1005" i="4"/>
  <c r="D292" i="4"/>
  <c r="E292" i="4"/>
  <c r="D726" i="4"/>
  <c r="E726" i="4"/>
  <c r="D934" i="4"/>
  <c r="E934" i="4"/>
  <c r="D546" i="4"/>
  <c r="E546" i="4"/>
  <c r="D879" i="4"/>
  <c r="E879" i="4"/>
  <c r="D923" i="4"/>
  <c r="E923" i="4"/>
  <c r="D1052" i="4"/>
  <c r="E1052" i="4"/>
  <c r="D155" i="4"/>
  <c r="E155" i="4"/>
  <c r="D315" i="4"/>
  <c r="E315" i="4"/>
  <c r="D1275" i="4"/>
  <c r="E1275" i="4"/>
  <c r="D964" i="4"/>
  <c r="E964" i="4"/>
  <c r="D797" i="4"/>
  <c r="E797" i="4"/>
  <c r="D364" i="4"/>
  <c r="E364" i="4"/>
  <c r="D247" i="4"/>
  <c r="E247" i="4"/>
  <c r="D704" i="4"/>
  <c r="E704" i="4"/>
  <c r="D788" i="4"/>
  <c r="E788" i="4"/>
  <c r="D20" i="4"/>
  <c r="E20" i="4"/>
  <c r="D1403" i="4"/>
  <c r="E1403" i="4"/>
  <c r="D319" i="4"/>
  <c r="E319" i="4"/>
  <c r="D974" i="4"/>
  <c r="E974" i="4"/>
  <c r="D649" i="4"/>
  <c r="E649" i="4"/>
  <c r="D746" i="4"/>
  <c r="E746" i="4"/>
  <c r="D868" i="4"/>
  <c r="E868" i="4"/>
  <c r="D215" i="4"/>
  <c r="E215" i="4"/>
  <c r="D814" i="4"/>
  <c r="E814" i="4"/>
  <c r="D612" i="4"/>
  <c r="E612" i="4"/>
  <c r="D409" i="4"/>
  <c r="E409" i="4"/>
  <c r="D894" i="4"/>
  <c r="E894" i="4"/>
  <c r="D729" i="4"/>
  <c r="E729" i="4"/>
  <c r="D102" i="4"/>
  <c r="E102" i="4"/>
  <c r="D498" i="4"/>
  <c r="E498" i="4"/>
  <c r="D220" i="4"/>
  <c r="E220" i="4"/>
  <c r="D1264" i="4"/>
  <c r="E1264" i="4"/>
  <c r="D304" i="4"/>
  <c r="E304" i="4"/>
  <c r="D87" i="4"/>
  <c r="E87" i="4"/>
  <c r="D1058" i="4"/>
  <c r="E1058" i="4"/>
  <c r="D112" i="4"/>
  <c r="E112" i="4"/>
  <c r="D67" i="4"/>
  <c r="E67" i="4"/>
  <c r="D1411" i="4"/>
  <c r="E1411" i="4"/>
  <c r="D1114" i="4"/>
  <c r="E1114" i="4"/>
  <c r="D278" i="4"/>
  <c r="E278" i="4"/>
  <c r="D1269" i="4"/>
  <c r="E1269" i="4"/>
  <c r="D199" i="4"/>
  <c r="E199" i="4"/>
  <c r="D1284" i="4"/>
  <c r="E1284" i="4"/>
  <c r="D1155" i="4"/>
  <c r="E1155" i="4"/>
  <c r="D11" i="4"/>
  <c r="E11" i="4"/>
  <c r="D1336" i="4"/>
  <c r="E1336" i="4"/>
  <c r="D870" i="4"/>
  <c r="E870" i="4"/>
  <c r="D920" i="4"/>
  <c r="E920" i="4"/>
  <c r="D682" i="4"/>
  <c r="E682" i="4"/>
  <c r="D519" i="4"/>
  <c r="E519" i="4"/>
  <c r="D492" i="4"/>
  <c r="E492" i="4"/>
  <c r="D164" i="4"/>
  <c r="E164" i="4"/>
  <c r="D22" i="4"/>
  <c r="E22" i="4"/>
  <c r="D113" i="4"/>
  <c r="E113" i="4"/>
  <c r="D78" i="4"/>
  <c r="E78" i="4"/>
  <c r="D143" i="4"/>
  <c r="E143" i="4"/>
  <c r="D287" i="4"/>
  <c r="E287" i="4"/>
  <c r="D891" i="4"/>
  <c r="E891" i="4"/>
  <c r="D391" i="4"/>
  <c r="E391" i="4"/>
  <c r="D81" i="4"/>
  <c r="E81" i="4"/>
  <c r="D367" i="4"/>
  <c r="E367" i="4"/>
  <c r="D693" i="4"/>
  <c r="E693" i="4"/>
  <c r="D962" i="4"/>
  <c r="E962" i="4"/>
  <c r="D1130" i="4"/>
  <c r="E1130" i="4"/>
  <c r="D58" i="4"/>
  <c r="E58" i="4"/>
  <c r="D1103" i="4"/>
  <c r="E1103" i="4"/>
  <c r="D539" i="4"/>
  <c r="E539" i="4"/>
  <c r="D1254" i="4"/>
  <c r="E1254" i="4"/>
  <c r="D1365" i="4"/>
  <c r="E1365" i="4"/>
  <c r="D1499" i="4"/>
  <c r="E1499" i="4"/>
  <c r="D31" i="4"/>
  <c r="E31" i="4"/>
  <c r="D1090" i="4"/>
  <c r="E1090" i="4"/>
  <c r="D740" i="4"/>
  <c r="E740" i="4"/>
  <c r="D960" i="4"/>
  <c r="E960" i="4"/>
  <c r="D1347" i="4"/>
  <c r="E1347" i="4"/>
  <c r="D1465" i="4"/>
  <c r="E1465" i="4"/>
  <c r="D577" i="4"/>
  <c r="E577" i="4"/>
  <c r="D464" i="4"/>
  <c r="E464" i="4"/>
  <c r="D938" i="4"/>
  <c r="E938" i="4"/>
  <c r="D995" i="4"/>
  <c r="E995" i="4"/>
  <c r="D1374" i="4"/>
  <c r="E1374" i="4"/>
  <c r="D312" i="4"/>
  <c r="E312" i="4"/>
  <c r="D478" i="4"/>
  <c r="E478" i="4"/>
  <c r="D254" i="4"/>
  <c r="E254" i="4"/>
  <c r="D808" i="4"/>
  <c r="E808" i="4"/>
  <c r="D930" i="4"/>
  <c r="E930" i="4"/>
  <c r="D714" i="4"/>
  <c r="E714" i="4"/>
  <c r="D1334" i="4"/>
  <c r="E1334" i="4"/>
  <c r="D889" i="4"/>
  <c r="E889" i="4"/>
  <c r="D368" i="4"/>
  <c r="E368" i="4"/>
  <c r="D658" i="4"/>
  <c r="E658" i="4"/>
  <c r="D1466" i="4"/>
  <c r="E1466" i="4"/>
  <c r="D557" i="4"/>
  <c r="E557" i="4"/>
  <c r="D711" i="4"/>
  <c r="E711" i="4"/>
  <c r="D1442" i="4"/>
  <c r="E1442" i="4"/>
  <c r="D435" i="4"/>
  <c r="E435" i="4"/>
  <c r="D21" i="4"/>
  <c r="E21" i="4"/>
  <c r="D653" i="4"/>
  <c r="E653" i="4"/>
  <c r="D692" i="4"/>
  <c r="E692" i="4"/>
  <c r="D996" i="4"/>
  <c r="E996" i="4"/>
  <c r="D1248" i="4"/>
  <c r="E1248" i="4"/>
  <c r="D43" i="4"/>
  <c r="E43" i="4"/>
  <c r="D1246" i="4"/>
  <c r="E1246" i="4"/>
  <c r="D127" i="4"/>
  <c r="E127" i="4"/>
  <c r="D530" i="4"/>
  <c r="E530" i="4"/>
  <c r="D604" i="4"/>
  <c r="E604" i="4"/>
  <c r="D1231" i="4"/>
  <c r="E1231" i="4"/>
  <c r="D19" i="4"/>
  <c r="E19" i="4"/>
  <c r="D1024" i="4"/>
  <c r="E1024" i="4"/>
  <c r="D124" i="4"/>
  <c r="E124" i="4"/>
  <c r="D132" i="4"/>
  <c r="E132" i="4"/>
  <c r="D1315" i="4"/>
  <c r="E1315" i="4"/>
  <c r="D242" i="4"/>
  <c r="E242" i="4"/>
  <c r="D1359" i="4"/>
  <c r="E1359" i="4"/>
  <c r="D1475" i="4"/>
  <c r="E1475" i="4"/>
  <c r="D1320" i="4"/>
  <c r="E1320" i="4"/>
  <c r="D320" i="4"/>
  <c r="E320" i="4"/>
  <c r="D712" i="4"/>
  <c r="E712" i="4"/>
  <c r="D428" i="4"/>
  <c r="E428" i="4"/>
  <c r="D735" i="4"/>
  <c r="E735" i="4"/>
  <c r="D1293" i="4"/>
  <c r="E1293" i="4"/>
  <c r="D842" i="4"/>
  <c r="E842" i="4"/>
  <c r="D679" i="4"/>
  <c r="E679" i="4"/>
  <c r="D867" i="4"/>
  <c r="E867" i="4"/>
  <c r="D1197" i="4"/>
  <c r="E1197" i="4"/>
  <c r="D261" i="4"/>
  <c r="E261" i="4"/>
  <c r="D1376" i="4"/>
  <c r="E1376" i="4"/>
  <c r="D1097" i="4"/>
  <c r="E1097" i="4"/>
  <c r="D1158" i="4"/>
  <c r="E1158" i="4"/>
  <c r="D359" i="4"/>
  <c r="E359" i="4"/>
  <c r="D1493" i="4"/>
  <c r="E1493" i="4"/>
  <c r="D169" i="4"/>
  <c r="E169" i="4"/>
  <c r="D1322" i="4"/>
  <c r="E1322" i="4"/>
  <c r="D440" i="4"/>
  <c r="E440" i="4"/>
  <c r="D1071" i="4"/>
  <c r="E1071" i="4"/>
  <c r="D668" i="4"/>
  <c r="E668" i="4"/>
  <c r="D506" i="4"/>
  <c r="E506" i="4"/>
  <c r="D54" i="4"/>
  <c r="E54" i="4"/>
  <c r="D267" i="4"/>
  <c r="E267" i="4"/>
  <c r="D613" i="4"/>
  <c r="E613" i="4"/>
  <c r="D527" i="4"/>
  <c r="E527" i="4"/>
  <c r="D1230" i="4"/>
  <c r="E1230" i="4"/>
  <c r="D1494" i="4"/>
  <c r="E1494" i="4"/>
  <c r="D325" i="4"/>
  <c r="E325" i="4"/>
  <c r="D521" i="4"/>
  <c r="E521" i="4"/>
  <c r="D950" i="4"/>
  <c r="E950" i="4"/>
  <c r="D825" i="4"/>
  <c r="E825" i="4"/>
  <c r="D443" i="4"/>
  <c r="E443" i="4"/>
  <c r="D244" i="4"/>
  <c r="E244" i="4"/>
  <c r="D1496" i="4"/>
  <c r="E1496" i="4"/>
  <c r="D38" i="4"/>
  <c r="E38" i="4"/>
  <c r="D1288" i="4"/>
  <c r="E1288" i="4"/>
  <c r="D912" i="4"/>
  <c r="E912" i="4"/>
  <c r="D547" i="4"/>
  <c r="E547" i="4"/>
  <c r="D1124" i="4"/>
  <c r="E1124" i="4"/>
  <c r="D664" i="4"/>
  <c r="E664" i="4"/>
  <c r="D1434" i="4"/>
  <c r="E1434" i="4"/>
  <c r="D874" i="4"/>
  <c r="E874" i="4"/>
  <c r="D1386" i="4"/>
  <c r="E1386" i="4"/>
  <c r="D1087" i="4"/>
  <c r="E1087" i="4"/>
  <c r="D1129" i="4"/>
  <c r="E1129" i="4"/>
  <c r="D516" i="4"/>
  <c r="E516" i="4"/>
  <c r="D957" i="4"/>
  <c r="E957" i="4"/>
  <c r="D2" i="4"/>
  <c r="E2" i="4"/>
  <c r="D801" i="4"/>
  <c r="E801" i="4"/>
  <c r="D1227" i="4"/>
  <c r="E1227" i="4"/>
  <c r="D41" i="4"/>
  <c r="E41" i="4"/>
  <c r="D375" i="4"/>
  <c r="E375" i="4"/>
  <c r="D1324" i="4"/>
  <c r="E1324" i="4"/>
  <c r="D1332" i="4"/>
  <c r="E1332" i="4"/>
  <c r="D226" i="4"/>
  <c r="E226" i="4"/>
  <c r="D1491" i="4"/>
  <c r="E1491" i="4"/>
  <c r="D1094" i="4"/>
  <c r="E1094" i="4"/>
  <c r="D135" i="4"/>
  <c r="E135" i="4"/>
  <c r="D473" i="4"/>
  <c r="E473" i="4"/>
  <c r="D542" i="4"/>
  <c r="E542" i="4"/>
  <c r="D635" i="4"/>
  <c r="E635" i="4"/>
  <c r="D1206" i="4"/>
  <c r="E1206" i="4"/>
  <c r="D133" i="4"/>
  <c r="E133" i="4"/>
  <c r="D532" i="4"/>
  <c r="E532" i="4"/>
  <c r="D673" i="4"/>
  <c r="E673" i="4"/>
  <c r="D1086" i="4"/>
  <c r="E1086" i="4"/>
  <c r="D97" i="4"/>
  <c r="E97" i="4"/>
  <c r="D281" i="4"/>
  <c r="E281" i="4"/>
  <c r="D1423" i="4"/>
  <c r="E1423" i="4"/>
  <c r="D593" i="4"/>
  <c r="E593" i="4"/>
  <c r="D1358" i="4"/>
  <c r="E1358" i="4"/>
  <c r="D460" i="4"/>
  <c r="E460" i="4"/>
  <c r="D931" i="4"/>
  <c r="E931" i="4"/>
  <c r="D176" i="4"/>
  <c r="E176" i="4"/>
  <c r="D873" i="4"/>
  <c r="E873" i="4"/>
  <c r="D1013" i="4"/>
  <c r="E1013" i="4"/>
  <c r="D351" i="4"/>
  <c r="E351" i="4"/>
  <c r="D501" i="4"/>
  <c r="E501" i="4"/>
  <c r="D1136" i="4"/>
  <c r="E1136" i="4"/>
  <c r="D1019" i="4"/>
  <c r="E1019" i="4"/>
  <c r="D620" i="4"/>
  <c r="E620" i="4"/>
  <c r="D747" i="4"/>
  <c r="E747" i="4"/>
  <c r="D39" i="4"/>
  <c r="E39" i="4"/>
  <c r="D1368" i="4"/>
  <c r="E1368" i="4"/>
  <c r="D175" i="4"/>
  <c r="E175" i="4"/>
  <c r="D70" i="4"/>
  <c r="E70" i="4"/>
  <c r="D148" i="4"/>
  <c r="E148" i="4"/>
  <c r="D1172" i="4"/>
  <c r="E1172" i="4"/>
  <c r="D85" i="4"/>
  <c r="E85" i="4"/>
  <c r="D1016" i="4"/>
  <c r="E1016" i="4"/>
  <c r="D470" i="4"/>
  <c r="E470" i="4"/>
  <c r="D1222" i="4"/>
  <c r="E1222" i="4"/>
  <c r="D53" i="4"/>
  <c r="E53" i="4"/>
  <c r="D96" i="4"/>
  <c r="E96" i="4"/>
  <c r="D327" i="4"/>
  <c r="E327" i="4"/>
  <c r="D1001" i="4"/>
  <c r="E1001" i="4"/>
  <c r="D562" i="4"/>
  <c r="E562" i="4"/>
  <c r="D485" i="4"/>
  <c r="E485" i="4"/>
  <c r="D887" i="4"/>
  <c r="E887" i="4"/>
  <c r="D130" i="4"/>
  <c r="E130" i="4"/>
  <c r="D1367" i="4"/>
  <c r="E1367" i="4"/>
  <c r="D256" i="4"/>
  <c r="E256" i="4"/>
  <c r="D595" i="4"/>
  <c r="E595" i="4"/>
  <c r="D51" i="4"/>
  <c r="E51" i="4"/>
  <c r="D352" i="4"/>
  <c r="E352" i="4"/>
  <c r="D401" i="4"/>
  <c r="E401" i="4"/>
  <c r="D1229" i="4"/>
  <c r="E1229" i="4"/>
  <c r="D558" i="4"/>
  <c r="E558" i="4"/>
  <c r="D992" i="4"/>
  <c r="E992" i="4"/>
  <c r="D241" i="4"/>
  <c r="E241" i="4"/>
  <c r="D1160" i="4"/>
  <c r="E1160" i="4"/>
  <c r="D941" i="4"/>
  <c r="E941" i="4"/>
  <c r="D1161" i="4"/>
  <c r="E1161" i="4"/>
  <c r="D1244" i="4"/>
  <c r="E1244" i="4"/>
  <c r="D258" i="4"/>
  <c r="E258" i="4"/>
  <c r="D1084" i="4"/>
  <c r="E1084" i="4"/>
  <c r="D647" i="4"/>
  <c r="E647" i="4"/>
  <c r="D74" i="4"/>
  <c r="E74" i="4"/>
  <c r="D1456" i="4"/>
  <c r="E1456" i="4"/>
  <c r="D1100" i="4"/>
  <c r="E1100" i="4"/>
  <c r="D639" i="4"/>
  <c r="E639" i="4"/>
  <c r="D475" i="4"/>
  <c r="E475" i="4"/>
  <c r="D265" i="4"/>
  <c r="E265" i="4"/>
  <c r="D333" i="4"/>
  <c r="E333" i="4"/>
  <c r="D625" i="4"/>
  <c r="E625" i="4"/>
  <c r="D1372" i="4"/>
  <c r="E1372" i="4"/>
  <c r="D823" i="4"/>
  <c r="E823" i="4"/>
  <c r="D294" i="4"/>
  <c r="E294" i="4"/>
  <c r="D1011" i="4"/>
  <c r="E1011" i="4"/>
  <c r="E905" i="4"/>
  <c r="D905" i="4"/>
  <c r="A715" i="4"/>
  <c r="A415" i="4"/>
  <c r="A753" i="4"/>
  <c r="A213" i="4"/>
  <c r="A425" i="4"/>
  <c r="A724" i="4"/>
  <c r="A323" i="4"/>
  <c r="A149" i="4"/>
  <c r="A742" i="4"/>
  <c r="A1133" i="4"/>
  <c r="A990" i="4"/>
  <c r="A1414" i="4"/>
  <c r="A1182" i="4"/>
  <c r="A648" i="4"/>
  <c r="A103" i="4"/>
  <c r="A910" i="4"/>
  <c r="A1147" i="4"/>
  <c r="A1038" i="4"/>
  <c r="A1212" i="4"/>
  <c r="A850" i="4"/>
  <c r="A80" i="4"/>
  <c r="A721" i="4"/>
  <c r="A23" i="4"/>
  <c r="A523" i="4"/>
  <c r="A609" i="4"/>
  <c r="A1154" i="4"/>
  <c r="A1173" i="4"/>
  <c r="A1313" i="4"/>
  <c r="A1184" i="4"/>
  <c r="A624" i="4"/>
  <c r="A869" i="4"/>
  <c r="A665" i="4"/>
  <c r="A262" i="4"/>
  <c r="A953" i="4"/>
  <c r="A337" i="4"/>
  <c r="A400" i="4"/>
  <c r="A1471" i="4"/>
  <c r="A631" i="4"/>
  <c r="A1176" i="4"/>
  <c r="A982" i="4"/>
  <c r="A107" i="4"/>
  <c r="A91" i="4"/>
  <c r="A1406" i="4"/>
  <c r="A1301" i="4"/>
  <c r="A1102" i="4"/>
  <c r="A382" i="4"/>
  <c r="A904" i="4"/>
  <c r="A393" i="4"/>
  <c r="A407" i="4"/>
  <c r="A18" i="4"/>
  <c r="A1091" i="4"/>
  <c r="A89" i="4"/>
  <c r="A1448" i="4"/>
  <c r="A1387" i="4"/>
  <c r="A237" i="4"/>
  <c r="A812" i="4"/>
  <c r="A728" i="4"/>
  <c r="A92" i="4"/>
  <c r="A1169" i="4"/>
  <c r="A1007" i="4"/>
  <c r="A1010" i="4"/>
  <c r="A257" i="4"/>
  <c r="A110" i="4"/>
  <c r="A458" i="4"/>
  <c r="A1470" i="4"/>
  <c r="A699" i="4"/>
  <c r="A182" i="4"/>
  <c r="A803" i="4"/>
  <c r="A217" i="4"/>
  <c r="A416" i="4"/>
  <c r="A1302" i="4"/>
  <c r="A652" i="4"/>
  <c r="A232" i="4"/>
  <c r="A472" i="4"/>
  <c r="A538" i="4"/>
  <c r="A896" i="4"/>
  <c r="A843" i="4"/>
  <c r="A34" i="4"/>
  <c r="A632" i="4"/>
  <c r="A447" i="4"/>
  <c r="A1218" i="4"/>
  <c r="A771" i="4"/>
  <c r="A1331" i="4"/>
  <c r="A734" i="4"/>
  <c r="A895" i="4"/>
  <c r="A471" i="4"/>
  <c r="A454" i="4"/>
  <c r="A1257" i="4"/>
  <c r="A185" i="4"/>
  <c r="A238" i="4"/>
  <c r="A1363" i="4"/>
  <c r="A174" i="4"/>
  <c r="A1098" i="4"/>
  <c r="A1221" i="4"/>
  <c r="A229" i="4"/>
  <c r="A1446" i="4"/>
  <c r="A1300" i="4"/>
  <c r="A598" i="4"/>
  <c r="A615" i="4"/>
  <c r="A183" i="4"/>
  <c r="A927" i="4"/>
  <c r="A1162" i="4"/>
  <c r="A390" i="4"/>
  <c r="A1308" i="4"/>
  <c r="A1497" i="4"/>
  <c r="A1122" i="4"/>
  <c r="A640" i="4"/>
  <c r="A453" i="4"/>
  <c r="A1164" i="4"/>
  <c r="A575" i="4"/>
  <c r="A314" i="4"/>
  <c r="A844" i="4"/>
  <c r="A28" i="4"/>
  <c r="A1255" i="4"/>
  <c r="A991" i="4"/>
  <c r="A1431" i="4"/>
  <c r="A813" i="4"/>
  <c r="A921" i="4"/>
  <c r="A703" i="4"/>
  <c r="A851" i="4"/>
  <c r="A1354" i="4"/>
  <c r="A340" i="4"/>
  <c r="A656" i="4"/>
  <c r="A438" i="4"/>
  <c r="A517" i="4"/>
  <c r="A379" i="4"/>
  <c r="A669" i="4"/>
  <c r="A849" i="4"/>
  <c r="A1427" i="4"/>
  <c r="A479" i="4"/>
  <c r="A778" i="4"/>
  <c r="A1390" i="4"/>
  <c r="A1329" i="4"/>
  <c r="A779" i="4"/>
  <c r="A1498" i="4"/>
  <c r="A518" i="4"/>
  <c r="A387" i="4"/>
  <c r="A377" i="4"/>
  <c r="A916" i="4"/>
  <c r="A296" i="4"/>
  <c r="A1326" i="4"/>
  <c r="A191" i="4"/>
  <c r="A1437" i="4"/>
  <c r="A1400" i="4"/>
  <c r="A706" i="4"/>
  <c r="A987" i="4"/>
  <c r="A152" i="4"/>
  <c r="A940" i="4"/>
  <c r="A1311" i="4"/>
  <c r="A449" i="4"/>
  <c r="A535" i="4"/>
  <c r="A856" i="4"/>
  <c r="A1002" i="4"/>
  <c r="A942" i="4"/>
  <c r="A168" i="4"/>
  <c r="A280" i="4"/>
  <c r="A93" i="4"/>
  <c r="A775" i="4"/>
  <c r="A45" i="4"/>
  <c r="A840" i="4"/>
  <c r="A955" i="4"/>
  <c r="A1041" i="4"/>
  <c r="A792" i="4"/>
  <c r="A129" i="4"/>
  <c r="A1492" i="4"/>
  <c r="A1360" i="4"/>
  <c r="A62" i="4"/>
  <c r="A1271" i="4"/>
  <c r="A1458" i="4"/>
  <c r="A136" i="4"/>
  <c r="A936" i="4"/>
  <c r="A1076" i="4"/>
  <c r="A380" i="4"/>
  <c r="A580" i="4"/>
  <c r="A1056" i="4"/>
  <c r="A1036" i="4"/>
  <c r="A772" i="4"/>
  <c r="A727" i="4"/>
  <c r="A246" i="4"/>
  <c r="A119" i="4"/>
  <c r="A1077" i="4"/>
  <c r="A509" i="4"/>
  <c r="A902" i="4"/>
  <c r="A193" i="4"/>
  <c r="A1272" i="4"/>
  <c r="A1341" i="4"/>
  <c r="A1194" i="4"/>
  <c r="A762" i="4"/>
  <c r="A290" i="4"/>
  <c r="A846" i="4"/>
  <c r="A719" i="4"/>
  <c r="A806" i="4"/>
  <c r="A430" i="4"/>
  <c r="A678" i="4"/>
  <c r="A1430" i="4"/>
  <c r="A158" i="4"/>
  <c r="O1430" i="4" s="1"/>
  <c r="A1410" i="4"/>
  <c r="A918" i="4"/>
  <c r="A999" i="4"/>
  <c r="A326" i="4"/>
  <c r="A1032" i="4"/>
  <c r="A949" i="4"/>
  <c r="A25" i="4"/>
  <c r="A722" i="4"/>
  <c r="A88" i="4"/>
  <c r="A1393" i="4"/>
  <c r="A264" i="4"/>
  <c r="A1488" i="4"/>
  <c r="A48" i="4"/>
  <c r="A655" i="4"/>
  <c r="A1108" i="4"/>
  <c r="O655" i="4" s="1"/>
  <c r="A968" i="4"/>
  <c r="A159" i="4"/>
  <c r="A860" i="4"/>
  <c r="A838" i="4"/>
  <c r="A528" i="4"/>
  <c r="A42" i="4"/>
  <c r="A1242" i="4"/>
  <c r="A662" i="4"/>
  <c r="A755" i="4"/>
  <c r="A555" i="4"/>
  <c r="A188" i="4"/>
  <c r="A591" i="4"/>
  <c r="A1205" i="4"/>
  <c r="A922" i="4"/>
  <c r="A550" i="4"/>
  <c r="A1388" i="4"/>
  <c r="A945" i="4"/>
  <c r="A1057" i="4"/>
  <c r="A122" i="4"/>
  <c r="A1325" i="4"/>
  <c r="A483" i="4"/>
  <c r="A427" i="4"/>
  <c r="A178" i="4"/>
  <c r="A142" i="4"/>
  <c r="A1473" i="4"/>
  <c r="A1025" i="4"/>
  <c r="A1027" i="4"/>
  <c r="A607" i="4"/>
  <c r="A831" i="4"/>
  <c r="A621" i="4"/>
  <c r="A872" i="4"/>
  <c r="A608" i="4"/>
  <c r="A361" i="4"/>
  <c r="A1409" i="4"/>
  <c r="A805" i="4"/>
  <c r="A414" i="4"/>
  <c r="A1455" i="4"/>
  <c r="A848" i="4"/>
  <c r="A952" i="4"/>
  <c r="A436" i="4"/>
  <c r="A486" i="4"/>
  <c r="A421" i="4"/>
  <c r="A413" i="4"/>
  <c r="A967" i="4"/>
  <c r="O413" i="4" s="1"/>
  <c r="A83" i="4"/>
  <c r="A12" i="4"/>
  <c r="A1319" i="4"/>
  <c r="A1061" i="4"/>
  <c r="A1159" i="4"/>
  <c r="A545" i="4"/>
  <c r="A798" i="4"/>
  <c r="A161" i="4"/>
  <c r="A288" i="4"/>
  <c r="A1012" i="4"/>
  <c r="A883" i="4"/>
  <c r="A898" i="4"/>
  <c r="A482" i="4"/>
  <c r="A914" i="4"/>
  <c r="A24" i="4"/>
  <c r="A1453" i="4"/>
  <c r="A134" i="4"/>
  <c r="A1118" i="4"/>
  <c r="A1112" i="4"/>
  <c r="A1397" i="4"/>
  <c r="A1195" i="4"/>
  <c r="A95" i="4"/>
  <c r="A1064" i="4"/>
  <c r="A170" i="4"/>
  <c r="A994" i="4"/>
  <c r="A82" i="4"/>
  <c r="A1356" i="4"/>
  <c r="A1459" i="4"/>
  <c r="A277" i="4"/>
  <c r="A1401" i="4"/>
  <c r="A534" i="4"/>
  <c r="A309" i="4"/>
  <c r="O534" i="4" s="1"/>
  <c r="A671" i="4"/>
  <c r="A623" i="4"/>
  <c r="A469" i="4"/>
  <c r="A66" i="4"/>
  <c r="A1441" i="4"/>
  <c r="A1343" i="4"/>
  <c r="A1462" i="4"/>
  <c r="A1171" i="4"/>
  <c r="A1225" i="4"/>
  <c r="A1079" i="4"/>
  <c r="A741" i="4"/>
  <c r="A961" i="4"/>
  <c r="A1396" i="4"/>
  <c r="A563" i="4"/>
  <c r="A1193" i="4"/>
  <c r="A1262" i="4"/>
  <c r="A958" i="4"/>
  <c r="A497" i="4"/>
  <c r="A1215" i="4"/>
  <c r="A784" i="4"/>
  <c r="A696" i="4"/>
  <c r="A642" i="4"/>
  <c r="A821" i="4"/>
  <c r="A1037" i="4"/>
  <c r="A198" i="4"/>
  <c r="A687" i="4"/>
  <c r="A1068" i="4"/>
  <c r="A442" i="4"/>
  <c r="A1318" i="4"/>
  <c r="A926" i="4"/>
  <c r="A77" i="4"/>
  <c r="A1236" i="4"/>
  <c r="A924" i="4"/>
  <c r="A1022" i="4"/>
  <c r="A617" i="4"/>
  <c r="A369" i="4"/>
  <c r="A301" i="4"/>
  <c r="A1035" i="4"/>
  <c r="A1428" i="4"/>
  <c r="A1352" i="4"/>
  <c r="A556" i="4"/>
  <c r="A1241" i="4"/>
  <c r="A488" i="4"/>
  <c r="O1241" i="4" s="1"/>
  <c r="A1426" i="4"/>
  <c r="A561" i="4"/>
  <c r="A654" i="4"/>
  <c r="A1054" i="4"/>
  <c r="A30" i="4"/>
  <c r="A306" i="4"/>
  <c r="A299" i="4"/>
  <c r="A858" i="4"/>
  <c r="A579" i="4"/>
  <c r="A739" i="4"/>
  <c r="A1131" i="4"/>
  <c r="A370" i="4"/>
  <c r="A1232" i="4"/>
  <c r="A730" i="4"/>
  <c r="A383" i="4"/>
  <c r="A1006" i="4"/>
  <c r="A1349" i="4"/>
  <c r="A537" i="4"/>
  <c r="A187" i="4"/>
  <c r="A1050" i="4"/>
  <c r="O187" i="4" s="1"/>
  <c r="A1031" i="4"/>
  <c r="A268" i="4"/>
  <c r="A603" i="4"/>
  <c r="A463" i="4"/>
  <c r="A358" i="4"/>
  <c r="A255" i="4"/>
  <c r="A684" i="4"/>
  <c r="A1249" i="4"/>
  <c r="A227" i="4"/>
  <c r="A388" i="4"/>
  <c r="A192" i="4"/>
  <c r="A35" i="4"/>
  <c r="A496" i="4"/>
  <c r="A1480" i="4"/>
  <c r="A1003" i="4"/>
  <c r="A1389" i="4"/>
  <c r="A295" i="4"/>
  <c r="A1450" i="4"/>
  <c r="A1392" i="4"/>
  <c r="A100" i="4"/>
  <c r="A565" i="4"/>
  <c r="A770" i="4"/>
  <c r="A674" i="4"/>
  <c r="A141" i="4"/>
  <c r="A634" i="4"/>
  <c r="A908" i="4"/>
  <c r="A444" i="4"/>
  <c r="A892" i="4"/>
  <c r="A105" i="4"/>
  <c r="A1145" i="4"/>
  <c r="A219" i="4"/>
  <c r="A1402" i="4"/>
  <c r="A605" i="4"/>
  <c r="A8" i="4"/>
  <c r="A733" i="4"/>
  <c r="A1338" i="4"/>
  <c r="A163" i="4"/>
  <c r="A481" i="4"/>
  <c r="A491" i="4"/>
  <c r="A1265" i="4"/>
  <c r="A1429" i="4"/>
  <c r="A1339" i="4"/>
  <c r="A128" i="4"/>
  <c r="A1234" i="4"/>
  <c r="A1259" i="4"/>
  <c r="A1476" i="4"/>
  <c r="A720" i="4"/>
  <c r="A777" i="4"/>
  <c r="O720" i="4" s="1"/>
  <c r="A406" i="4"/>
  <c r="A293" i="4"/>
  <c r="A495" i="4"/>
  <c r="A1151" i="4"/>
  <c r="A1481" i="4"/>
  <c r="A646" i="4"/>
  <c r="A1101" i="4"/>
  <c r="A1278" i="4"/>
  <c r="A251" i="4"/>
  <c r="A1479" i="4"/>
  <c r="A179" i="4"/>
  <c r="A468" i="4"/>
  <c r="A386" i="4"/>
  <c r="A723" i="4"/>
  <c r="A855" i="4"/>
  <c r="A1267" i="4"/>
  <c r="A419" i="4"/>
  <c r="A984" i="4"/>
  <c r="A1059" i="4"/>
  <c r="A917" i="4"/>
  <c r="A1485" i="4"/>
  <c r="A1303" i="4"/>
  <c r="A13" i="4"/>
  <c r="A973" i="4"/>
  <c r="A981" i="4"/>
  <c r="A228" i="4"/>
  <c r="A919" i="4"/>
  <c r="A474" i="4"/>
  <c r="A1121" i="4"/>
  <c r="A114" i="4"/>
  <c r="A1467" i="4"/>
  <c r="A408" i="4"/>
  <c r="A866" i="4"/>
  <c r="A512" i="4"/>
  <c r="A544" i="4"/>
  <c r="A117" i="4"/>
  <c r="A1328" i="4"/>
  <c r="A763" i="4"/>
  <c r="A877" i="4"/>
  <c r="A685" i="4"/>
  <c r="A1443" i="4"/>
  <c r="A947" i="4"/>
  <c r="A794" i="4"/>
  <c r="A99" i="4"/>
  <c r="A1477" i="4"/>
  <c r="A1474" i="4"/>
  <c r="A759" i="4"/>
  <c r="A384" i="4"/>
  <c r="A1191" i="4"/>
  <c r="A1273" i="4"/>
  <c r="A993" i="4"/>
  <c r="A448" i="4"/>
  <c r="A915" i="4"/>
  <c r="A487" i="4"/>
  <c r="A969" i="4"/>
  <c r="A1113" i="4"/>
  <c r="A768" i="4"/>
  <c r="A1150" i="4"/>
  <c r="A882" i="4"/>
  <c r="A121" i="4"/>
  <c r="O882" i="4" s="1"/>
  <c r="A698" i="4"/>
  <c r="A691" i="4"/>
  <c r="A115" i="4"/>
  <c r="A1463" i="4"/>
  <c r="A348" i="4"/>
  <c r="A166" i="4"/>
  <c r="A1435" i="4"/>
  <c r="A313" i="4"/>
  <c r="A46" i="4"/>
  <c r="A985" i="4"/>
  <c r="A1219" i="4"/>
  <c r="A1366" i="4"/>
  <c r="A890" i="4"/>
  <c r="A939" i="4"/>
  <c r="A893" i="4"/>
  <c r="A392" i="4"/>
  <c r="A324" i="4"/>
  <c r="A90" i="4"/>
  <c r="A503" i="4"/>
  <c r="A552" i="4"/>
  <c r="A554" i="4"/>
  <c r="A637" i="4"/>
  <c r="A791" i="4"/>
  <c r="A106" i="4"/>
  <c r="A50" i="4"/>
  <c r="A1373" i="4"/>
  <c r="A233" i="4"/>
  <c r="A1337" i="4"/>
  <c r="A758" i="4"/>
  <c r="A766" i="4"/>
  <c r="A477" i="4"/>
  <c r="A334" i="4"/>
  <c r="A520" i="4"/>
  <c r="A745" i="4"/>
  <c r="A5" i="4"/>
  <c r="A1489" i="4"/>
  <c r="A52" i="4"/>
  <c r="A1418" i="4"/>
  <c r="A602" i="4"/>
  <c r="A943" i="4"/>
  <c r="A800" i="4"/>
  <c r="A859" i="4"/>
  <c r="A1321" i="4"/>
  <c r="A1082" i="4"/>
  <c r="A795" i="4"/>
  <c r="A1416" i="4"/>
  <c r="A417" i="4"/>
  <c r="A643" i="4"/>
  <c r="A610" i="4"/>
  <c r="A104" i="4"/>
  <c r="A1183" i="4"/>
  <c r="A181" i="4"/>
  <c r="A1063" i="4"/>
  <c r="A1432" i="4"/>
  <c r="A1065" i="4"/>
  <c r="A396" i="4"/>
  <c r="A44" i="4"/>
  <c r="A1107" i="4"/>
  <c r="A783" i="4"/>
  <c r="A1439" i="4"/>
  <c r="A826" i="4"/>
  <c r="A899" i="4"/>
  <c r="A1115" i="4"/>
  <c r="A490" i="4"/>
  <c r="A830" i="4"/>
  <c r="A816" i="4"/>
  <c r="A1251" i="4"/>
  <c r="A865" i="4"/>
  <c r="A743" i="4"/>
  <c r="O865" i="4" s="1"/>
  <c r="A514" i="4"/>
  <c r="A381" i="4"/>
  <c r="A1292" i="4"/>
  <c r="A531" i="4"/>
  <c r="A1047" i="4"/>
  <c r="A1258" i="4"/>
  <c r="A979" i="4"/>
  <c r="A1454" i="4"/>
  <c r="A1201" i="4"/>
  <c r="A998" i="4"/>
  <c r="A1370" i="4"/>
  <c r="A216" i="4"/>
  <c r="A371" i="4"/>
  <c r="A196" i="4"/>
  <c r="A1085" i="4"/>
  <c r="A144" i="4"/>
  <c r="A1180" i="4"/>
  <c r="A881" i="4"/>
  <c r="A1250" i="4"/>
  <c r="A298" i="4"/>
  <c r="A549" i="4"/>
  <c r="A1310" i="4"/>
  <c r="A695" i="4"/>
  <c r="A305" i="4"/>
  <c r="A572" i="4"/>
  <c r="A1185" i="4"/>
  <c r="A566" i="4"/>
  <c r="A1482" i="4"/>
  <c r="A749" i="4"/>
  <c r="A3" i="4"/>
  <c r="O2" i="4" s="1"/>
  <c r="A342" i="4"/>
  <c r="A852" i="4"/>
  <c r="A616" i="4"/>
  <c r="A1342" i="4"/>
  <c r="A884" i="4"/>
  <c r="A1170" i="4"/>
  <c r="A1126" i="4"/>
  <c r="A793" i="4"/>
  <c r="A935" i="4"/>
  <c r="A347" i="4"/>
  <c r="A17" i="4"/>
  <c r="A145" i="4"/>
  <c r="A1039" i="4"/>
  <c r="A222" i="4"/>
  <c r="A1438" i="4"/>
  <c r="A820" i="4"/>
  <c r="A64" i="4"/>
  <c r="O820" i="4" s="1"/>
  <c r="A273" i="4"/>
  <c r="A606" i="4"/>
  <c r="A332" i="4"/>
  <c r="A297" i="4"/>
  <c r="A965" i="4"/>
  <c r="A1166" i="4"/>
  <c r="A1203" i="4"/>
  <c r="A434" i="4"/>
  <c r="A1291" i="4"/>
  <c r="A7" i="4"/>
  <c r="A780" i="4"/>
  <c r="A1104" i="4"/>
  <c r="A203" i="4"/>
  <c r="A286" i="4"/>
  <c r="A1317" i="4"/>
  <c r="A1304" i="4"/>
  <c r="A773" i="4"/>
  <c r="A1110" i="4"/>
  <c r="A970" i="4"/>
  <c r="A1440" i="4"/>
  <c r="A959" i="4"/>
  <c r="A1422" i="4"/>
  <c r="A837" i="4"/>
  <c r="A230" i="4"/>
  <c r="A1106" i="4"/>
  <c r="A1351" i="4"/>
  <c r="A210" i="4"/>
  <c r="A1209" i="4"/>
  <c r="A349" i="4"/>
  <c r="A350" i="4"/>
  <c r="O349" i="4" s="1"/>
  <c r="A335" i="4"/>
  <c r="A389" i="4"/>
  <c r="A60" i="4"/>
  <c r="O389" i="4" s="1"/>
  <c r="A929" i="4"/>
  <c r="A1139" i="4"/>
  <c r="A71" i="4"/>
  <c r="A1051" i="4"/>
  <c r="A321" i="4"/>
  <c r="A365" i="4"/>
  <c r="A445" i="4"/>
  <c r="A1235" i="4"/>
  <c r="A1378" i="4"/>
  <c r="A754" i="4"/>
  <c r="A452" i="4"/>
  <c r="A989" i="4"/>
  <c r="A845" i="4"/>
  <c r="A1391" i="4"/>
  <c r="A243" i="4"/>
  <c r="A951" i="4"/>
  <c r="A1109" i="4"/>
  <c r="A888" i="4"/>
  <c r="A1095" i="4"/>
  <c r="A98" i="4"/>
  <c r="A513" i="4"/>
  <c r="A819" i="4"/>
  <c r="A626" i="4"/>
  <c r="A1207" i="4"/>
  <c r="A59" i="4"/>
  <c r="A578" i="4"/>
  <c r="A214" i="4"/>
  <c r="A847" i="4"/>
  <c r="A536" i="4"/>
  <c r="A622" i="4"/>
  <c r="A1270" i="4"/>
  <c r="A776" i="4"/>
  <c r="A423" i="4"/>
  <c r="A405" i="4"/>
  <c r="A343" i="4"/>
  <c r="A456" i="4"/>
  <c r="A760" i="4"/>
  <c r="A1353" i="4"/>
  <c r="A1125" i="4"/>
  <c r="A1142" i="4"/>
  <c r="A732" i="4"/>
  <c r="A374" i="4"/>
  <c r="O732" i="4" s="1"/>
  <c r="A748" i="4"/>
  <c r="A410" i="4"/>
  <c r="A1168" i="4"/>
  <c r="A1055" i="4"/>
  <c r="A1415" i="4"/>
  <c r="A1178" i="4"/>
  <c r="A186" i="4"/>
  <c r="A875" i="4"/>
  <c r="A1015" i="4"/>
  <c r="A824" i="4"/>
  <c r="A356" i="4"/>
  <c r="A972" i="4"/>
  <c r="A302" i="4"/>
  <c r="O972" i="4" s="1"/>
  <c r="A707" i="4"/>
  <c r="A827" i="4"/>
  <c r="A1053" i="4"/>
  <c r="A1023" i="4"/>
  <c r="A153" i="4"/>
  <c r="A1280" i="4"/>
  <c r="A40" i="4"/>
  <c r="A705" i="4"/>
  <c r="A1276" i="4"/>
  <c r="A240" i="4"/>
  <c r="A111" i="4"/>
  <c r="A966" i="4"/>
  <c r="A125" i="4"/>
  <c r="A702" i="4"/>
  <c r="A494" i="4"/>
  <c r="A84" i="4"/>
  <c r="A1128" i="4"/>
  <c r="A507" i="4"/>
  <c r="A551" i="4"/>
  <c r="A590" i="4"/>
  <c r="A841" i="4"/>
  <c r="A462" i="4"/>
  <c r="A205" i="4"/>
  <c r="A140" i="4"/>
  <c r="A829" i="4"/>
  <c r="A822" i="4"/>
  <c r="A493" i="4"/>
  <c r="A1214" i="4"/>
  <c r="A1148" i="4"/>
  <c r="A1075" i="4"/>
  <c r="A1216" i="4"/>
  <c r="A1323" i="4"/>
  <c r="A253" i="4"/>
  <c r="A1484" i="4"/>
  <c r="A589" i="4"/>
  <c r="A1355" i="4"/>
  <c r="O589" i="4" s="1"/>
  <c r="A1020" i="4"/>
  <c r="A1281" i="4"/>
  <c r="A1312" i="4"/>
  <c r="A1379" i="4"/>
  <c r="A906" i="4"/>
  <c r="A55" i="4"/>
  <c r="A167" i="4"/>
  <c r="A663" i="4"/>
  <c r="A378" i="4"/>
  <c r="A569" i="4"/>
  <c r="A249" i="4"/>
  <c r="A1192" i="4"/>
  <c r="A1152" i="4"/>
  <c r="A1048" i="4"/>
  <c r="A266" i="4"/>
  <c r="A1419" i="4"/>
  <c r="A1253" i="4"/>
  <c r="A505" i="4"/>
  <c r="A769" i="4"/>
  <c r="A116" i="4"/>
  <c r="A1314" i="4"/>
  <c r="A284" i="4"/>
  <c r="A248" i="4"/>
  <c r="A208" i="4"/>
  <c r="A1487" i="4"/>
  <c r="A466" i="4"/>
  <c r="A581" i="4"/>
  <c r="A683" i="4"/>
  <c r="A131" i="4"/>
  <c r="A450" i="4"/>
  <c r="A641" i="4"/>
  <c r="A274" i="4"/>
  <c r="A828" i="4"/>
  <c r="A651" i="4"/>
  <c r="A756" i="4"/>
  <c r="A789" i="4"/>
  <c r="A209" i="4"/>
  <c r="A123" i="4"/>
  <c r="A412" i="4"/>
  <c r="A614" i="4"/>
  <c r="A1175" i="4"/>
  <c r="O614" i="4" s="1"/>
  <c r="A1464" i="4"/>
  <c r="A676" i="4"/>
  <c r="A708" i="4"/>
  <c r="A1127" i="4"/>
  <c r="A560" i="4"/>
  <c r="A911" i="4"/>
  <c r="A716" i="4"/>
  <c r="A1444" i="4"/>
  <c r="A587" i="4"/>
  <c r="A426" i="4"/>
  <c r="A1298" i="4"/>
  <c r="A533" i="4"/>
  <c r="A139" i="4"/>
  <c r="A510" i="4"/>
  <c r="A928" i="4"/>
  <c r="A857" i="4"/>
  <c r="A1260" i="4"/>
  <c r="A1149" i="4"/>
  <c r="A260" i="4"/>
  <c r="A802" i="4"/>
  <c r="A252" i="4"/>
  <c r="A1157" i="4"/>
  <c r="A36" i="4"/>
  <c r="A815" i="4"/>
  <c r="A1243" i="4"/>
  <c r="A138" i="4"/>
  <c r="A1478" i="4"/>
  <c r="A402" i="4"/>
  <c r="A160" i="4"/>
  <c r="A146" i="4"/>
  <c r="A1069" i="4"/>
  <c r="A586" i="4"/>
  <c r="A1144" i="4"/>
  <c r="A818" i="4"/>
  <c r="A339" i="4"/>
  <c r="A597" i="4"/>
  <c r="A424" i="4"/>
  <c r="A1316" i="4"/>
  <c r="A1119" i="4"/>
  <c r="A29" i="4"/>
  <c r="A1247" i="4"/>
  <c r="A1140" i="4"/>
  <c r="A1030" i="4"/>
  <c r="A573" i="4"/>
  <c r="O1030" i="4" s="1"/>
  <c r="A224" i="4"/>
  <c r="A69" i="4"/>
  <c r="A1408" i="4"/>
  <c r="A1078" i="4"/>
  <c r="A411" i="4"/>
  <c r="A172" i="4"/>
  <c r="A1424" i="4"/>
  <c r="A1384" i="4"/>
  <c r="A259" i="4"/>
  <c r="A37" i="4"/>
  <c r="A1181" i="4"/>
  <c r="A619" i="4"/>
  <c r="A878" i="4"/>
  <c r="A767" i="4"/>
  <c r="A162" i="4"/>
  <c r="A861" i="4"/>
  <c r="A1375" i="4"/>
  <c r="A451" i="4"/>
  <c r="A611" i="4"/>
  <c r="O451" i="4" s="1"/>
  <c r="A600" i="4"/>
  <c r="A571" i="4"/>
  <c r="A853" i="4"/>
  <c r="A398" i="4"/>
  <c r="A983" i="4"/>
  <c r="A1369" i="4"/>
  <c r="A1174" i="4"/>
  <c r="A564" i="4"/>
  <c r="A202" i="4"/>
  <c r="O564" i="4" s="1"/>
  <c r="A353" i="4"/>
  <c r="A57" i="4"/>
  <c r="A594" i="4"/>
  <c r="A1295" i="4"/>
  <c r="A118" i="4"/>
  <c r="A997" i="4"/>
  <c r="A633" i="4"/>
  <c r="A1137" i="4"/>
  <c r="A1297" i="4"/>
  <c r="A731" i="4"/>
  <c r="A1385" i="4"/>
  <c r="A541" i="4"/>
  <c r="A190" i="4"/>
  <c r="A1135" i="4"/>
  <c r="A1472" i="4"/>
  <c r="A1261" i="4"/>
  <c r="A862" i="4"/>
  <c r="A954" i="4"/>
  <c r="A1237" i="4"/>
  <c r="A1123" i="4"/>
  <c r="A907" i="4"/>
  <c r="A1382" i="4"/>
  <c r="A373" i="4"/>
  <c r="A499" i="4"/>
  <c r="A925" i="4"/>
  <c r="A291" i="4"/>
  <c r="O925" i="4" s="1"/>
  <c r="A1179" i="4"/>
  <c r="A26" i="4"/>
  <c r="A636" i="4"/>
  <c r="A489" i="4"/>
  <c r="A68" i="4"/>
  <c r="O489" i="4" s="1"/>
  <c r="A1296" i="4"/>
  <c r="A1223" i="4"/>
  <c r="A1290" i="4"/>
  <c r="A194" i="4"/>
  <c r="A725" i="4"/>
  <c r="A522" i="4"/>
  <c r="A1500" i="4"/>
  <c r="A27" i="4"/>
  <c r="A47" i="4"/>
  <c r="A446" i="4"/>
  <c r="A201" i="4"/>
  <c r="A1483" i="4"/>
  <c r="A1042" i="4"/>
  <c r="A1138" i="4"/>
  <c r="A944" i="4"/>
  <c r="O1138" i="4" s="1"/>
  <c r="A810" i="4"/>
  <c r="A1074" i="4"/>
  <c r="A976" i="4"/>
  <c r="O1074" i="4" s="1"/>
  <c r="A360" i="4"/>
  <c r="A1486" i="4"/>
  <c r="A1460" i="4"/>
  <c r="A9" i="4"/>
  <c r="A245" i="4"/>
  <c r="A576" i="4"/>
  <c r="A1274" i="4"/>
  <c r="A644" i="4"/>
  <c r="A223" i="4"/>
  <c r="A283" i="4"/>
  <c r="A1021" i="4"/>
  <c r="A1105" i="4"/>
  <c r="A180" i="4"/>
  <c r="A6" i="4"/>
  <c r="A459" i="4"/>
  <c r="A1421" i="4"/>
  <c r="A279" i="4"/>
  <c r="A811" i="4"/>
  <c r="A1449" i="4"/>
  <c r="A1436" i="4"/>
  <c r="O1449" i="4" s="1"/>
  <c r="A738" i="4"/>
  <c r="A204" i="4"/>
  <c r="A799" i="4"/>
  <c r="A1120" i="4"/>
  <c r="A1004" i="4"/>
  <c r="A1380" i="4"/>
  <c r="A275" i="4"/>
  <c r="A948" i="4"/>
  <c r="A627" i="4"/>
  <c r="A511" i="4"/>
  <c r="A807" i="4"/>
  <c r="A975" i="4"/>
  <c r="A395" i="4"/>
  <c r="A276" i="4"/>
  <c r="A1111" i="4"/>
  <c r="A165" i="4"/>
  <c r="A1028" i="4"/>
  <c r="A344" i="4"/>
  <c r="A1073" i="4"/>
  <c r="A900" i="4"/>
  <c r="A65" i="4"/>
  <c r="A694" i="4"/>
  <c r="A717" i="4"/>
  <c r="A761" i="4"/>
  <c r="A15" i="4"/>
  <c r="A1177" i="4"/>
  <c r="A863" i="4"/>
  <c r="A502" i="4"/>
  <c r="A932" i="4"/>
  <c r="O502" i="4" s="1"/>
  <c r="A796" i="4"/>
  <c r="A433" i="4"/>
  <c r="A774" i="4"/>
  <c r="A986" i="4"/>
  <c r="A1080" i="4"/>
  <c r="O986" i="4" s="1"/>
  <c r="A1309" i="4"/>
  <c r="A508" i="4"/>
  <c r="A330" i="4"/>
  <c r="A1070" i="4"/>
  <c r="A1287" i="4"/>
  <c r="A1362" i="4"/>
  <c r="A1238" i="4"/>
  <c r="A236" i="4"/>
  <c r="A1046" i="4"/>
  <c r="A1344" i="4"/>
  <c r="O1046" i="4" s="1"/>
  <c r="A1469" i="4"/>
  <c r="A903" i="4"/>
  <c r="A897" i="4"/>
  <c r="O903" i="4" s="1"/>
  <c r="A1153" i="4"/>
  <c r="A568" i="4"/>
  <c r="A1299" i="4"/>
  <c r="A584" i="4"/>
  <c r="A988" i="4"/>
  <c r="A147" i="4"/>
  <c r="A322" i="4"/>
  <c r="A1141" i="4"/>
  <c r="O322" i="4" s="1"/>
  <c r="A757" i="4"/>
  <c r="A1163" i="4"/>
  <c r="A263" i="4"/>
  <c r="A583" i="4"/>
  <c r="A834" i="4"/>
  <c r="A1188" i="4"/>
  <c r="A1330" i="4"/>
  <c r="A1044" i="4"/>
  <c r="A221" i="4"/>
  <c r="A913" i="4"/>
  <c r="A441" i="4"/>
  <c r="A582" i="4"/>
  <c r="O441" i="4" s="1"/>
  <c r="A429" i="4"/>
  <c r="A980" i="4"/>
  <c r="A1377" i="4"/>
  <c r="A1089" i="4"/>
  <c r="A300" i="4"/>
  <c r="A638" i="4"/>
  <c r="A596" i="4"/>
  <c r="A151" i="4"/>
  <c r="A790" i="4"/>
  <c r="A1096" i="4"/>
  <c r="A235" i="4"/>
  <c r="A1167" i="4"/>
  <c r="A1345" i="4"/>
  <c r="A1240" i="4"/>
  <c r="A1093" i="4"/>
  <c r="A282" i="4"/>
  <c r="A225" i="4"/>
  <c r="A1045" i="4"/>
  <c r="A854" i="4"/>
  <c r="A1083" i="4"/>
  <c r="A548" i="4"/>
  <c r="A765" i="4"/>
  <c r="A457" i="4"/>
  <c r="A184" i="4"/>
  <c r="A218" i="4"/>
  <c r="A126" i="4"/>
  <c r="O218" i="4" s="1"/>
  <c r="A1245" i="4"/>
  <c r="A529" i="4"/>
  <c r="A1417" i="4"/>
  <c r="A1143" i="4"/>
  <c r="A1014" i="4"/>
  <c r="A660" i="4"/>
  <c r="A1165" i="4"/>
  <c r="A1305" i="4"/>
  <c r="A1405" i="4"/>
  <c r="A231" i="4"/>
  <c r="A156" i="4"/>
  <c r="A971" i="4"/>
  <c r="A700" i="4"/>
  <c r="A1399" i="4"/>
  <c r="A109" i="4"/>
  <c r="A946" i="4"/>
  <c r="A1346" i="4"/>
  <c r="A16" i="4"/>
  <c r="A63" i="4"/>
  <c r="O16" i="4" s="1"/>
  <c r="A1217" i="4"/>
  <c r="A86" i="4"/>
  <c r="A540" i="4"/>
  <c r="A316" i="4"/>
  <c r="A1461" i="4"/>
  <c r="A681" i="4"/>
  <c r="O1461" i="4" s="1"/>
  <c r="A937" i="4"/>
  <c r="A1412" i="4"/>
  <c r="A1146" i="4"/>
  <c r="A1000" i="4"/>
  <c r="A689" i="4"/>
  <c r="A559" i="4"/>
  <c r="A1395" i="4"/>
  <c r="A601" i="4"/>
  <c r="A1132" i="4"/>
  <c r="A672" i="4"/>
  <c r="A1340" i="4"/>
  <c r="A154" i="4"/>
  <c r="O1340" i="4" s="1"/>
  <c r="A1198" i="4"/>
  <c r="A690" i="4"/>
  <c r="A628" i="4"/>
  <c r="A303" i="4"/>
  <c r="A363" i="4"/>
  <c r="A1447" i="4"/>
  <c r="A864" i="4"/>
  <c r="A688" i="4"/>
  <c r="A885" i="4"/>
  <c r="O688" i="4" s="1"/>
  <c r="A329" i="4"/>
  <c r="A832" i="4"/>
  <c r="O329" i="4" s="1"/>
  <c r="A94" i="4"/>
  <c r="A32" i="4"/>
  <c r="A1294" i="4"/>
  <c r="A271" i="4"/>
  <c r="A269" i="4"/>
  <c r="A385" i="4"/>
  <c r="A504" i="4"/>
  <c r="A524" i="4"/>
  <c r="A1306" i="4"/>
  <c r="A1189" i="4"/>
  <c r="A1134" i="4"/>
  <c r="A1213" i="4"/>
  <c r="A677" i="4"/>
  <c r="O1213" i="4" s="1"/>
  <c r="A553" i="4"/>
  <c r="A956" i="4"/>
  <c r="A206" i="4"/>
  <c r="A525" i="4"/>
  <c r="A289" i="4"/>
  <c r="A1457" i="4"/>
  <c r="A1307" i="4"/>
  <c r="O1457" i="4" s="1"/>
  <c r="A1285" i="4"/>
  <c r="A376" i="4"/>
  <c r="A1283" i="4"/>
  <c r="A736" i="4"/>
  <c r="A659" i="4"/>
  <c r="A1116" i="4"/>
  <c r="A1445" i="4"/>
  <c r="A650" i="4"/>
  <c r="A171" i="4"/>
  <c r="A567" i="4"/>
  <c r="A239" i="4"/>
  <c r="A157" i="4"/>
  <c r="A880" i="4"/>
  <c r="A72" i="4"/>
  <c r="A1202" i="4"/>
  <c r="A1040" i="4"/>
  <c r="A150" i="4"/>
  <c r="O1040" i="4" s="1"/>
  <c r="A1092" i="4"/>
  <c r="O150" i="4" s="1"/>
  <c r="A336" i="4"/>
  <c r="A1200" i="4"/>
  <c r="A1009" i="4"/>
  <c r="A4" i="4"/>
  <c r="A331" i="4"/>
  <c r="N4" i="4" s="1"/>
  <c r="A432" i="4"/>
  <c r="A1220" i="4"/>
  <c r="A1398" i="4"/>
  <c r="A710" i="4"/>
  <c r="A666" i="4"/>
  <c r="A75" i="4"/>
  <c r="A14" i="4"/>
  <c r="A404" i="4"/>
  <c r="A108" i="4"/>
  <c r="A785" i="4"/>
  <c r="A270" i="4"/>
  <c r="A1501" i="4"/>
  <c r="A33" i="4"/>
  <c r="O1501" i="4" s="1"/>
  <c r="A836" i="4"/>
  <c r="O33" i="4" s="1"/>
  <c r="A1224" i="4"/>
  <c r="A285" i="4"/>
  <c r="O1224" i="4" s="1"/>
  <c r="A1208" i="4"/>
  <c r="A338" i="4"/>
  <c r="O1208" i="4" s="1"/>
  <c r="A318" i="4"/>
  <c r="A420" i="4"/>
  <c r="A480" i="4"/>
  <c r="O420" i="4" s="1"/>
  <c r="A1381" i="4"/>
  <c r="A977" i="4"/>
  <c r="A1407" i="4"/>
  <c r="A362" i="4"/>
  <c r="A1239" i="4"/>
  <c r="A308" i="4"/>
  <c r="A804" i="4"/>
  <c r="A543" i="4"/>
  <c r="A1008" i="4"/>
  <c r="A1394" i="4"/>
  <c r="A1420" i="4"/>
  <c r="A355" i="4"/>
  <c r="A1357" i="4"/>
  <c r="A177" i="4"/>
  <c r="A713" i="4"/>
  <c r="A630" i="4"/>
  <c r="A901" i="4"/>
  <c r="O630" i="4" s="1"/>
  <c r="A833" i="4"/>
  <c r="O901" i="4" s="1"/>
  <c r="A431" i="4"/>
  <c r="A1425" i="4"/>
  <c r="O431" i="4" s="1"/>
  <c r="A307" i="4"/>
  <c r="A328" i="4"/>
  <c r="A418" i="4"/>
  <c r="A397" i="4"/>
  <c r="A1156" i="4"/>
  <c r="O397" i="4" s="1"/>
  <c r="A886" i="4"/>
  <c r="A629" i="4"/>
  <c r="A670" i="4"/>
  <c r="A515" i="4"/>
  <c r="A750" i="4"/>
  <c r="A657" i="4"/>
  <c r="A1490" i="4"/>
  <c r="A437" i="4"/>
  <c r="A592" i="4"/>
  <c r="A311" i="4"/>
  <c r="A1026" i="4"/>
  <c r="A526" i="4"/>
  <c r="A500" i="4"/>
  <c r="A476" i="4"/>
  <c r="A173" i="4"/>
  <c r="A933" i="4"/>
  <c r="A585" i="4"/>
  <c r="A1333" i="4"/>
  <c r="A1033" i="4"/>
  <c r="A909" i="4"/>
  <c r="A1279" i="4"/>
  <c r="A1088" i="4"/>
  <c r="A1289" i="4"/>
  <c r="A272" i="4"/>
  <c r="A1029" i="4"/>
  <c r="O272" i="4" s="1"/>
  <c r="A197" i="4"/>
  <c r="A1371" i="4"/>
  <c r="A786" i="4"/>
  <c r="A744" i="4"/>
  <c r="A781" i="4"/>
  <c r="O744" i="4" s="1"/>
  <c r="A963" i="4"/>
  <c r="A1187" i="4"/>
  <c r="A455" i="4"/>
  <c r="A839" i="4"/>
  <c r="A1066" i="4"/>
  <c r="A764" i="4"/>
  <c r="A195" i="4"/>
  <c r="A120" i="4"/>
  <c r="A978" i="4"/>
  <c r="A667" i="4"/>
  <c r="O978" i="4" s="1"/>
  <c r="A737" i="4"/>
  <c r="A345" i="4"/>
  <c r="A357" i="4"/>
  <c r="A372" i="4"/>
  <c r="A1263" i="4"/>
  <c r="A200" i="4"/>
  <c r="A76" i="4"/>
  <c r="O200" i="4" s="1"/>
  <c r="A574" i="4"/>
  <c r="O76" i="4" s="1"/>
  <c r="A250" i="4"/>
  <c r="A484" i="4"/>
  <c r="A618" i="4"/>
  <c r="A101" i="4"/>
  <c r="A1060" i="4"/>
  <c r="A817" i="4"/>
  <c r="A752" i="4"/>
  <c r="O817" i="4" s="1"/>
  <c r="A1228" i="4"/>
  <c r="A399" i="4"/>
  <c r="A1364" i="4"/>
  <c r="A137" i="4"/>
  <c r="A751" i="4"/>
  <c r="A1196" i="4"/>
  <c r="A1348" i="4"/>
  <c r="A809" i="4"/>
  <c r="A1099" i="4"/>
  <c r="A1043" i="4"/>
  <c r="A1277" i="4"/>
  <c r="A1495" i="4"/>
  <c r="A1186" i="4"/>
  <c r="A709" i="4"/>
  <c r="A782" i="4"/>
  <c r="A697" i="4"/>
  <c r="O782" i="4" s="1"/>
  <c r="A234" i="4"/>
  <c r="A1211" i="4"/>
  <c r="A461" i="4"/>
  <c r="A1327" i="4"/>
  <c r="A1210" i="4"/>
  <c r="A1017" i="4"/>
  <c r="A1361" i="4"/>
  <c r="A422" i="4"/>
  <c r="A341" i="4"/>
  <c r="A56" i="4"/>
  <c r="A1452" i="4"/>
  <c r="A1350" i="4"/>
  <c r="A1233" i="4"/>
  <c r="A346" i="4"/>
  <c r="A835" i="4"/>
  <c r="A1018" i="4"/>
  <c r="A10" i="4"/>
  <c r="A354" i="4"/>
  <c r="A1226" i="4"/>
  <c r="A645" i="4"/>
  <c r="A686" i="4"/>
  <c r="A1335" i="4"/>
  <c r="A1199" i="4"/>
  <c r="A1062" i="4"/>
  <c r="O1199" i="4" s="1"/>
  <c r="A1049" i="4"/>
  <c r="A1034" i="4"/>
  <c r="A61" i="4"/>
  <c r="A1451" i="4"/>
  <c r="A1413" i="4"/>
  <c r="A1404" i="4"/>
  <c r="A701" i="4"/>
  <c r="A599" i="4"/>
  <c r="A570" i="4"/>
  <c r="A675" i="4"/>
  <c r="A1081" i="4"/>
  <c r="A310" i="4"/>
  <c r="A1433" i="4"/>
  <c r="A207" i="4"/>
  <c r="A212" i="4"/>
  <c r="A211" i="4"/>
  <c r="A1266" i="4"/>
  <c r="A1286" i="4"/>
  <c r="A787" i="4"/>
  <c r="A718" i="4"/>
  <c r="A871" i="4"/>
  <c r="A79" i="4"/>
  <c r="A1190" i="4"/>
  <c r="O79" i="4" s="1"/>
  <c r="A317" i="4"/>
  <c r="A366" i="4"/>
  <c r="A680" i="4"/>
  <c r="A1252" i="4"/>
  <c r="A661" i="4"/>
  <c r="A588" i="4"/>
  <c r="A467" i="4"/>
  <c r="A1067" i="4"/>
  <c r="A1383" i="4"/>
  <c r="A1468" i="4"/>
  <c r="A1282" i="4"/>
  <c r="A465" i="4"/>
  <c r="A73" i="4"/>
  <c r="A1117" i="4"/>
  <c r="A403" i="4"/>
  <c r="A876" i="4"/>
  <c r="A439" i="4"/>
  <c r="O876" i="4" s="1"/>
  <c r="A1256" i="4"/>
  <c r="A189" i="4"/>
  <c r="A394" i="4"/>
  <c r="O189" i="4" s="1"/>
  <c r="A1268" i="4"/>
  <c r="A49" i="4"/>
  <c r="A1072" i="4"/>
  <c r="O49" i="4" s="1"/>
  <c r="A1204" i="4"/>
  <c r="A1005" i="4"/>
  <c r="A292" i="4"/>
  <c r="A726" i="4"/>
  <c r="A934" i="4"/>
  <c r="A546" i="4"/>
  <c r="A879" i="4"/>
  <c r="A923" i="4"/>
  <c r="A1052" i="4"/>
  <c r="A155" i="4"/>
  <c r="A315" i="4"/>
  <c r="A1275" i="4"/>
  <c r="A964" i="4"/>
  <c r="A797" i="4"/>
  <c r="A364" i="4"/>
  <c r="A247" i="4"/>
  <c r="A704" i="4"/>
  <c r="A788" i="4"/>
  <c r="A20" i="4"/>
  <c r="O788" i="4" s="1"/>
  <c r="A1403" i="4"/>
  <c r="A319" i="4"/>
  <c r="A974" i="4"/>
  <c r="A649" i="4"/>
  <c r="A746" i="4"/>
  <c r="A868" i="4"/>
  <c r="A215" i="4"/>
  <c r="A814" i="4"/>
  <c r="A612" i="4"/>
  <c r="A409" i="4"/>
  <c r="A894" i="4"/>
  <c r="A729" i="4"/>
  <c r="A102" i="4"/>
  <c r="A498" i="4"/>
  <c r="A220" i="4"/>
  <c r="A1264" i="4"/>
  <c r="A304" i="4"/>
  <c r="A87" i="4"/>
  <c r="A1058" i="4"/>
  <c r="A112" i="4"/>
  <c r="A67" i="4"/>
  <c r="A1411" i="4"/>
  <c r="A1114" i="4"/>
  <c r="A278" i="4"/>
  <c r="A1269" i="4"/>
  <c r="A199" i="4"/>
  <c r="A1284" i="4"/>
  <c r="A1155" i="4"/>
  <c r="O1284" i="4" s="1"/>
  <c r="A11" i="4"/>
  <c r="A1336" i="4"/>
  <c r="A870" i="4"/>
  <c r="A920" i="4"/>
  <c r="A682" i="4"/>
  <c r="A519" i="4"/>
  <c r="A492" i="4"/>
  <c r="A164" i="4"/>
  <c r="A22" i="4"/>
  <c r="A113" i="4"/>
  <c r="A78" i="4"/>
  <c r="A143" i="4"/>
  <c r="A287" i="4"/>
  <c r="O143" i="4" s="1"/>
  <c r="A891" i="4"/>
  <c r="O287" i="4" s="1"/>
  <c r="A391" i="4"/>
  <c r="A81" i="4"/>
  <c r="O391" i="4" s="1"/>
  <c r="A367" i="4"/>
  <c r="A693" i="4"/>
  <c r="A962" i="4"/>
  <c r="A1130" i="4"/>
  <c r="A58" i="4"/>
  <c r="A1103" i="4"/>
  <c r="O58" i="4" s="1"/>
  <c r="A539" i="4"/>
  <c r="A1254" i="4"/>
  <c r="A1365" i="4"/>
  <c r="A1499" i="4"/>
  <c r="A31" i="4"/>
  <c r="A1090" i="4"/>
  <c r="A740" i="4"/>
  <c r="A960" i="4"/>
  <c r="A1347" i="4"/>
  <c r="A1465" i="4"/>
  <c r="A577" i="4"/>
  <c r="A464" i="4"/>
  <c r="A938" i="4"/>
  <c r="A995" i="4"/>
  <c r="A1374" i="4"/>
  <c r="A312" i="4"/>
  <c r="O1374" i="4" s="1"/>
  <c r="A478" i="4"/>
  <c r="A254" i="4"/>
  <c r="O478" i="4" s="1"/>
  <c r="A808" i="4"/>
  <c r="A930" i="4"/>
  <c r="A714" i="4"/>
  <c r="A1334" i="4"/>
  <c r="A889" i="4"/>
  <c r="A368" i="4"/>
  <c r="A658" i="4"/>
  <c r="A1466" i="4"/>
  <c r="A557" i="4"/>
  <c r="A711" i="4"/>
  <c r="A1442" i="4"/>
  <c r="A435" i="4"/>
  <c r="A21" i="4"/>
  <c r="A653" i="4"/>
  <c r="A692" i="4"/>
  <c r="A996" i="4"/>
  <c r="A1248" i="4"/>
  <c r="A43" i="4"/>
  <c r="A1246" i="4"/>
  <c r="A127" i="4"/>
  <c r="A530" i="4"/>
  <c r="A604" i="4"/>
  <c r="A1231" i="4"/>
  <c r="A19" i="4"/>
  <c r="A1024" i="4"/>
  <c r="A124" i="4"/>
  <c r="O1024" i="4" s="1"/>
  <c r="A132" i="4"/>
  <c r="A1315" i="4"/>
  <c r="A242" i="4"/>
  <c r="A1359" i="4"/>
  <c r="A1475" i="4"/>
  <c r="A1320" i="4"/>
  <c r="A320" i="4"/>
  <c r="A712" i="4"/>
  <c r="O320" i="4" s="1"/>
  <c r="A428" i="4"/>
  <c r="A735" i="4"/>
  <c r="A1293" i="4"/>
  <c r="A842" i="4"/>
  <c r="A679" i="4"/>
  <c r="A867" i="4"/>
  <c r="A1197" i="4"/>
  <c r="A261" i="4"/>
  <c r="A1376" i="4"/>
  <c r="A1097" i="4"/>
  <c r="O1376" i="4" s="1"/>
  <c r="A1158" i="4"/>
  <c r="A359" i="4"/>
  <c r="A1493" i="4"/>
  <c r="A169" i="4"/>
  <c r="A1322" i="4"/>
  <c r="A440" i="4"/>
  <c r="A1071" i="4"/>
  <c r="A668" i="4"/>
  <c r="A506" i="4"/>
  <c r="O668" i="4" s="1"/>
  <c r="A54" i="4"/>
  <c r="O506" i="4" s="1"/>
  <c r="A267" i="4"/>
  <c r="A613" i="4"/>
  <c r="A527" i="4"/>
  <c r="A1230" i="4"/>
  <c r="A1494" i="4"/>
  <c r="A325" i="4"/>
  <c r="A521" i="4"/>
  <c r="A950" i="4"/>
  <c r="O521" i="4" s="1"/>
  <c r="A825" i="4"/>
  <c r="A443" i="4"/>
  <c r="A244" i="4"/>
  <c r="A1496" i="4"/>
  <c r="A38" i="4"/>
  <c r="A1288" i="4"/>
  <c r="A912" i="4"/>
  <c r="A547" i="4"/>
  <c r="A1124" i="4"/>
  <c r="A664" i="4"/>
  <c r="A1434" i="4"/>
  <c r="A874" i="4"/>
  <c r="A1386" i="4"/>
  <c r="A1087" i="4"/>
  <c r="O1386" i="4" s="1"/>
  <c r="A1129" i="4"/>
  <c r="A516" i="4"/>
  <c r="A957" i="4"/>
  <c r="A2" i="4"/>
  <c r="A801" i="4"/>
  <c r="N2" i="4" s="1"/>
  <c r="A1227" i="4"/>
  <c r="A41" i="4"/>
  <c r="A375" i="4"/>
  <c r="A1324" i="4"/>
  <c r="A1332" i="4"/>
  <c r="A226" i="4"/>
  <c r="A1491" i="4"/>
  <c r="A1094" i="4"/>
  <c r="A135" i="4"/>
  <c r="A473" i="4"/>
  <c r="A542" i="4"/>
  <c r="A635" i="4"/>
  <c r="A1206" i="4"/>
  <c r="O635" i="4" s="1"/>
  <c r="A133" i="4"/>
  <c r="A532" i="4"/>
  <c r="A673" i="4"/>
  <c r="A1086" i="4"/>
  <c r="O673" i="4" s="1"/>
  <c r="A97" i="4"/>
  <c r="A281" i="4"/>
  <c r="A1423" i="4"/>
  <c r="A593" i="4"/>
  <c r="A1358" i="4"/>
  <c r="A460" i="4"/>
  <c r="A931" i="4"/>
  <c r="A176" i="4"/>
  <c r="A873" i="4"/>
  <c r="A1013" i="4"/>
  <c r="A351" i="4"/>
  <c r="A501" i="4"/>
  <c r="A1136" i="4"/>
  <c r="A1019" i="4"/>
  <c r="A620" i="4"/>
  <c r="O1019" i="4" s="1"/>
  <c r="A747" i="4"/>
  <c r="A39" i="4"/>
  <c r="A1368" i="4"/>
  <c r="A175" i="4"/>
  <c r="A70" i="4"/>
  <c r="A148" i="4"/>
  <c r="A1172" i="4"/>
  <c r="A85" i="4"/>
  <c r="O1172" i="4" s="1"/>
  <c r="A1016" i="4"/>
  <c r="A470" i="4"/>
  <c r="A1222" i="4"/>
  <c r="O470" i="4" s="1"/>
  <c r="A53" i="4"/>
  <c r="A96" i="4"/>
  <c r="O53" i="4" s="1"/>
  <c r="A327" i="4"/>
  <c r="A1001" i="4"/>
  <c r="A562" i="4"/>
  <c r="A485" i="4"/>
  <c r="O562" i="4" s="1"/>
  <c r="A887" i="4"/>
  <c r="A130" i="4"/>
  <c r="A1367" i="4"/>
  <c r="O130" i="4" s="1"/>
  <c r="A256" i="4"/>
  <c r="A595" i="4"/>
  <c r="A51" i="4"/>
  <c r="O595" i="4" s="1"/>
  <c r="A352" i="4"/>
  <c r="A401" i="4"/>
  <c r="O352" i="4" s="1"/>
  <c r="A1229" i="4"/>
  <c r="A558" i="4"/>
  <c r="A992" i="4"/>
  <c r="A241" i="4"/>
  <c r="A1160" i="4"/>
  <c r="A941" i="4"/>
  <c r="A1161" i="4"/>
  <c r="A1244" i="4"/>
  <c r="A258" i="4"/>
  <c r="A1084" i="4"/>
  <c r="A647" i="4"/>
  <c r="A74" i="4"/>
  <c r="A1456" i="4"/>
  <c r="A1100" i="4"/>
  <c r="A639" i="4"/>
  <c r="A475" i="4"/>
  <c r="A265" i="4"/>
  <c r="A333" i="4"/>
  <c r="A625" i="4"/>
  <c r="A1372" i="4"/>
  <c r="A823" i="4"/>
  <c r="A294" i="4"/>
  <c r="A1011" i="4"/>
  <c r="A905" i="4"/>
  <c r="I905" i="4" s="1"/>
  <c r="C715" i="4"/>
  <c r="K715" i="4" s="1"/>
  <c r="C415" i="4"/>
  <c r="K415" i="4" s="1"/>
  <c r="C753" i="4"/>
  <c r="K753" i="4" s="1"/>
  <c r="C213" i="4"/>
  <c r="K213" i="4" s="1"/>
  <c r="C425" i="4"/>
  <c r="K425" i="4" s="1"/>
  <c r="C724" i="4"/>
  <c r="K724" i="4" s="1"/>
  <c r="C323" i="4"/>
  <c r="K323" i="4" s="1"/>
  <c r="C149" i="4"/>
  <c r="K149" i="4" s="1"/>
  <c r="C742" i="4"/>
  <c r="K742" i="4" s="1"/>
  <c r="C1133" i="4"/>
  <c r="K1133" i="4" s="1"/>
  <c r="C990" i="4"/>
  <c r="K990" i="4" s="1"/>
  <c r="C1414" i="4"/>
  <c r="K1414" i="4" s="1"/>
  <c r="C1182" i="4"/>
  <c r="K1182" i="4" s="1"/>
  <c r="C648" i="4"/>
  <c r="K648" i="4" s="1"/>
  <c r="C103" i="4"/>
  <c r="K103" i="4" s="1"/>
  <c r="C910" i="4"/>
  <c r="K910" i="4" s="1"/>
  <c r="C1147" i="4"/>
  <c r="K1147" i="4" s="1"/>
  <c r="C1038" i="4"/>
  <c r="K1038" i="4" s="1"/>
  <c r="C1212" i="4"/>
  <c r="K1212" i="4" s="1"/>
  <c r="C850" i="4"/>
  <c r="K850" i="4" s="1"/>
  <c r="C80" i="4"/>
  <c r="K80" i="4" s="1"/>
  <c r="C721" i="4"/>
  <c r="K721" i="4" s="1"/>
  <c r="C23" i="4"/>
  <c r="K23" i="4" s="1"/>
  <c r="C523" i="4"/>
  <c r="K523" i="4" s="1"/>
  <c r="C609" i="4"/>
  <c r="K609" i="4" s="1"/>
  <c r="C1154" i="4"/>
  <c r="K1154" i="4" s="1"/>
  <c r="C1173" i="4"/>
  <c r="K1173" i="4" s="1"/>
  <c r="C1313" i="4"/>
  <c r="K1313" i="4" s="1"/>
  <c r="C1184" i="4"/>
  <c r="K1184" i="4" s="1"/>
  <c r="C624" i="4"/>
  <c r="K624" i="4" s="1"/>
  <c r="C869" i="4"/>
  <c r="K869" i="4" s="1"/>
  <c r="C665" i="4"/>
  <c r="K665" i="4" s="1"/>
  <c r="C262" i="4"/>
  <c r="K262" i="4" s="1"/>
  <c r="C953" i="4"/>
  <c r="K953" i="4" s="1"/>
  <c r="C337" i="4"/>
  <c r="K337" i="4" s="1"/>
  <c r="C400" i="4"/>
  <c r="K400" i="4" s="1"/>
  <c r="C1471" i="4"/>
  <c r="K1471" i="4" s="1"/>
  <c r="C631" i="4"/>
  <c r="K631" i="4" s="1"/>
  <c r="C1176" i="4"/>
  <c r="K1176" i="4" s="1"/>
  <c r="C982" i="4"/>
  <c r="K982" i="4" s="1"/>
  <c r="C107" i="4"/>
  <c r="K107" i="4" s="1"/>
  <c r="C91" i="4"/>
  <c r="K91" i="4" s="1"/>
  <c r="C1406" i="4"/>
  <c r="K1406" i="4" s="1"/>
  <c r="C1301" i="4"/>
  <c r="K1301" i="4" s="1"/>
  <c r="C1102" i="4"/>
  <c r="K1102" i="4" s="1"/>
  <c r="C382" i="4"/>
  <c r="K382" i="4" s="1"/>
  <c r="C904" i="4"/>
  <c r="K904" i="4" s="1"/>
  <c r="C393" i="4"/>
  <c r="K393" i="4" s="1"/>
  <c r="C407" i="4"/>
  <c r="K407" i="4" s="1"/>
  <c r="C18" i="4"/>
  <c r="K18" i="4" s="1"/>
  <c r="C1091" i="4"/>
  <c r="K1091" i="4" s="1"/>
  <c r="C89" i="4"/>
  <c r="K89" i="4" s="1"/>
  <c r="C1448" i="4"/>
  <c r="K1448" i="4" s="1"/>
  <c r="C1387" i="4"/>
  <c r="K1387" i="4" s="1"/>
  <c r="C237" i="4"/>
  <c r="K237" i="4" s="1"/>
  <c r="C812" i="4"/>
  <c r="K812" i="4" s="1"/>
  <c r="C728" i="4"/>
  <c r="K728" i="4" s="1"/>
  <c r="C92" i="4"/>
  <c r="K92" i="4" s="1"/>
  <c r="C1169" i="4"/>
  <c r="K1169" i="4" s="1"/>
  <c r="C1007" i="4"/>
  <c r="K1007" i="4" s="1"/>
  <c r="C1010" i="4"/>
  <c r="K1010" i="4" s="1"/>
  <c r="C257" i="4"/>
  <c r="K257" i="4" s="1"/>
  <c r="C110" i="4"/>
  <c r="K110" i="4" s="1"/>
  <c r="C458" i="4"/>
  <c r="K458" i="4" s="1"/>
  <c r="C1470" i="4"/>
  <c r="K1470" i="4" s="1"/>
  <c r="C699" i="4"/>
  <c r="K699" i="4" s="1"/>
  <c r="C182" i="4"/>
  <c r="K182" i="4" s="1"/>
  <c r="C803" i="4"/>
  <c r="K803" i="4" s="1"/>
  <c r="C217" i="4"/>
  <c r="K217" i="4" s="1"/>
  <c r="C416" i="4"/>
  <c r="K416" i="4" s="1"/>
  <c r="C1302" i="4"/>
  <c r="K1302" i="4" s="1"/>
  <c r="C652" i="4"/>
  <c r="K652" i="4" s="1"/>
  <c r="C232" i="4"/>
  <c r="K232" i="4" s="1"/>
  <c r="C472" i="4"/>
  <c r="K472" i="4" s="1"/>
  <c r="C538" i="4"/>
  <c r="K538" i="4" s="1"/>
  <c r="C896" i="4"/>
  <c r="K896" i="4" s="1"/>
  <c r="C843" i="4"/>
  <c r="K843" i="4" s="1"/>
  <c r="C34" i="4"/>
  <c r="K34" i="4" s="1"/>
  <c r="C632" i="4"/>
  <c r="K632" i="4" s="1"/>
  <c r="C447" i="4"/>
  <c r="K447" i="4" s="1"/>
  <c r="C1218" i="4"/>
  <c r="K1218" i="4" s="1"/>
  <c r="C771" i="4"/>
  <c r="K771" i="4" s="1"/>
  <c r="C1331" i="4"/>
  <c r="K1331" i="4" s="1"/>
  <c r="C734" i="4"/>
  <c r="K734" i="4" s="1"/>
  <c r="C895" i="4"/>
  <c r="K895" i="4" s="1"/>
  <c r="C471" i="4"/>
  <c r="K471" i="4" s="1"/>
  <c r="C454" i="4"/>
  <c r="K454" i="4" s="1"/>
  <c r="C1257" i="4"/>
  <c r="K1257" i="4" s="1"/>
  <c r="C185" i="4"/>
  <c r="K185" i="4" s="1"/>
  <c r="C238" i="4"/>
  <c r="K238" i="4" s="1"/>
  <c r="C1363" i="4"/>
  <c r="K1363" i="4" s="1"/>
  <c r="C174" i="4"/>
  <c r="K174" i="4" s="1"/>
  <c r="C1098" i="4"/>
  <c r="K1098" i="4" s="1"/>
  <c r="C1221" i="4"/>
  <c r="K1221" i="4" s="1"/>
  <c r="C229" i="4"/>
  <c r="K229" i="4" s="1"/>
  <c r="C1446" i="4"/>
  <c r="K1446" i="4" s="1"/>
  <c r="C1300" i="4"/>
  <c r="K1300" i="4" s="1"/>
  <c r="C598" i="4"/>
  <c r="K598" i="4" s="1"/>
  <c r="C615" i="4"/>
  <c r="K615" i="4" s="1"/>
  <c r="C183" i="4"/>
  <c r="K183" i="4" s="1"/>
  <c r="C927" i="4"/>
  <c r="K927" i="4" s="1"/>
  <c r="C1162" i="4"/>
  <c r="K1162" i="4" s="1"/>
  <c r="C390" i="4"/>
  <c r="K390" i="4" s="1"/>
  <c r="C1308" i="4"/>
  <c r="K1308" i="4" s="1"/>
  <c r="C1497" i="4"/>
  <c r="K1497" i="4" s="1"/>
  <c r="C1122" i="4"/>
  <c r="K1122" i="4" s="1"/>
  <c r="C640" i="4"/>
  <c r="K640" i="4" s="1"/>
  <c r="C453" i="4"/>
  <c r="K453" i="4" s="1"/>
  <c r="C1164" i="4"/>
  <c r="K1164" i="4" s="1"/>
  <c r="C575" i="4"/>
  <c r="K575" i="4" s="1"/>
  <c r="C314" i="4"/>
  <c r="K314" i="4" s="1"/>
  <c r="C844" i="4"/>
  <c r="K844" i="4" s="1"/>
  <c r="C28" i="4"/>
  <c r="K28" i="4" s="1"/>
  <c r="C1255" i="4"/>
  <c r="K1255" i="4" s="1"/>
  <c r="C991" i="4"/>
  <c r="K991" i="4" s="1"/>
  <c r="C1431" i="4"/>
  <c r="K1431" i="4" s="1"/>
  <c r="C813" i="4"/>
  <c r="K813" i="4" s="1"/>
  <c r="C921" i="4"/>
  <c r="K921" i="4" s="1"/>
  <c r="C703" i="4"/>
  <c r="K703" i="4" s="1"/>
  <c r="C851" i="4"/>
  <c r="K851" i="4" s="1"/>
  <c r="C1354" i="4"/>
  <c r="K1354" i="4" s="1"/>
  <c r="C340" i="4"/>
  <c r="K340" i="4" s="1"/>
  <c r="C656" i="4"/>
  <c r="K656" i="4" s="1"/>
  <c r="C438" i="4"/>
  <c r="K438" i="4" s="1"/>
  <c r="C517" i="4"/>
  <c r="K517" i="4" s="1"/>
  <c r="C379" i="4"/>
  <c r="K379" i="4" s="1"/>
  <c r="C669" i="4"/>
  <c r="K669" i="4" s="1"/>
  <c r="C849" i="4"/>
  <c r="K849" i="4" s="1"/>
  <c r="C1427" i="4"/>
  <c r="K1427" i="4" s="1"/>
  <c r="C479" i="4"/>
  <c r="K479" i="4" s="1"/>
  <c r="C778" i="4"/>
  <c r="K778" i="4" s="1"/>
  <c r="C1390" i="4"/>
  <c r="K1390" i="4" s="1"/>
  <c r="C1329" i="4"/>
  <c r="K1329" i="4" s="1"/>
  <c r="C779" i="4"/>
  <c r="K779" i="4" s="1"/>
  <c r="C1498" i="4"/>
  <c r="K1498" i="4" s="1"/>
  <c r="C518" i="4"/>
  <c r="K518" i="4" s="1"/>
  <c r="C387" i="4"/>
  <c r="K387" i="4" s="1"/>
  <c r="C377" i="4"/>
  <c r="K377" i="4" s="1"/>
  <c r="C916" i="4"/>
  <c r="K916" i="4" s="1"/>
  <c r="C296" i="4"/>
  <c r="K296" i="4" s="1"/>
  <c r="C1326" i="4"/>
  <c r="K1326" i="4" s="1"/>
  <c r="C191" i="4"/>
  <c r="K191" i="4" s="1"/>
  <c r="C1437" i="4"/>
  <c r="K1437" i="4" s="1"/>
  <c r="C1400" i="4"/>
  <c r="K1400" i="4" s="1"/>
  <c r="C706" i="4"/>
  <c r="K706" i="4" s="1"/>
  <c r="C987" i="4"/>
  <c r="K987" i="4" s="1"/>
  <c r="C152" i="4"/>
  <c r="K152" i="4" s="1"/>
  <c r="C940" i="4"/>
  <c r="K940" i="4" s="1"/>
  <c r="C1311" i="4"/>
  <c r="K1311" i="4" s="1"/>
  <c r="C449" i="4"/>
  <c r="K449" i="4" s="1"/>
  <c r="C535" i="4"/>
  <c r="K535" i="4" s="1"/>
  <c r="C856" i="4"/>
  <c r="K856" i="4" s="1"/>
  <c r="C1002" i="4"/>
  <c r="K1002" i="4" s="1"/>
  <c r="C942" i="4"/>
  <c r="K942" i="4" s="1"/>
  <c r="C168" i="4"/>
  <c r="K168" i="4" s="1"/>
  <c r="C280" i="4"/>
  <c r="K280" i="4" s="1"/>
  <c r="C93" i="4"/>
  <c r="K93" i="4" s="1"/>
  <c r="C775" i="4"/>
  <c r="K775" i="4" s="1"/>
  <c r="C45" i="4"/>
  <c r="K45" i="4" s="1"/>
  <c r="C840" i="4"/>
  <c r="K840" i="4" s="1"/>
  <c r="C955" i="4"/>
  <c r="K955" i="4" s="1"/>
  <c r="C1041" i="4"/>
  <c r="K1041" i="4" s="1"/>
  <c r="C792" i="4"/>
  <c r="K792" i="4" s="1"/>
  <c r="C129" i="4"/>
  <c r="K129" i="4" s="1"/>
  <c r="C1492" i="4"/>
  <c r="K1492" i="4" s="1"/>
  <c r="C1360" i="4"/>
  <c r="K1360" i="4" s="1"/>
  <c r="C62" i="4"/>
  <c r="K62" i="4" s="1"/>
  <c r="C1271" i="4"/>
  <c r="K1271" i="4" s="1"/>
  <c r="C1458" i="4"/>
  <c r="K1458" i="4" s="1"/>
  <c r="C136" i="4"/>
  <c r="K136" i="4" s="1"/>
  <c r="C936" i="4"/>
  <c r="K936" i="4" s="1"/>
  <c r="C1076" i="4"/>
  <c r="K1076" i="4" s="1"/>
  <c r="C380" i="4"/>
  <c r="K380" i="4" s="1"/>
  <c r="C580" i="4"/>
  <c r="K580" i="4" s="1"/>
  <c r="C1056" i="4"/>
  <c r="K1056" i="4" s="1"/>
  <c r="C1036" i="4"/>
  <c r="K1036" i="4" s="1"/>
  <c r="C772" i="4"/>
  <c r="K772" i="4" s="1"/>
  <c r="C727" i="4"/>
  <c r="K727" i="4" s="1"/>
  <c r="C246" i="4"/>
  <c r="K246" i="4" s="1"/>
  <c r="C119" i="4"/>
  <c r="K119" i="4" s="1"/>
  <c r="C1077" i="4"/>
  <c r="K1077" i="4" s="1"/>
  <c r="C509" i="4"/>
  <c r="K509" i="4" s="1"/>
  <c r="C902" i="4"/>
  <c r="K902" i="4" s="1"/>
  <c r="C193" i="4"/>
  <c r="K193" i="4" s="1"/>
  <c r="C1272" i="4"/>
  <c r="K1272" i="4" s="1"/>
  <c r="C1341" i="4"/>
  <c r="K1341" i="4" s="1"/>
  <c r="C1194" i="4"/>
  <c r="K1194" i="4" s="1"/>
  <c r="C762" i="4"/>
  <c r="K762" i="4" s="1"/>
  <c r="C290" i="4"/>
  <c r="K290" i="4" s="1"/>
  <c r="C846" i="4"/>
  <c r="K846" i="4" s="1"/>
  <c r="C719" i="4"/>
  <c r="K719" i="4" s="1"/>
  <c r="C806" i="4"/>
  <c r="K806" i="4" s="1"/>
  <c r="C430" i="4"/>
  <c r="K430" i="4" s="1"/>
  <c r="C678" i="4"/>
  <c r="K678" i="4" s="1"/>
  <c r="C1430" i="4"/>
  <c r="K1430" i="4" s="1"/>
  <c r="C158" i="4"/>
  <c r="K158" i="4" s="1"/>
  <c r="C1410" i="4"/>
  <c r="K1410" i="4" s="1"/>
  <c r="C918" i="4"/>
  <c r="K918" i="4" s="1"/>
  <c r="C999" i="4"/>
  <c r="K999" i="4" s="1"/>
  <c r="C326" i="4"/>
  <c r="K326" i="4" s="1"/>
  <c r="C1032" i="4"/>
  <c r="K1032" i="4" s="1"/>
  <c r="C949" i="4"/>
  <c r="K949" i="4" s="1"/>
  <c r="C25" i="4"/>
  <c r="K25" i="4" s="1"/>
  <c r="C722" i="4"/>
  <c r="K722" i="4" s="1"/>
  <c r="C88" i="4"/>
  <c r="K88" i="4" s="1"/>
  <c r="C1393" i="4"/>
  <c r="K1393" i="4" s="1"/>
  <c r="C264" i="4"/>
  <c r="K264" i="4" s="1"/>
  <c r="C1488" i="4"/>
  <c r="K1488" i="4" s="1"/>
  <c r="C48" i="4"/>
  <c r="K48" i="4" s="1"/>
  <c r="C655" i="4"/>
  <c r="K655" i="4" s="1"/>
  <c r="C1108" i="4"/>
  <c r="K1108" i="4" s="1"/>
  <c r="C968" i="4"/>
  <c r="K968" i="4" s="1"/>
  <c r="C159" i="4"/>
  <c r="K159" i="4" s="1"/>
  <c r="C860" i="4"/>
  <c r="K860" i="4" s="1"/>
  <c r="C838" i="4"/>
  <c r="K838" i="4" s="1"/>
  <c r="C528" i="4"/>
  <c r="K528" i="4" s="1"/>
  <c r="C42" i="4"/>
  <c r="K42" i="4" s="1"/>
  <c r="C1242" i="4"/>
  <c r="K1242" i="4" s="1"/>
  <c r="C662" i="4"/>
  <c r="K662" i="4" s="1"/>
  <c r="C755" i="4"/>
  <c r="K755" i="4" s="1"/>
  <c r="C555" i="4"/>
  <c r="K555" i="4" s="1"/>
  <c r="C188" i="4"/>
  <c r="K188" i="4" s="1"/>
  <c r="C591" i="4"/>
  <c r="K591" i="4" s="1"/>
  <c r="C1205" i="4"/>
  <c r="K1205" i="4" s="1"/>
  <c r="C922" i="4"/>
  <c r="K922" i="4" s="1"/>
  <c r="C550" i="4"/>
  <c r="K550" i="4" s="1"/>
  <c r="C1388" i="4"/>
  <c r="K1388" i="4" s="1"/>
  <c r="C945" i="4"/>
  <c r="K945" i="4" s="1"/>
  <c r="C1057" i="4"/>
  <c r="K1057" i="4" s="1"/>
  <c r="C122" i="4"/>
  <c r="K122" i="4" s="1"/>
  <c r="C1325" i="4"/>
  <c r="K1325" i="4" s="1"/>
  <c r="C483" i="4"/>
  <c r="K483" i="4" s="1"/>
  <c r="C427" i="4"/>
  <c r="K427" i="4" s="1"/>
  <c r="C178" i="4"/>
  <c r="K178" i="4" s="1"/>
  <c r="C142" i="4"/>
  <c r="K142" i="4" s="1"/>
  <c r="C1473" i="4"/>
  <c r="K1473" i="4" s="1"/>
  <c r="C1025" i="4"/>
  <c r="K1025" i="4" s="1"/>
  <c r="C1027" i="4"/>
  <c r="K1027" i="4" s="1"/>
  <c r="C607" i="4"/>
  <c r="K607" i="4" s="1"/>
  <c r="C831" i="4"/>
  <c r="K831" i="4" s="1"/>
  <c r="C621" i="4"/>
  <c r="K621" i="4" s="1"/>
  <c r="C872" i="4"/>
  <c r="K872" i="4" s="1"/>
  <c r="C608" i="4"/>
  <c r="K608" i="4" s="1"/>
  <c r="C361" i="4"/>
  <c r="K361" i="4" s="1"/>
  <c r="C1409" i="4"/>
  <c r="K1409" i="4" s="1"/>
  <c r="C805" i="4"/>
  <c r="K805" i="4" s="1"/>
  <c r="C414" i="4"/>
  <c r="K414" i="4" s="1"/>
  <c r="C1455" i="4"/>
  <c r="K1455" i="4" s="1"/>
  <c r="C848" i="4"/>
  <c r="K848" i="4" s="1"/>
  <c r="C952" i="4"/>
  <c r="K952" i="4" s="1"/>
  <c r="C436" i="4"/>
  <c r="K436" i="4" s="1"/>
  <c r="C486" i="4"/>
  <c r="K486" i="4" s="1"/>
  <c r="C421" i="4"/>
  <c r="K421" i="4" s="1"/>
  <c r="C413" i="4"/>
  <c r="K413" i="4" s="1"/>
  <c r="C967" i="4"/>
  <c r="K967" i="4" s="1"/>
  <c r="C83" i="4"/>
  <c r="K83" i="4" s="1"/>
  <c r="C12" i="4"/>
  <c r="K12" i="4" s="1"/>
  <c r="C1319" i="4"/>
  <c r="K1319" i="4" s="1"/>
  <c r="C1061" i="4"/>
  <c r="K1061" i="4" s="1"/>
  <c r="C1159" i="4"/>
  <c r="K1159" i="4" s="1"/>
  <c r="C545" i="4"/>
  <c r="K545" i="4" s="1"/>
  <c r="C798" i="4"/>
  <c r="K798" i="4" s="1"/>
  <c r="C161" i="4"/>
  <c r="K161" i="4" s="1"/>
  <c r="C288" i="4"/>
  <c r="K288" i="4" s="1"/>
  <c r="C1012" i="4"/>
  <c r="K1012" i="4" s="1"/>
  <c r="C883" i="4"/>
  <c r="K883" i="4" s="1"/>
  <c r="C898" i="4"/>
  <c r="K898" i="4" s="1"/>
  <c r="C482" i="4"/>
  <c r="K482" i="4" s="1"/>
  <c r="C914" i="4"/>
  <c r="K914" i="4" s="1"/>
  <c r="C24" i="4"/>
  <c r="K24" i="4" s="1"/>
  <c r="C1453" i="4"/>
  <c r="K1453" i="4" s="1"/>
  <c r="C134" i="4"/>
  <c r="K134" i="4" s="1"/>
  <c r="C1118" i="4"/>
  <c r="K1118" i="4" s="1"/>
  <c r="C1112" i="4"/>
  <c r="K1112" i="4" s="1"/>
  <c r="C1397" i="4"/>
  <c r="K1397" i="4" s="1"/>
  <c r="C1195" i="4"/>
  <c r="K1195" i="4" s="1"/>
  <c r="C95" i="4"/>
  <c r="K95" i="4" s="1"/>
  <c r="C1064" i="4"/>
  <c r="K1064" i="4" s="1"/>
  <c r="C170" i="4"/>
  <c r="K170" i="4" s="1"/>
  <c r="C994" i="4"/>
  <c r="K994" i="4" s="1"/>
  <c r="C82" i="4"/>
  <c r="K82" i="4" s="1"/>
  <c r="C1356" i="4"/>
  <c r="K1356" i="4" s="1"/>
  <c r="C1459" i="4"/>
  <c r="K1459" i="4" s="1"/>
  <c r="C277" i="4"/>
  <c r="K277" i="4" s="1"/>
  <c r="C1401" i="4"/>
  <c r="K1401" i="4" s="1"/>
  <c r="C534" i="4"/>
  <c r="K534" i="4" s="1"/>
  <c r="C309" i="4"/>
  <c r="K309" i="4" s="1"/>
  <c r="C671" i="4"/>
  <c r="K671" i="4" s="1"/>
  <c r="C623" i="4"/>
  <c r="K623" i="4" s="1"/>
  <c r="C469" i="4"/>
  <c r="K469" i="4" s="1"/>
  <c r="C66" i="4"/>
  <c r="K66" i="4" s="1"/>
  <c r="C1441" i="4"/>
  <c r="K1441" i="4" s="1"/>
  <c r="C1343" i="4"/>
  <c r="K1343" i="4" s="1"/>
  <c r="C1462" i="4"/>
  <c r="K1462" i="4" s="1"/>
  <c r="C1171" i="4"/>
  <c r="K1171" i="4" s="1"/>
  <c r="C1225" i="4"/>
  <c r="K1225" i="4" s="1"/>
  <c r="C1079" i="4"/>
  <c r="K1079" i="4" s="1"/>
  <c r="C741" i="4"/>
  <c r="K741" i="4" s="1"/>
  <c r="C961" i="4"/>
  <c r="K961" i="4" s="1"/>
  <c r="C1396" i="4"/>
  <c r="K1396" i="4" s="1"/>
  <c r="C563" i="4"/>
  <c r="K563" i="4" s="1"/>
  <c r="C1193" i="4"/>
  <c r="K1193" i="4" s="1"/>
  <c r="C1262" i="4"/>
  <c r="K1262" i="4" s="1"/>
  <c r="C958" i="4"/>
  <c r="K958" i="4" s="1"/>
  <c r="C497" i="4"/>
  <c r="K497" i="4" s="1"/>
  <c r="C1215" i="4"/>
  <c r="K1215" i="4" s="1"/>
  <c r="C784" i="4"/>
  <c r="K784" i="4" s="1"/>
  <c r="C696" i="4"/>
  <c r="K696" i="4" s="1"/>
  <c r="C642" i="4"/>
  <c r="K642" i="4" s="1"/>
  <c r="C821" i="4"/>
  <c r="K821" i="4" s="1"/>
  <c r="C1037" i="4"/>
  <c r="K1037" i="4" s="1"/>
  <c r="C198" i="4"/>
  <c r="K198" i="4" s="1"/>
  <c r="C687" i="4"/>
  <c r="K687" i="4" s="1"/>
  <c r="C1068" i="4"/>
  <c r="K1068" i="4" s="1"/>
  <c r="C442" i="4"/>
  <c r="K442" i="4" s="1"/>
  <c r="C1318" i="4"/>
  <c r="K1318" i="4" s="1"/>
  <c r="C926" i="4"/>
  <c r="K926" i="4" s="1"/>
  <c r="C77" i="4"/>
  <c r="K77" i="4" s="1"/>
  <c r="C1236" i="4"/>
  <c r="K1236" i="4" s="1"/>
  <c r="C924" i="4"/>
  <c r="K924" i="4" s="1"/>
  <c r="C1022" i="4"/>
  <c r="K1022" i="4" s="1"/>
  <c r="C617" i="4"/>
  <c r="K617" i="4" s="1"/>
  <c r="C369" i="4"/>
  <c r="K369" i="4" s="1"/>
  <c r="C301" i="4"/>
  <c r="K301" i="4" s="1"/>
  <c r="C1035" i="4"/>
  <c r="K1035" i="4" s="1"/>
  <c r="C1428" i="4"/>
  <c r="K1428" i="4" s="1"/>
  <c r="C1352" i="4"/>
  <c r="K1352" i="4" s="1"/>
  <c r="C556" i="4"/>
  <c r="K556" i="4" s="1"/>
  <c r="C1241" i="4"/>
  <c r="K1241" i="4" s="1"/>
  <c r="C488" i="4"/>
  <c r="K488" i="4" s="1"/>
  <c r="C1426" i="4"/>
  <c r="K1426" i="4" s="1"/>
  <c r="C561" i="4"/>
  <c r="K561" i="4" s="1"/>
  <c r="C654" i="4"/>
  <c r="K654" i="4" s="1"/>
  <c r="C1054" i="4"/>
  <c r="K1054" i="4" s="1"/>
  <c r="C30" i="4"/>
  <c r="K30" i="4" s="1"/>
  <c r="C306" i="4"/>
  <c r="K306" i="4" s="1"/>
  <c r="C299" i="4"/>
  <c r="K299" i="4" s="1"/>
  <c r="C858" i="4"/>
  <c r="K858" i="4" s="1"/>
  <c r="C579" i="4"/>
  <c r="K579" i="4" s="1"/>
  <c r="C739" i="4"/>
  <c r="K739" i="4" s="1"/>
  <c r="C1131" i="4"/>
  <c r="K1131" i="4" s="1"/>
  <c r="C370" i="4"/>
  <c r="K370" i="4" s="1"/>
  <c r="C1232" i="4"/>
  <c r="K1232" i="4" s="1"/>
  <c r="C730" i="4"/>
  <c r="K730" i="4" s="1"/>
  <c r="C383" i="4"/>
  <c r="K383" i="4" s="1"/>
  <c r="C1006" i="4"/>
  <c r="K1006" i="4" s="1"/>
  <c r="C1349" i="4"/>
  <c r="K1349" i="4" s="1"/>
  <c r="C537" i="4"/>
  <c r="K537" i="4" s="1"/>
  <c r="C187" i="4"/>
  <c r="K187" i="4" s="1"/>
  <c r="C1050" i="4"/>
  <c r="K1050" i="4" s="1"/>
  <c r="C1031" i="4"/>
  <c r="K1031" i="4" s="1"/>
  <c r="C268" i="4"/>
  <c r="K268" i="4" s="1"/>
  <c r="C603" i="4"/>
  <c r="K603" i="4" s="1"/>
  <c r="C463" i="4"/>
  <c r="K463" i="4" s="1"/>
  <c r="C358" i="4"/>
  <c r="K358" i="4" s="1"/>
  <c r="C255" i="4"/>
  <c r="K255" i="4" s="1"/>
  <c r="C684" i="4"/>
  <c r="K684" i="4" s="1"/>
  <c r="C1249" i="4"/>
  <c r="K1249" i="4" s="1"/>
  <c r="C227" i="4"/>
  <c r="K227" i="4" s="1"/>
  <c r="C388" i="4"/>
  <c r="K388" i="4" s="1"/>
  <c r="C192" i="4"/>
  <c r="K192" i="4" s="1"/>
  <c r="C35" i="4"/>
  <c r="K35" i="4" s="1"/>
  <c r="C496" i="4"/>
  <c r="K496" i="4" s="1"/>
  <c r="C1480" i="4"/>
  <c r="K1480" i="4" s="1"/>
  <c r="C1003" i="4"/>
  <c r="K1003" i="4" s="1"/>
  <c r="C1389" i="4"/>
  <c r="K1389" i="4" s="1"/>
  <c r="C295" i="4"/>
  <c r="K295" i="4" s="1"/>
  <c r="C1450" i="4"/>
  <c r="K1450" i="4" s="1"/>
  <c r="C1392" i="4"/>
  <c r="K1392" i="4" s="1"/>
  <c r="C100" i="4"/>
  <c r="K100" i="4" s="1"/>
  <c r="C565" i="4"/>
  <c r="K565" i="4" s="1"/>
  <c r="C770" i="4"/>
  <c r="K770" i="4" s="1"/>
  <c r="C674" i="4"/>
  <c r="K674" i="4" s="1"/>
  <c r="C141" i="4"/>
  <c r="K141" i="4" s="1"/>
  <c r="C634" i="4"/>
  <c r="K634" i="4" s="1"/>
  <c r="C908" i="4"/>
  <c r="K908" i="4" s="1"/>
  <c r="C444" i="4"/>
  <c r="K444" i="4" s="1"/>
  <c r="C892" i="4"/>
  <c r="K892" i="4" s="1"/>
  <c r="C105" i="4"/>
  <c r="K105" i="4" s="1"/>
  <c r="C1145" i="4"/>
  <c r="K1145" i="4" s="1"/>
  <c r="C219" i="4"/>
  <c r="K219" i="4" s="1"/>
  <c r="C1402" i="4"/>
  <c r="K1402" i="4" s="1"/>
  <c r="C605" i="4"/>
  <c r="K605" i="4" s="1"/>
  <c r="C8" i="4"/>
  <c r="K8" i="4" s="1"/>
  <c r="C733" i="4"/>
  <c r="K733" i="4" s="1"/>
  <c r="C1338" i="4"/>
  <c r="K1338" i="4" s="1"/>
  <c r="C163" i="4"/>
  <c r="K163" i="4" s="1"/>
  <c r="C481" i="4"/>
  <c r="K481" i="4" s="1"/>
  <c r="C491" i="4"/>
  <c r="K491" i="4" s="1"/>
  <c r="C1265" i="4"/>
  <c r="K1265" i="4" s="1"/>
  <c r="C1429" i="4"/>
  <c r="K1429" i="4" s="1"/>
  <c r="C1339" i="4"/>
  <c r="K1339" i="4" s="1"/>
  <c r="C128" i="4"/>
  <c r="K128" i="4" s="1"/>
  <c r="C1234" i="4"/>
  <c r="K1234" i="4" s="1"/>
  <c r="C1259" i="4"/>
  <c r="K1259" i="4" s="1"/>
  <c r="C1476" i="4"/>
  <c r="K1476" i="4" s="1"/>
  <c r="C720" i="4"/>
  <c r="K720" i="4" s="1"/>
  <c r="C777" i="4"/>
  <c r="K777" i="4" s="1"/>
  <c r="C406" i="4"/>
  <c r="K406" i="4" s="1"/>
  <c r="C293" i="4"/>
  <c r="K293" i="4" s="1"/>
  <c r="C495" i="4"/>
  <c r="K495" i="4" s="1"/>
  <c r="C1151" i="4"/>
  <c r="K1151" i="4" s="1"/>
  <c r="C1481" i="4"/>
  <c r="K1481" i="4" s="1"/>
  <c r="C646" i="4"/>
  <c r="K646" i="4" s="1"/>
  <c r="C1101" i="4"/>
  <c r="K1101" i="4" s="1"/>
  <c r="C1278" i="4"/>
  <c r="K1278" i="4" s="1"/>
  <c r="C251" i="4"/>
  <c r="K251" i="4" s="1"/>
  <c r="C1479" i="4"/>
  <c r="K1479" i="4" s="1"/>
  <c r="C179" i="4"/>
  <c r="K179" i="4" s="1"/>
  <c r="C468" i="4"/>
  <c r="K468" i="4" s="1"/>
  <c r="C386" i="4"/>
  <c r="K386" i="4" s="1"/>
  <c r="C723" i="4"/>
  <c r="K723" i="4" s="1"/>
  <c r="C855" i="4"/>
  <c r="K855" i="4" s="1"/>
  <c r="C1267" i="4"/>
  <c r="K1267" i="4" s="1"/>
  <c r="C419" i="4"/>
  <c r="K419" i="4" s="1"/>
  <c r="C984" i="4"/>
  <c r="K984" i="4" s="1"/>
  <c r="C1059" i="4"/>
  <c r="K1059" i="4" s="1"/>
  <c r="C917" i="4"/>
  <c r="K917" i="4" s="1"/>
  <c r="C1485" i="4"/>
  <c r="K1485" i="4" s="1"/>
  <c r="C1303" i="4"/>
  <c r="K1303" i="4" s="1"/>
  <c r="C13" i="4"/>
  <c r="K13" i="4" s="1"/>
  <c r="C973" i="4"/>
  <c r="K973" i="4" s="1"/>
  <c r="C981" i="4"/>
  <c r="K981" i="4" s="1"/>
  <c r="C228" i="4"/>
  <c r="K228" i="4" s="1"/>
  <c r="C919" i="4"/>
  <c r="K919" i="4" s="1"/>
  <c r="C474" i="4"/>
  <c r="K474" i="4" s="1"/>
  <c r="C1121" i="4"/>
  <c r="K1121" i="4" s="1"/>
  <c r="C114" i="4"/>
  <c r="K114" i="4" s="1"/>
  <c r="C1467" i="4"/>
  <c r="K1467" i="4" s="1"/>
  <c r="C408" i="4"/>
  <c r="K408" i="4" s="1"/>
  <c r="C866" i="4"/>
  <c r="K866" i="4" s="1"/>
  <c r="C512" i="4"/>
  <c r="K512" i="4" s="1"/>
  <c r="C544" i="4"/>
  <c r="K544" i="4" s="1"/>
  <c r="C117" i="4"/>
  <c r="K117" i="4" s="1"/>
  <c r="C1328" i="4"/>
  <c r="K1328" i="4" s="1"/>
  <c r="C763" i="4"/>
  <c r="K763" i="4" s="1"/>
  <c r="C877" i="4"/>
  <c r="K877" i="4" s="1"/>
  <c r="C685" i="4"/>
  <c r="K685" i="4" s="1"/>
  <c r="C1443" i="4"/>
  <c r="K1443" i="4" s="1"/>
  <c r="C947" i="4"/>
  <c r="K947" i="4" s="1"/>
  <c r="C794" i="4"/>
  <c r="K794" i="4" s="1"/>
  <c r="C99" i="4"/>
  <c r="K99" i="4" s="1"/>
  <c r="C1477" i="4"/>
  <c r="K1477" i="4" s="1"/>
  <c r="C1474" i="4"/>
  <c r="K1474" i="4" s="1"/>
  <c r="C759" i="4"/>
  <c r="K759" i="4" s="1"/>
  <c r="C384" i="4"/>
  <c r="K384" i="4" s="1"/>
  <c r="C1191" i="4"/>
  <c r="K1191" i="4" s="1"/>
  <c r="C1273" i="4"/>
  <c r="K1273" i="4" s="1"/>
  <c r="C993" i="4"/>
  <c r="K993" i="4" s="1"/>
  <c r="C448" i="4"/>
  <c r="K448" i="4" s="1"/>
  <c r="C915" i="4"/>
  <c r="K915" i="4" s="1"/>
  <c r="C487" i="4"/>
  <c r="K487" i="4" s="1"/>
  <c r="C969" i="4"/>
  <c r="K969" i="4" s="1"/>
  <c r="C1113" i="4"/>
  <c r="K1113" i="4" s="1"/>
  <c r="C768" i="4"/>
  <c r="K768" i="4" s="1"/>
  <c r="C1150" i="4"/>
  <c r="K1150" i="4" s="1"/>
  <c r="C882" i="4"/>
  <c r="K882" i="4" s="1"/>
  <c r="C121" i="4"/>
  <c r="K121" i="4" s="1"/>
  <c r="C698" i="4"/>
  <c r="K698" i="4" s="1"/>
  <c r="C691" i="4"/>
  <c r="K691" i="4" s="1"/>
  <c r="C115" i="4"/>
  <c r="K115" i="4" s="1"/>
  <c r="C1463" i="4"/>
  <c r="K1463" i="4" s="1"/>
  <c r="C348" i="4"/>
  <c r="K348" i="4" s="1"/>
  <c r="C166" i="4"/>
  <c r="K166" i="4" s="1"/>
  <c r="C1435" i="4"/>
  <c r="K1435" i="4" s="1"/>
  <c r="C313" i="4"/>
  <c r="K313" i="4" s="1"/>
  <c r="C46" i="4"/>
  <c r="K46" i="4" s="1"/>
  <c r="C985" i="4"/>
  <c r="K985" i="4" s="1"/>
  <c r="C1219" i="4"/>
  <c r="K1219" i="4" s="1"/>
  <c r="C1366" i="4"/>
  <c r="K1366" i="4" s="1"/>
  <c r="C890" i="4"/>
  <c r="K890" i="4" s="1"/>
  <c r="C939" i="4"/>
  <c r="K939" i="4" s="1"/>
  <c r="C893" i="4"/>
  <c r="K893" i="4" s="1"/>
  <c r="C392" i="4"/>
  <c r="K392" i="4" s="1"/>
  <c r="C324" i="4"/>
  <c r="K324" i="4" s="1"/>
  <c r="C90" i="4"/>
  <c r="K90" i="4" s="1"/>
  <c r="C503" i="4"/>
  <c r="K503" i="4" s="1"/>
  <c r="C552" i="4"/>
  <c r="K552" i="4" s="1"/>
  <c r="C554" i="4"/>
  <c r="K554" i="4" s="1"/>
  <c r="C637" i="4"/>
  <c r="K637" i="4" s="1"/>
  <c r="C791" i="4"/>
  <c r="K791" i="4" s="1"/>
  <c r="C106" i="4"/>
  <c r="K106" i="4" s="1"/>
  <c r="C50" i="4"/>
  <c r="K50" i="4" s="1"/>
  <c r="C1373" i="4"/>
  <c r="K1373" i="4" s="1"/>
  <c r="C233" i="4"/>
  <c r="K233" i="4" s="1"/>
  <c r="C1337" i="4"/>
  <c r="K1337" i="4" s="1"/>
  <c r="C758" i="4"/>
  <c r="K758" i="4" s="1"/>
  <c r="C766" i="4"/>
  <c r="K766" i="4" s="1"/>
  <c r="C477" i="4"/>
  <c r="K477" i="4" s="1"/>
  <c r="C334" i="4"/>
  <c r="K334" i="4" s="1"/>
  <c r="C520" i="4"/>
  <c r="K520" i="4" s="1"/>
  <c r="C745" i="4"/>
  <c r="K745" i="4" s="1"/>
  <c r="C5" i="4"/>
  <c r="K5" i="4" s="1"/>
  <c r="C1489" i="4"/>
  <c r="K1489" i="4" s="1"/>
  <c r="C52" i="4"/>
  <c r="K52" i="4" s="1"/>
  <c r="C1418" i="4"/>
  <c r="K1418" i="4" s="1"/>
  <c r="C602" i="4"/>
  <c r="K602" i="4" s="1"/>
  <c r="C943" i="4"/>
  <c r="K943" i="4" s="1"/>
  <c r="C800" i="4"/>
  <c r="K800" i="4" s="1"/>
  <c r="C859" i="4"/>
  <c r="K859" i="4" s="1"/>
  <c r="C1321" i="4"/>
  <c r="K1321" i="4" s="1"/>
  <c r="C1082" i="4"/>
  <c r="K1082" i="4" s="1"/>
  <c r="C795" i="4"/>
  <c r="K795" i="4" s="1"/>
  <c r="C1416" i="4"/>
  <c r="K1416" i="4" s="1"/>
  <c r="C417" i="4"/>
  <c r="K417" i="4" s="1"/>
  <c r="C643" i="4"/>
  <c r="K643" i="4" s="1"/>
  <c r="C610" i="4"/>
  <c r="K610" i="4" s="1"/>
  <c r="C104" i="4"/>
  <c r="K104" i="4" s="1"/>
  <c r="C1183" i="4"/>
  <c r="K1183" i="4" s="1"/>
  <c r="C181" i="4"/>
  <c r="K181" i="4" s="1"/>
  <c r="C1063" i="4"/>
  <c r="K1063" i="4" s="1"/>
  <c r="C1432" i="4"/>
  <c r="K1432" i="4" s="1"/>
  <c r="C1065" i="4"/>
  <c r="K1065" i="4" s="1"/>
  <c r="C396" i="4"/>
  <c r="K396" i="4" s="1"/>
  <c r="C44" i="4"/>
  <c r="K44" i="4" s="1"/>
  <c r="C1107" i="4"/>
  <c r="K1107" i="4" s="1"/>
  <c r="C783" i="4"/>
  <c r="K783" i="4" s="1"/>
  <c r="C1439" i="4"/>
  <c r="K1439" i="4" s="1"/>
  <c r="C826" i="4"/>
  <c r="K826" i="4" s="1"/>
  <c r="C899" i="4"/>
  <c r="K899" i="4" s="1"/>
  <c r="C1115" i="4"/>
  <c r="K1115" i="4" s="1"/>
  <c r="C490" i="4"/>
  <c r="K490" i="4" s="1"/>
  <c r="C830" i="4"/>
  <c r="K830" i="4" s="1"/>
  <c r="C816" i="4"/>
  <c r="K816" i="4" s="1"/>
  <c r="C1251" i="4"/>
  <c r="K1251" i="4" s="1"/>
  <c r="C865" i="4"/>
  <c r="K865" i="4" s="1"/>
  <c r="C743" i="4"/>
  <c r="K743" i="4" s="1"/>
  <c r="C514" i="4"/>
  <c r="K514" i="4" s="1"/>
  <c r="C381" i="4"/>
  <c r="K381" i="4" s="1"/>
  <c r="C1292" i="4"/>
  <c r="K1292" i="4" s="1"/>
  <c r="C531" i="4"/>
  <c r="K531" i="4" s="1"/>
  <c r="C1047" i="4"/>
  <c r="K1047" i="4" s="1"/>
  <c r="C1258" i="4"/>
  <c r="K1258" i="4" s="1"/>
  <c r="C979" i="4"/>
  <c r="K979" i="4" s="1"/>
  <c r="C1454" i="4"/>
  <c r="K1454" i="4" s="1"/>
  <c r="C1201" i="4"/>
  <c r="K1201" i="4" s="1"/>
  <c r="C998" i="4"/>
  <c r="K998" i="4" s="1"/>
  <c r="C1370" i="4"/>
  <c r="K1370" i="4" s="1"/>
  <c r="C216" i="4"/>
  <c r="K216" i="4" s="1"/>
  <c r="C371" i="4"/>
  <c r="K371" i="4" s="1"/>
  <c r="C196" i="4"/>
  <c r="K196" i="4" s="1"/>
  <c r="C1085" i="4"/>
  <c r="K1085" i="4" s="1"/>
  <c r="C144" i="4"/>
  <c r="K144" i="4" s="1"/>
  <c r="C1180" i="4"/>
  <c r="K1180" i="4" s="1"/>
  <c r="C881" i="4"/>
  <c r="K881" i="4" s="1"/>
  <c r="C1250" i="4"/>
  <c r="K1250" i="4" s="1"/>
  <c r="C298" i="4"/>
  <c r="K298" i="4" s="1"/>
  <c r="C549" i="4"/>
  <c r="K549" i="4" s="1"/>
  <c r="C1310" i="4"/>
  <c r="K1310" i="4" s="1"/>
  <c r="C695" i="4"/>
  <c r="K695" i="4" s="1"/>
  <c r="C305" i="4"/>
  <c r="K305" i="4" s="1"/>
  <c r="C572" i="4"/>
  <c r="K572" i="4" s="1"/>
  <c r="C1185" i="4"/>
  <c r="K1185" i="4" s="1"/>
  <c r="C566" i="4"/>
  <c r="K566" i="4" s="1"/>
  <c r="C1482" i="4"/>
  <c r="K1482" i="4" s="1"/>
  <c r="C749" i="4"/>
  <c r="K749" i="4" s="1"/>
  <c r="C3" i="4"/>
  <c r="K3" i="4" s="1"/>
  <c r="C342" i="4"/>
  <c r="K342" i="4" s="1"/>
  <c r="C852" i="4"/>
  <c r="K852" i="4" s="1"/>
  <c r="C616" i="4"/>
  <c r="K616" i="4" s="1"/>
  <c r="C1342" i="4"/>
  <c r="K1342" i="4" s="1"/>
  <c r="C884" i="4"/>
  <c r="K884" i="4" s="1"/>
  <c r="C1170" i="4"/>
  <c r="K1170" i="4" s="1"/>
  <c r="C1126" i="4"/>
  <c r="K1126" i="4" s="1"/>
  <c r="C793" i="4"/>
  <c r="K793" i="4" s="1"/>
  <c r="C935" i="4"/>
  <c r="K935" i="4" s="1"/>
  <c r="C347" i="4"/>
  <c r="K347" i="4" s="1"/>
  <c r="C17" i="4"/>
  <c r="K17" i="4" s="1"/>
  <c r="C145" i="4"/>
  <c r="K145" i="4" s="1"/>
  <c r="C1039" i="4"/>
  <c r="K1039" i="4" s="1"/>
  <c r="C222" i="4"/>
  <c r="K222" i="4" s="1"/>
  <c r="C1438" i="4"/>
  <c r="K1438" i="4" s="1"/>
  <c r="C820" i="4"/>
  <c r="K820" i="4" s="1"/>
  <c r="C64" i="4"/>
  <c r="K64" i="4" s="1"/>
  <c r="C273" i="4"/>
  <c r="K273" i="4" s="1"/>
  <c r="C606" i="4"/>
  <c r="K606" i="4" s="1"/>
  <c r="C332" i="4"/>
  <c r="K332" i="4" s="1"/>
  <c r="C297" i="4"/>
  <c r="K297" i="4" s="1"/>
  <c r="C965" i="4"/>
  <c r="K965" i="4" s="1"/>
  <c r="C1166" i="4"/>
  <c r="K1166" i="4" s="1"/>
  <c r="C1203" i="4"/>
  <c r="K1203" i="4" s="1"/>
  <c r="C434" i="4"/>
  <c r="K434" i="4" s="1"/>
  <c r="C1291" i="4"/>
  <c r="K1291" i="4" s="1"/>
  <c r="C7" i="4"/>
  <c r="K7" i="4" s="1"/>
  <c r="C780" i="4"/>
  <c r="K780" i="4" s="1"/>
  <c r="C1104" i="4"/>
  <c r="K1104" i="4" s="1"/>
  <c r="C203" i="4"/>
  <c r="K203" i="4" s="1"/>
  <c r="C286" i="4"/>
  <c r="K286" i="4" s="1"/>
  <c r="C1317" i="4"/>
  <c r="K1317" i="4" s="1"/>
  <c r="C1304" i="4"/>
  <c r="K1304" i="4" s="1"/>
  <c r="C773" i="4"/>
  <c r="K773" i="4" s="1"/>
  <c r="C1110" i="4"/>
  <c r="K1110" i="4" s="1"/>
  <c r="C970" i="4"/>
  <c r="K970" i="4" s="1"/>
  <c r="C1440" i="4"/>
  <c r="K1440" i="4" s="1"/>
  <c r="C959" i="4"/>
  <c r="K959" i="4" s="1"/>
  <c r="C1422" i="4"/>
  <c r="K1422" i="4" s="1"/>
  <c r="C837" i="4"/>
  <c r="K837" i="4" s="1"/>
  <c r="C230" i="4"/>
  <c r="K230" i="4" s="1"/>
  <c r="C1106" i="4"/>
  <c r="K1106" i="4" s="1"/>
  <c r="C1351" i="4"/>
  <c r="K1351" i="4" s="1"/>
  <c r="C210" i="4"/>
  <c r="K210" i="4" s="1"/>
  <c r="C1209" i="4"/>
  <c r="K1209" i="4" s="1"/>
  <c r="C349" i="4"/>
  <c r="K349" i="4" s="1"/>
  <c r="C350" i="4"/>
  <c r="K350" i="4" s="1"/>
  <c r="C335" i="4"/>
  <c r="K335" i="4" s="1"/>
  <c r="C389" i="4"/>
  <c r="K389" i="4" s="1"/>
  <c r="C60" i="4"/>
  <c r="K60" i="4" s="1"/>
  <c r="C929" i="4"/>
  <c r="K929" i="4" s="1"/>
  <c r="C1139" i="4"/>
  <c r="K1139" i="4" s="1"/>
  <c r="C71" i="4"/>
  <c r="K71" i="4" s="1"/>
  <c r="C1051" i="4"/>
  <c r="K1051" i="4" s="1"/>
  <c r="C321" i="4"/>
  <c r="K321" i="4" s="1"/>
  <c r="C365" i="4"/>
  <c r="K365" i="4" s="1"/>
  <c r="C445" i="4"/>
  <c r="K445" i="4" s="1"/>
  <c r="C1235" i="4"/>
  <c r="K1235" i="4" s="1"/>
  <c r="C1378" i="4"/>
  <c r="K1378" i="4" s="1"/>
  <c r="C754" i="4"/>
  <c r="K754" i="4" s="1"/>
  <c r="C452" i="4"/>
  <c r="K452" i="4" s="1"/>
  <c r="C989" i="4"/>
  <c r="K989" i="4" s="1"/>
  <c r="C845" i="4"/>
  <c r="K845" i="4" s="1"/>
  <c r="C1391" i="4"/>
  <c r="K1391" i="4" s="1"/>
  <c r="C243" i="4"/>
  <c r="K243" i="4" s="1"/>
  <c r="C951" i="4"/>
  <c r="K951" i="4" s="1"/>
  <c r="C1109" i="4"/>
  <c r="K1109" i="4" s="1"/>
  <c r="C888" i="4"/>
  <c r="K888" i="4" s="1"/>
  <c r="C1095" i="4"/>
  <c r="K1095" i="4" s="1"/>
  <c r="C98" i="4"/>
  <c r="K98" i="4" s="1"/>
  <c r="C513" i="4"/>
  <c r="K513" i="4" s="1"/>
  <c r="C819" i="4"/>
  <c r="K819" i="4" s="1"/>
  <c r="C626" i="4"/>
  <c r="K626" i="4" s="1"/>
  <c r="C1207" i="4"/>
  <c r="K1207" i="4" s="1"/>
  <c r="C59" i="4"/>
  <c r="K59" i="4" s="1"/>
  <c r="C578" i="4"/>
  <c r="K578" i="4" s="1"/>
  <c r="C214" i="4"/>
  <c r="K214" i="4" s="1"/>
  <c r="C847" i="4"/>
  <c r="K847" i="4" s="1"/>
  <c r="C536" i="4"/>
  <c r="K536" i="4" s="1"/>
  <c r="C622" i="4"/>
  <c r="K622" i="4" s="1"/>
  <c r="C1270" i="4"/>
  <c r="K1270" i="4" s="1"/>
  <c r="C776" i="4"/>
  <c r="K776" i="4" s="1"/>
  <c r="C423" i="4"/>
  <c r="K423" i="4" s="1"/>
  <c r="C405" i="4"/>
  <c r="K405" i="4" s="1"/>
  <c r="C343" i="4"/>
  <c r="K343" i="4" s="1"/>
  <c r="C456" i="4"/>
  <c r="K456" i="4" s="1"/>
  <c r="C760" i="4"/>
  <c r="K760" i="4" s="1"/>
  <c r="C1353" i="4"/>
  <c r="K1353" i="4" s="1"/>
  <c r="C1125" i="4"/>
  <c r="K1125" i="4" s="1"/>
  <c r="C1142" i="4"/>
  <c r="K1142" i="4" s="1"/>
  <c r="C732" i="4"/>
  <c r="K732" i="4" s="1"/>
  <c r="C374" i="4"/>
  <c r="K374" i="4" s="1"/>
  <c r="C748" i="4"/>
  <c r="K748" i="4" s="1"/>
  <c r="C410" i="4"/>
  <c r="K410" i="4" s="1"/>
  <c r="C1168" i="4"/>
  <c r="K1168" i="4" s="1"/>
  <c r="C1055" i="4"/>
  <c r="K1055" i="4" s="1"/>
  <c r="C1415" i="4"/>
  <c r="K1415" i="4" s="1"/>
  <c r="C1178" i="4"/>
  <c r="K1178" i="4" s="1"/>
  <c r="C186" i="4"/>
  <c r="K186" i="4" s="1"/>
  <c r="C875" i="4"/>
  <c r="K875" i="4" s="1"/>
  <c r="C1015" i="4"/>
  <c r="K1015" i="4" s="1"/>
  <c r="C824" i="4"/>
  <c r="K824" i="4" s="1"/>
  <c r="C356" i="4"/>
  <c r="K356" i="4" s="1"/>
  <c r="C972" i="4"/>
  <c r="K972" i="4" s="1"/>
  <c r="C302" i="4"/>
  <c r="K302" i="4" s="1"/>
  <c r="C707" i="4"/>
  <c r="K707" i="4" s="1"/>
  <c r="C827" i="4"/>
  <c r="K827" i="4" s="1"/>
  <c r="C1053" i="4"/>
  <c r="K1053" i="4" s="1"/>
  <c r="C1023" i="4"/>
  <c r="K1023" i="4" s="1"/>
  <c r="C153" i="4"/>
  <c r="K153" i="4" s="1"/>
  <c r="C1280" i="4"/>
  <c r="K1280" i="4" s="1"/>
  <c r="C40" i="4"/>
  <c r="K40" i="4" s="1"/>
  <c r="C705" i="4"/>
  <c r="K705" i="4" s="1"/>
  <c r="C1276" i="4"/>
  <c r="K1276" i="4" s="1"/>
  <c r="C240" i="4"/>
  <c r="K240" i="4" s="1"/>
  <c r="C111" i="4"/>
  <c r="K111" i="4" s="1"/>
  <c r="C966" i="4"/>
  <c r="K966" i="4" s="1"/>
  <c r="C125" i="4"/>
  <c r="K125" i="4" s="1"/>
  <c r="C702" i="4"/>
  <c r="K702" i="4" s="1"/>
  <c r="C494" i="4"/>
  <c r="K494" i="4" s="1"/>
  <c r="C84" i="4"/>
  <c r="K84" i="4" s="1"/>
  <c r="C1128" i="4"/>
  <c r="K1128" i="4" s="1"/>
  <c r="C507" i="4"/>
  <c r="K507" i="4" s="1"/>
  <c r="C551" i="4"/>
  <c r="K551" i="4" s="1"/>
  <c r="C590" i="4"/>
  <c r="K590" i="4" s="1"/>
  <c r="C841" i="4"/>
  <c r="K841" i="4" s="1"/>
  <c r="C462" i="4"/>
  <c r="K462" i="4" s="1"/>
  <c r="C205" i="4"/>
  <c r="K205" i="4" s="1"/>
  <c r="C140" i="4"/>
  <c r="K140" i="4" s="1"/>
  <c r="C829" i="4"/>
  <c r="K829" i="4" s="1"/>
  <c r="C822" i="4"/>
  <c r="K822" i="4" s="1"/>
  <c r="C493" i="4"/>
  <c r="K493" i="4" s="1"/>
  <c r="C1214" i="4"/>
  <c r="K1214" i="4" s="1"/>
  <c r="C1148" i="4"/>
  <c r="K1148" i="4" s="1"/>
  <c r="C1075" i="4"/>
  <c r="K1075" i="4" s="1"/>
  <c r="C1216" i="4"/>
  <c r="K1216" i="4" s="1"/>
  <c r="C1323" i="4"/>
  <c r="K1323" i="4" s="1"/>
  <c r="C253" i="4"/>
  <c r="K253" i="4" s="1"/>
  <c r="C1484" i="4"/>
  <c r="K1484" i="4" s="1"/>
  <c r="C589" i="4"/>
  <c r="K589" i="4" s="1"/>
  <c r="C1355" i="4"/>
  <c r="K1355" i="4" s="1"/>
  <c r="C1020" i="4"/>
  <c r="K1020" i="4" s="1"/>
  <c r="C1281" i="4"/>
  <c r="K1281" i="4" s="1"/>
  <c r="C1312" i="4"/>
  <c r="K1312" i="4" s="1"/>
  <c r="C1379" i="4"/>
  <c r="K1379" i="4" s="1"/>
  <c r="C906" i="4"/>
  <c r="K906" i="4" s="1"/>
  <c r="C55" i="4"/>
  <c r="K55" i="4" s="1"/>
  <c r="C167" i="4"/>
  <c r="K167" i="4" s="1"/>
  <c r="C663" i="4"/>
  <c r="K663" i="4" s="1"/>
  <c r="C378" i="4"/>
  <c r="K378" i="4" s="1"/>
  <c r="C569" i="4"/>
  <c r="K569" i="4" s="1"/>
  <c r="C249" i="4"/>
  <c r="K249" i="4" s="1"/>
  <c r="C1192" i="4"/>
  <c r="K1192" i="4" s="1"/>
  <c r="C1152" i="4"/>
  <c r="K1152" i="4" s="1"/>
  <c r="C1048" i="4"/>
  <c r="K1048" i="4" s="1"/>
  <c r="C266" i="4"/>
  <c r="K266" i="4" s="1"/>
  <c r="C1419" i="4"/>
  <c r="K1419" i="4" s="1"/>
  <c r="C1253" i="4"/>
  <c r="K1253" i="4" s="1"/>
  <c r="C505" i="4"/>
  <c r="K505" i="4" s="1"/>
  <c r="C769" i="4"/>
  <c r="K769" i="4" s="1"/>
  <c r="C116" i="4"/>
  <c r="K116" i="4" s="1"/>
  <c r="C1314" i="4"/>
  <c r="K1314" i="4" s="1"/>
  <c r="C284" i="4"/>
  <c r="K284" i="4" s="1"/>
  <c r="C248" i="4"/>
  <c r="K248" i="4" s="1"/>
  <c r="C208" i="4"/>
  <c r="K208" i="4" s="1"/>
  <c r="C1487" i="4"/>
  <c r="K1487" i="4" s="1"/>
  <c r="C466" i="4"/>
  <c r="K466" i="4" s="1"/>
  <c r="C581" i="4"/>
  <c r="K581" i="4" s="1"/>
  <c r="C683" i="4"/>
  <c r="K683" i="4" s="1"/>
  <c r="C131" i="4"/>
  <c r="K131" i="4" s="1"/>
  <c r="C450" i="4"/>
  <c r="K450" i="4" s="1"/>
  <c r="C641" i="4"/>
  <c r="K641" i="4" s="1"/>
  <c r="C274" i="4"/>
  <c r="K274" i="4" s="1"/>
  <c r="C828" i="4"/>
  <c r="K828" i="4" s="1"/>
  <c r="C651" i="4"/>
  <c r="K651" i="4" s="1"/>
  <c r="C756" i="4"/>
  <c r="K756" i="4" s="1"/>
  <c r="C789" i="4"/>
  <c r="K789" i="4" s="1"/>
  <c r="C209" i="4"/>
  <c r="K209" i="4" s="1"/>
  <c r="C123" i="4"/>
  <c r="K123" i="4" s="1"/>
  <c r="C412" i="4"/>
  <c r="K412" i="4" s="1"/>
  <c r="C614" i="4"/>
  <c r="K614" i="4" s="1"/>
  <c r="C1175" i="4"/>
  <c r="K1175" i="4" s="1"/>
  <c r="C1464" i="4"/>
  <c r="K1464" i="4" s="1"/>
  <c r="C676" i="4"/>
  <c r="K676" i="4" s="1"/>
  <c r="C708" i="4"/>
  <c r="K708" i="4" s="1"/>
  <c r="C1127" i="4"/>
  <c r="K1127" i="4" s="1"/>
  <c r="C560" i="4"/>
  <c r="K560" i="4" s="1"/>
  <c r="C911" i="4"/>
  <c r="K911" i="4" s="1"/>
  <c r="C716" i="4"/>
  <c r="K716" i="4" s="1"/>
  <c r="C1444" i="4"/>
  <c r="K1444" i="4" s="1"/>
  <c r="C587" i="4"/>
  <c r="K587" i="4" s="1"/>
  <c r="C426" i="4"/>
  <c r="K426" i="4" s="1"/>
  <c r="C1298" i="4"/>
  <c r="K1298" i="4" s="1"/>
  <c r="C533" i="4"/>
  <c r="K533" i="4" s="1"/>
  <c r="C139" i="4"/>
  <c r="K139" i="4" s="1"/>
  <c r="C510" i="4"/>
  <c r="K510" i="4" s="1"/>
  <c r="C928" i="4"/>
  <c r="K928" i="4" s="1"/>
  <c r="C857" i="4"/>
  <c r="K857" i="4" s="1"/>
  <c r="C1260" i="4"/>
  <c r="K1260" i="4" s="1"/>
  <c r="C1149" i="4"/>
  <c r="K1149" i="4" s="1"/>
  <c r="C260" i="4"/>
  <c r="K260" i="4" s="1"/>
  <c r="C802" i="4"/>
  <c r="K802" i="4" s="1"/>
  <c r="C252" i="4"/>
  <c r="K252" i="4" s="1"/>
  <c r="C1157" i="4"/>
  <c r="K1157" i="4" s="1"/>
  <c r="C36" i="4"/>
  <c r="K36" i="4" s="1"/>
  <c r="C815" i="4"/>
  <c r="K815" i="4" s="1"/>
  <c r="C1243" i="4"/>
  <c r="K1243" i="4" s="1"/>
  <c r="C138" i="4"/>
  <c r="K138" i="4" s="1"/>
  <c r="C1478" i="4"/>
  <c r="K1478" i="4" s="1"/>
  <c r="C402" i="4"/>
  <c r="K402" i="4" s="1"/>
  <c r="C160" i="4"/>
  <c r="K160" i="4" s="1"/>
  <c r="C146" i="4"/>
  <c r="K146" i="4" s="1"/>
  <c r="C1069" i="4"/>
  <c r="K1069" i="4" s="1"/>
  <c r="C586" i="4"/>
  <c r="K586" i="4" s="1"/>
  <c r="C1144" i="4"/>
  <c r="K1144" i="4" s="1"/>
  <c r="C818" i="4"/>
  <c r="K818" i="4" s="1"/>
  <c r="C339" i="4"/>
  <c r="K339" i="4" s="1"/>
  <c r="C597" i="4"/>
  <c r="K597" i="4" s="1"/>
  <c r="C424" i="4"/>
  <c r="K424" i="4" s="1"/>
  <c r="C1316" i="4"/>
  <c r="K1316" i="4" s="1"/>
  <c r="C1119" i="4"/>
  <c r="K1119" i="4" s="1"/>
  <c r="C29" i="4"/>
  <c r="K29" i="4" s="1"/>
  <c r="C1247" i="4"/>
  <c r="K1247" i="4" s="1"/>
  <c r="C1140" i="4"/>
  <c r="K1140" i="4" s="1"/>
  <c r="C1030" i="4"/>
  <c r="K1030" i="4" s="1"/>
  <c r="C573" i="4"/>
  <c r="K573" i="4" s="1"/>
  <c r="C224" i="4"/>
  <c r="K224" i="4" s="1"/>
  <c r="C69" i="4"/>
  <c r="K69" i="4" s="1"/>
  <c r="C1408" i="4"/>
  <c r="K1408" i="4" s="1"/>
  <c r="C1078" i="4"/>
  <c r="K1078" i="4" s="1"/>
  <c r="C411" i="4"/>
  <c r="K411" i="4" s="1"/>
  <c r="C172" i="4"/>
  <c r="K172" i="4" s="1"/>
  <c r="C1424" i="4"/>
  <c r="K1424" i="4" s="1"/>
  <c r="C1384" i="4"/>
  <c r="K1384" i="4" s="1"/>
  <c r="C259" i="4"/>
  <c r="K259" i="4" s="1"/>
  <c r="C37" i="4"/>
  <c r="K37" i="4" s="1"/>
  <c r="C1181" i="4"/>
  <c r="K1181" i="4" s="1"/>
  <c r="C619" i="4"/>
  <c r="K619" i="4" s="1"/>
  <c r="C878" i="4"/>
  <c r="K878" i="4" s="1"/>
  <c r="C767" i="4"/>
  <c r="K767" i="4" s="1"/>
  <c r="C162" i="4"/>
  <c r="K162" i="4" s="1"/>
  <c r="C861" i="4"/>
  <c r="K861" i="4" s="1"/>
  <c r="C1375" i="4"/>
  <c r="K1375" i="4" s="1"/>
  <c r="C451" i="4"/>
  <c r="K451" i="4" s="1"/>
  <c r="C611" i="4"/>
  <c r="K611" i="4" s="1"/>
  <c r="C600" i="4"/>
  <c r="K600" i="4" s="1"/>
  <c r="C571" i="4"/>
  <c r="K571" i="4" s="1"/>
  <c r="C853" i="4"/>
  <c r="K853" i="4" s="1"/>
  <c r="C398" i="4"/>
  <c r="K398" i="4" s="1"/>
  <c r="C983" i="4"/>
  <c r="K983" i="4" s="1"/>
  <c r="C1369" i="4"/>
  <c r="K1369" i="4" s="1"/>
  <c r="C1174" i="4"/>
  <c r="K1174" i="4" s="1"/>
  <c r="C564" i="4"/>
  <c r="K564" i="4" s="1"/>
  <c r="C202" i="4"/>
  <c r="K202" i="4" s="1"/>
  <c r="C353" i="4"/>
  <c r="K353" i="4" s="1"/>
  <c r="C57" i="4"/>
  <c r="K57" i="4" s="1"/>
  <c r="C594" i="4"/>
  <c r="K594" i="4" s="1"/>
  <c r="C1295" i="4"/>
  <c r="K1295" i="4" s="1"/>
  <c r="C118" i="4"/>
  <c r="K118" i="4" s="1"/>
  <c r="C997" i="4"/>
  <c r="K997" i="4" s="1"/>
  <c r="C633" i="4"/>
  <c r="K633" i="4" s="1"/>
  <c r="C1137" i="4"/>
  <c r="K1137" i="4" s="1"/>
  <c r="C1297" i="4"/>
  <c r="K1297" i="4" s="1"/>
  <c r="C731" i="4"/>
  <c r="K731" i="4" s="1"/>
  <c r="C1385" i="4"/>
  <c r="K1385" i="4" s="1"/>
  <c r="C541" i="4"/>
  <c r="K541" i="4" s="1"/>
  <c r="C190" i="4"/>
  <c r="K190" i="4" s="1"/>
  <c r="C1135" i="4"/>
  <c r="K1135" i="4" s="1"/>
  <c r="C1472" i="4"/>
  <c r="K1472" i="4" s="1"/>
  <c r="C1261" i="4"/>
  <c r="K1261" i="4" s="1"/>
  <c r="C862" i="4"/>
  <c r="K862" i="4" s="1"/>
  <c r="C954" i="4"/>
  <c r="K954" i="4" s="1"/>
  <c r="C1237" i="4"/>
  <c r="K1237" i="4" s="1"/>
  <c r="C1123" i="4"/>
  <c r="K1123" i="4" s="1"/>
  <c r="C907" i="4"/>
  <c r="K907" i="4" s="1"/>
  <c r="C1382" i="4"/>
  <c r="K1382" i="4" s="1"/>
  <c r="C373" i="4"/>
  <c r="K373" i="4" s="1"/>
  <c r="C499" i="4"/>
  <c r="K499" i="4" s="1"/>
  <c r="C925" i="4"/>
  <c r="K925" i="4" s="1"/>
  <c r="C291" i="4"/>
  <c r="K291" i="4" s="1"/>
  <c r="C1179" i="4"/>
  <c r="K1179" i="4" s="1"/>
  <c r="C26" i="4"/>
  <c r="K26" i="4" s="1"/>
  <c r="C636" i="4"/>
  <c r="K636" i="4" s="1"/>
  <c r="C489" i="4"/>
  <c r="K489" i="4" s="1"/>
  <c r="C68" i="4"/>
  <c r="K68" i="4" s="1"/>
  <c r="C1296" i="4"/>
  <c r="K1296" i="4" s="1"/>
  <c r="C1223" i="4"/>
  <c r="K1223" i="4" s="1"/>
  <c r="C1290" i="4"/>
  <c r="K1290" i="4" s="1"/>
  <c r="C194" i="4"/>
  <c r="K194" i="4" s="1"/>
  <c r="C725" i="4"/>
  <c r="K725" i="4" s="1"/>
  <c r="C522" i="4"/>
  <c r="K522" i="4" s="1"/>
  <c r="C1500" i="4"/>
  <c r="K1500" i="4" s="1"/>
  <c r="C27" i="4"/>
  <c r="K27" i="4" s="1"/>
  <c r="C47" i="4"/>
  <c r="K47" i="4" s="1"/>
  <c r="C446" i="4"/>
  <c r="K446" i="4" s="1"/>
  <c r="C201" i="4"/>
  <c r="K201" i="4" s="1"/>
  <c r="C1483" i="4"/>
  <c r="K1483" i="4" s="1"/>
  <c r="C1042" i="4"/>
  <c r="K1042" i="4" s="1"/>
  <c r="C1138" i="4"/>
  <c r="K1138" i="4" s="1"/>
  <c r="C944" i="4"/>
  <c r="K944" i="4" s="1"/>
  <c r="C810" i="4"/>
  <c r="K810" i="4" s="1"/>
  <c r="C1074" i="4"/>
  <c r="K1074" i="4" s="1"/>
  <c r="C976" i="4"/>
  <c r="K976" i="4" s="1"/>
  <c r="C360" i="4"/>
  <c r="K360" i="4" s="1"/>
  <c r="C1486" i="4"/>
  <c r="K1486" i="4" s="1"/>
  <c r="C1460" i="4"/>
  <c r="K1460" i="4" s="1"/>
  <c r="C9" i="4"/>
  <c r="K9" i="4" s="1"/>
  <c r="C245" i="4"/>
  <c r="K245" i="4" s="1"/>
  <c r="C576" i="4"/>
  <c r="K576" i="4" s="1"/>
  <c r="C1274" i="4"/>
  <c r="K1274" i="4" s="1"/>
  <c r="C644" i="4"/>
  <c r="K644" i="4" s="1"/>
  <c r="C223" i="4"/>
  <c r="K223" i="4" s="1"/>
  <c r="C283" i="4"/>
  <c r="K283" i="4" s="1"/>
  <c r="C1021" i="4"/>
  <c r="K1021" i="4" s="1"/>
  <c r="C1105" i="4"/>
  <c r="K1105" i="4" s="1"/>
  <c r="C180" i="4"/>
  <c r="K180" i="4" s="1"/>
  <c r="C6" i="4"/>
  <c r="K6" i="4" s="1"/>
  <c r="C459" i="4"/>
  <c r="K459" i="4" s="1"/>
  <c r="C1421" i="4"/>
  <c r="K1421" i="4" s="1"/>
  <c r="C279" i="4"/>
  <c r="K279" i="4" s="1"/>
  <c r="C811" i="4"/>
  <c r="K811" i="4" s="1"/>
  <c r="C1449" i="4"/>
  <c r="K1449" i="4" s="1"/>
  <c r="C1436" i="4"/>
  <c r="K1436" i="4" s="1"/>
  <c r="C738" i="4"/>
  <c r="K738" i="4" s="1"/>
  <c r="C204" i="4"/>
  <c r="K204" i="4" s="1"/>
  <c r="C799" i="4"/>
  <c r="K799" i="4" s="1"/>
  <c r="C1120" i="4"/>
  <c r="K1120" i="4" s="1"/>
  <c r="C1004" i="4"/>
  <c r="K1004" i="4" s="1"/>
  <c r="C1380" i="4"/>
  <c r="K1380" i="4" s="1"/>
  <c r="C275" i="4"/>
  <c r="K275" i="4" s="1"/>
  <c r="C948" i="4"/>
  <c r="K948" i="4" s="1"/>
  <c r="C627" i="4"/>
  <c r="K627" i="4" s="1"/>
  <c r="C511" i="4"/>
  <c r="K511" i="4" s="1"/>
  <c r="C807" i="4"/>
  <c r="K807" i="4" s="1"/>
  <c r="C975" i="4"/>
  <c r="K975" i="4" s="1"/>
  <c r="C395" i="4"/>
  <c r="K395" i="4" s="1"/>
  <c r="C276" i="4"/>
  <c r="K276" i="4" s="1"/>
  <c r="C1111" i="4"/>
  <c r="K1111" i="4" s="1"/>
  <c r="C165" i="4"/>
  <c r="K165" i="4" s="1"/>
  <c r="C1028" i="4"/>
  <c r="K1028" i="4" s="1"/>
  <c r="C344" i="4"/>
  <c r="K344" i="4" s="1"/>
  <c r="C1073" i="4"/>
  <c r="K1073" i="4" s="1"/>
  <c r="C900" i="4"/>
  <c r="K900" i="4" s="1"/>
  <c r="C65" i="4"/>
  <c r="K65" i="4" s="1"/>
  <c r="C694" i="4"/>
  <c r="K694" i="4" s="1"/>
  <c r="C717" i="4"/>
  <c r="K717" i="4" s="1"/>
  <c r="C761" i="4"/>
  <c r="K761" i="4" s="1"/>
  <c r="C15" i="4"/>
  <c r="K15" i="4" s="1"/>
  <c r="C1177" i="4"/>
  <c r="K1177" i="4" s="1"/>
  <c r="C863" i="4"/>
  <c r="K863" i="4" s="1"/>
  <c r="C502" i="4"/>
  <c r="K502" i="4" s="1"/>
  <c r="C932" i="4"/>
  <c r="K932" i="4" s="1"/>
  <c r="C796" i="4"/>
  <c r="K796" i="4" s="1"/>
  <c r="C433" i="4"/>
  <c r="K433" i="4" s="1"/>
  <c r="C774" i="4"/>
  <c r="K774" i="4" s="1"/>
  <c r="C986" i="4"/>
  <c r="K986" i="4" s="1"/>
  <c r="C1080" i="4"/>
  <c r="K1080" i="4" s="1"/>
  <c r="C1309" i="4"/>
  <c r="K1309" i="4" s="1"/>
  <c r="C508" i="4"/>
  <c r="K508" i="4" s="1"/>
  <c r="C330" i="4"/>
  <c r="K330" i="4" s="1"/>
  <c r="C1070" i="4"/>
  <c r="K1070" i="4" s="1"/>
  <c r="C1287" i="4"/>
  <c r="K1287" i="4" s="1"/>
  <c r="C1362" i="4"/>
  <c r="K1362" i="4" s="1"/>
  <c r="C1238" i="4"/>
  <c r="K1238" i="4" s="1"/>
  <c r="C236" i="4"/>
  <c r="K236" i="4" s="1"/>
  <c r="C1046" i="4"/>
  <c r="K1046" i="4" s="1"/>
  <c r="C1344" i="4"/>
  <c r="K1344" i="4" s="1"/>
  <c r="C1469" i="4"/>
  <c r="K1469" i="4" s="1"/>
  <c r="C903" i="4"/>
  <c r="K903" i="4" s="1"/>
  <c r="C897" i="4"/>
  <c r="K897" i="4" s="1"/>
  <c r="C1153" i="4"/>
  <c r="K1153" i="4" s="1"/>
  <c r="C568" i="4"/>
  <c r="K568" i="4" s="1"/>
  <c r="C1299" i="4"/>
  <c r="K1299" i="4" s="1"/>
  <c r="C584" i="4"/>
  <c r="K584" i="4" s="1"/>
  <c r="C988" i="4"/>
  <c r="K988" i="4" s="1"/>
  <c r="C147" i="4"/>
  <c r="K147" i="4" s="1"/>
  <c r="C322" i="4"/>
  <c r="K322" i="4" s="1"/>
  <c r="C1141" i="4"/>
  <c r="K1141" i="4" s="1"/>
  <c r="C757" i="4"/>
  <c r="K757" i="4" s="1"/>
  <c r="C1163" i="4"/>
  <c r="K1163" i="4" s="1"/>
  <c r="C263" i="4"/>
  <c r="K263" i="4" s="1"/>
  <c r="C583" i="4"/>
  <c r="K583" i="4" s="1"/>
  <c r="C834" i="4"/>
  <c r="K834" i="4" s="1"/>
  <c r="C1188" i="4"/>
  <c r="K1188" i="4" s="1"/>
  <c r="C1330" i="4"/>
  <c r="K1330" i="4" s="1"/>
  <c r="C1044" i="4"/>
  <c r="K1044" i="4" s="1"/>
  <c r="C221" i="4"/>
  <c r="K221" i="4" s="1"/>
  <c r="C913" i="4"/>
  <c r="K913" i="4" s="1"/>
  <c r="C441" i="4"/>
  <c r="K441" i="4" s="1"/>
  <c r="C582" i="4"/>
  <c r="K582" i="4" s="1"/>
  <c r="C429" i="4"/>
  <c r="K429" i="4" s="1"/>
  <c r="C980" i="4"/>
  <c r="K980" i="4" s="1"/>
  <c r="C1377" i="4"/>
  <c r="K1377" i="4" s="1"/>
  <c r="C1089" i="4"/>
  <c r="K1089" i="4" s="1"/>
  <c r="C300" i="4"/>
  <c r="K300" i="4" s="1"/>
  <c r="C638" i="4"/>
  <c r="K638" i="4" s="1"/>
  <c r="C596" i="4"/>
  <c r="K596" i="4" s="1"/>
  <c r="C151" i="4"/>
  <c r="K151" i="4" s="1"/>
  <c r="C790" i="4"/>
  <c r="K790" i="4" s="1"/>
  <c r="C1096" i="4"/>
  <c r="K1096" i="4" s="1"/>
  <c r="C235" i="4"/>
  <c r="K235" i="4" s="1"/>
  <c r="C1167" i="4"/>
  <c r="K1167" i="4" s="1"/>
  <c r="C1345" i="4"/>
  <c r="K1345" i="4" s="1"/>
  <c r="C1240" i="4"/>
  <c r="K1240" i="4" s="1"/>
  <c r="C1093" i="4"/>
  <c r="K1093" i="4" s="1"/>
  <c r="C282" i="4"/>
  <c r="K282" i="4" s="1"/>
  <c r="C225" i="4"/>
  <c r="K225" i="4" s="1"/>
  <c r="C1045" i="4"/>
  <c r="K1045" i="4" s="1"/>
  <c r="C854" i="4"/>
  <c r="K854" i="4" s="1"/>
  <c r="C1083" i="4"/>
  <c r="K1083" i="4" s="1"/>
  <c r="C548" i="4"/>
  <c r="K548" i="4" s="1"/>
  <c r="C765" i="4"/>
  <c r="K765" i="4" s="1"/>
  <c r="C457" i="4"/>
  <c r="K457" i="4" s="1"/>
  <c r="C184" i="4"/>
  <c r="K184" i="4" s="1"/>
  <c r="C218" i="4"/>
  <c r="K218" i="4" s="1"/>
  <c r="C126" i="4"/>
  <c r="K126" i="4" s="1"/>
  <c r="C1245" i="4"/>
  <c r="K1245" i="4" s="1"/>
  <c r="C529" i="4"/>
  <c r="K529" i="4" s="1"/>
  <c r="C1417" i="4"/>
  <c r="K1417" i="4" s="1"/>
  <c r="C1143" i="4"/>
  <c r="K1143" i="4" s="1"/>
  <c r="C1014" i="4"/>
  <c r="K1014" i="4" s="1"/>
  <c r="C660" i="4"/>
  <c r="K660" i="4" s="1"/>
  <c r="C1165" i="4"/>
  <c r="K1165" i="4" s="1"/>
  <c r="C1305" i="4"/>
  <c r="K1305" i="4" s="1"/>
  <c r="C1405" i="4"/>
  <c r="K1405" i="4" s="1"/>
  <c r="C231" i="4"/>
  <c r="K231" i="4" s="1"/>
  <c r="C156" i="4"/>
  <c r="K156" i="4" s="1"/>
  <c r="C971" i="4"/>
  <c r="K971" i="4" s="1"/>
  <c r="C700" i="4"/>
  <c r="K700" i="4" s="1"/>
  <c r="C1399" i="4"/>
  <c r="K1399" i="4" s="1"/>
  <c r="C109" i="4"/>
  <c r="K109" i="4" s="1"/>
  <c r="C946" i="4"/>
  <c r="K946" i="4" s="1"/>
  <c r="C1346" i="4"/>
  <c r="K1346" i="4" s="1"/>
  <c r="C16" i="4"/>
  <c r="K16" i="4" s="1"/>
  <c r="C63" i="4"/>
  <c r="K63" i="4" s="1"/>
  <c r="C1217" i="4"/>
  <c r="K1217" i="4" s="1"/>
  <c r="C86" i="4"/>
  <c r="K86" i="4" s="1"/>
  <c r="C540" i="4"/>
  <c r="K540" i="4" s="1"/>
  <c r="C316" i="4"/>
  <c r="K316" i="4" s="1"/>
  <c r="C1461" i="4"/>
  <c r="K1461" i="4" s="1"/>
  <c r="C681" i="4"/>
  <c r="K681" i="4" s="1"/>
  <c r="C937" i="4"/>
  <c r="K937" i="4" s="1"/>
  <c r="C1412" i="4"/>
  <c r="K1412" i="4" s="1"/>
  <c r="C1146" i="4"/>
  <c r="K1146" i="4" s="1"/>
  <c r="C1000" i="4"/>
  <c r="K1000" i="4" s="1"/>
  <c r="C689" i="4"/>
  <c r="K689" i="4" s="1"/>
  <c r="C559" i="4"/>
  <c r="K559" i="4" s="1"/>
  <c r="C1395" i="4"/>
  <c r="K1395" i="4" s="1"/>
  <c r="C601" i="4"/>
  <c r="K601" i="4" s="1"/>
  <c r="C1132" i="4"/>
  <c r="K1132" i="4" s="1"/>
  <c r="C672" i="4"/>
  <c r="K672" i="4" s="1"/>
  <c r="C1340" i="4"/>
  <c r="K1340" i="4" s="1"/>
  <c r="C154" i="4"/>
  <c r="K154" i="4" s="1"/>
  <c r="C1198" i="4"/>
  <c r="K1198" i="4" s="1"/>
  <c r="C690" i="4"/>
  <c r="K690" i="4" s="1"/>
  <c r="C628" i="4"/>
  <c r="K628" i="4" s="1"/>
  <c r="C303" i="4"/>
  <c r="K303" i="4" s="1"/>
  <c r="C363" i="4"/>
  <c r="K363" i="4" s="1"/>
  <c r="C1447" i="4"/>
  <c r="K1447" i="4" s="1"/>
  <c r="C864" i="4"/>
  <c r="K864" i="4" s="1"/>
  <c r="C688" i="4"/>
  <c r="K688" i="4" s="1"/>
  <c r="C885" i="4"/>
  <c r="K885" i="4" s="1"/>
  <c r="C329" i="4"/>
  <c r="K329" i="4" s="1"/>
  <c r="C832" i="4"/>
  <c r="K832" i="4" s="1"/>
  <c r="C94" i="4"/>
  <c r="K94" i="4" s="1"/>
  <c r="C32" i="4"/>
  <c r="K32" i="4" s="1"/>
  <c r="C1294" i="4"/>
  <c r="K1294" i="4" s="1"/>
  <c r="C271" i="4"/>
  <c r="K271" i="4" s="1"/>
  <c r="C269" i="4"/>
  <c r="K269" i="4" s="1"/>
  <c r="C385" i="4"/>
  <c r="K385" i="4" s="1"/>
  <c r="C504" i="4"/>
  <c r="K504" i="4" s="1"/>
  <c r="C524" i="4"/>
  <c r="K524" i="4" s="1"/>
  <c r="C1306" i="4"/>
  <c r="K1306" i="4" s="1"/>
  <c r="C1189" i="4"/>
  <c r="K1189" i="4" s="1"/>
  <c r="C1134" i="4"/>
  <c r="K1134" i="4" s="1"/>
  <c r="C1213" i="4"/>
  <c r="K1213" i="4" s="1"/>
  <c r="C677" i="4"/>
  <c r="K677" i="4" s="1"/>
  <c r="C553" i="4"/>
  <c r="K553" i="4" s="1"/>
  <c r="C956" i="4"/>
  <c r="K956" i="4" s="1"/>
  <c r="C206" i="4"/>
  <c r="K206" i="4" s="1"/>
  <c r="C525" i="4"/>
  <c r="K525" i="4" s="1"/>
  <c r="C289" i="4"/>
  <c r="K289" i="4" s="1"/>
  <c r="C1457" i="4"/>
  <c r="K1457" i="4" s="1"/>
  <c r="C1307" i="4"/>
  <c r="K1307" i="4" s="1"/>
  <c r="C1285" i="4"/>
  <c r="K1285" i="4" s="1"/>
  <c r="C376" i="4"/>
  <c r="K376" i="4" s="1"/>
  <c r="C1283" i="4"/>
  <c r="K1283" i="4" s="1"/>
  <c r="C736" i="4"/>
  <c r="K736" i="4" s="1"/>
  <c r="C659" i="4"/>
  <c r="K659" i="4" s="1"/>
  <c r="C1116" i="4"/>
  <c r="K1116" i="4" s="1"/>
  <c r="C1445" i="4"/>
  <c r="K1445" i="4" s="1"/>
  <c r="C650" i="4"/>
  <c r="K650" i="4" s="1"/>
  <c r="C171" i="4"/>
  <c r="K171" i="4" s="1"/>
  <c r="C567" i="4"/>
  <c r="K567" i="4" s="1"/>
  <c r="C239" i="4"/>
  <c r="K239" i="4" s="1"/>
  <c r="C157" i="4"/>
  <c r="K157" i="4" s="1"/>
  <c r="C880" i="4"/>
  <c r="K880" i="4" s="1"/>
  <c r="C72" i="4"/>
  <c r="K72" i="4" s="1"/>
  <c r="C1202" i="4"/>
  <c r="K1202" i="4" s="1"/>
  <c r="C1040" i="4"/>
  <c r="K1040" i="4" s="1"/>
  <c r="C150" i="4"/>
  <c r="K150" i="4" s="1"/>
  <c r="C1092" i="4"/>
  <c r="K1092" i="4" s="1"/>
  <c r="C336" i="4"/>
  <c r="K336" i="4" s="1"/>
  <c r="C1200" i="4"/>
  <c r="K1200" i="4" s="1"/>
  <c r="C1009" i="4"/>
  <c r="K1009" i="4" s="1"/>
  <c r="C4" i="4"/>
  <c r="K4" i="4" s="1"/>
  <c r="C331" i="4"/>
  <c r="K331" i="4" s="1"/>
  <c r="C432" i="4"/>
  <c r="K432" i="4" s="1"/>
  <c r="C1220" i="4"/>
  <c r="K1220" i="4" s="1"/>
  <c r="C1398" i="4"/>
  <c r="K1398" i="4" s="1"/>
  <c r="C710" i="4"/>
  <c r="K710" i="4" s="1"/>
  <c r="C666" i="4"/>
  <c r="K666" i="4" s="1"/>
  <c r="C75" i="4"/>
  <c r="K75" i="4" s="1"/>
  <c r="C14" i="4"/>
  <c r="K14" i="4" s="1"/>
  <c r="C404" i="4"/>
  <c r="K404" i="4" s="1"/>
  <c r="C108" i="4"/>
  <c r="K108" i="4" s="1"/>
  <c r="C785" i="4"/>
  <c r="K785" i="4" s="1"/>
  <c r="C270" i="4"/>
  <c r="K270" i="4" s="1"/>
  <c r="C1501" i="4"/>
  <c r="K1501" i="4" s="1"/>
  <c r="C33" i="4"/>
  <c r="K33" i="4" s="1"/>
  <c r="C836" i="4"/>
  <c r="K836" i="4" s="1"/>
  <c r="C1224" i="4"/>
  <c r="K1224" i="4" s="1"/>
  <c r="C285" i="4"/>
  <c r="K285" i="4" s="1"/>
  <c r="C1208" i="4"/>
  <c r="K1208" i="4" s="1"/>
  <c r="C338" i="4"/>
  <c r="K338" i="4" s="1"/>
  <c r="C318" i="4"/>
  <c r="K318" i="4" s="1"/>
  <c r="C420" i="4"/>
  <c r="K420" i="4" s="1"/>
  <c r="C480" i="4"/>
  <c r="K480" i="4" s="1"/>
  <c r="C1381" i="4"/>
  <c r="K1381" i="4" s="1"/>
  <c r="C977" i="4"/>
  <c r="K977" i="4" s="1"/>
  <c r="C1407" i="4"/>
  <c r="K1407" i="4" s="1"/>
  <c r="C362" i="4"/>
  <c r="K362" i="4" s="1"/>
  <c r="C1239" i="4"/>
  <c r="K1239" i="4" s="1"/>
  <c r="C308" i="4"/>
  <c r="K308" i="4" s="1"/>
  <c r="C804" i="4"/>
  <c r="K804" i="4" s="1"/>
  <c r="C543" i="4"/>
  <c r="K543" i="4" s="1"/>
  <c r="C1008" i="4"/>
  <c r="K1008" i="4" s="1"/>
  <c r="C1394" i="4"/>
  <c r="K1394" i="4" s="1"/>
  <c r="C1420" i="4"/>
  <c r="K1420" i="4" s="1"/>
  <c r="C355" i="4"/>
  <c r="K355" i="4" s="1"/>
  <c r="C1357" i="4"/>
  <c r="K1357" i="4" s="1"/>
  <c r="C177" i="4"/>
  <c r="K177" i="4" s="1"/>
  <c r="C713" i="4"/>
  <c r="K713" i="4" s="1"/>
  <c r="C630" i="4"/>
  <c r="K630" i="4" s="1"/>
  <c r="C901" i="4"/>
  <c r="K901" i="4" s="1"/>
  <c r="C833" i="4"/>
  <c r="K833" i="4" s="1"/>
  <c r="C431" i="4"/>
  <c r="K431" i="4" s="1"/>
  <c r="C1425" i="4"/>
  <c r="K1425" i="4" s="1"/>
  <c r="C307" i="4"/>
  <c r="K307" i="4" s="1"/>
  <c r="C328" i="4"/>
  <c r="K328" i="4" s="1"/>
  <c r="C418" i="4"/>
  <c r="K418" i="4" s="1"/>
  <c r="C397" i="4"/>
  <c r="K397" i="4" s="1"/>
  <c r="C1156" i="4"/>
  <c r="K1156" i="4" s="1"/>
  <c r="C886" i="4"/>
  <c r="K886" i="4" s="1"/>
  <c r="C629" i="4"/>
  <c r="K629" i="4" s="1"/>
  <c r="C670" i="4"/>
  <c r="K670" i="4" s="1"/>
  <c r="C515" i="4"/>
  <c r="K515" i="4" s="1"/>
  <c r="C750" i="4"/>
  <c r="K750" i="4" s="1"/>
  <c r="C657" i="4"/>
  <c r="K657" i="4" s="1"/>
  <c r="C1490" i="4"/>
  <c r="K1490" i="4" s="1"/>
  <c r="C437" i="4"/>
  <c r="K437" i="4" s="1"/>
  <c r="C592" i="4"/>
  <c r="K592" i="4" s="1"/>
  <c r="C311" i="4"/>
  <c r="K311" i="4" s="1"/>
  <c r="C1026" i="4"/>
  <c r="K1026" i="4" s="1"/>
  <c r="C526" i="4"/>
  <c r="K526" i="4" s="1"/>
  <c r="C500" i="4"/>
  <c r="K500" i="4" s="1"/>
  <c r="C476" i="4"/>
  <c r="K476" i="4" s="1"/>
  <c r="C173" i="4"/>
  <c r="K173" i="4" s="1"/>
  <c r="C933" i="4"/>
  <c r="K933" i="4" s="1"/>
  <c r="C585" i="4"/>
  <c r="K585" i="4" s="1"/>
  <c r="C1333" i="4"/>
  <c r="K1333" i="4" s="1"/>
  <c r="C1033" i="4"/>
  <c r="K1033" i="4" s="1"/>
  <c r="C909" i="4"/>
  <c r="K909" i="4" s="1"/>
  <c r="C1279" i="4"/>
  <c r="K1279" i="4" s="1"/>
  <c r="C1088" i="4"/>
  <c r="K1088" i="4" s="1"/>
  <c r="C1289" i="4"/>
  <c r="K1289" i="4" s="1"/>
  <c r="C272" i="4"/>
  <c r="K272" i="4" s="1"/>
  <c r="C1029" i="4"/>
  <c r="K1029" i="4" s="1"/>
  <c r="C197" i="4"/>
  <c r="K197" i="4" s="1"/>
  <c r="C1371" i="4"/>
  <c r="K1371" i="4" s="1"/>
  <c r="C786" i="4"/>
  <c r="K786" i="4" s="1"/>
  <c r="C744" i="4"/>
  <c r="K744" i="4" s="1"/>
  <c r="C781" i="4"/>
  <c r="K781" i="4" s="1"/>
  <c r="C963" i="4"/>
  <c r="K963" i="4" s="1"/>
  <c r="C1187" i="4"/>
  <c r="K1187" i="4" s="1"/>
  <c r="C455" i="4"/>
  <c r="K455" i="4" s="1"/>
  <c r="C839" i="4"/>
  <c r="K839" i="4" s="1"/>
  <c r="C1066" i="4"/>
  <c r="K1066" i="4" s="1"/>
  <c r="C764" i="4"/>
  <c r="K764" i="4" s="1"/>
  <c r="C195" i="4"/>
  <c r="K195" i="4" s="1"/>
  <c r="C120" i="4"/>
  <c r="K120" i="4" s="1"/>
  <c r="C978" i="4"/>
  <c r="K978" i="4" s="1"/>
  <c r="C667" i="4"/>
  <c r="K667" i="4" s="1"/>
  <c r="C737" i="4"/>
  <c r="K737" i="4" s="1"/>
  <c r="C345" i="4"/>
  <c r="K345" i="4" s="1"/>
  <c r="C357" i="4"/>
  <c r="K357" i="4" s="1"/>
  <c r="C372" i="4"/>
  <c r="K372" i="4" s="1"/>
  <c r="C1263" i="4"/>
  <c r="K1263" i="4" s="1"/>
  <c r="C200" i="4"/>
  <c r="K200" i="4" s="1"/>
  <c r="C76" i="4"/>
  <c r="K76" i="4" s="1"/>
  <c r="C574" i="4"/>
  <c r="K574" i="4" s="1"/>
  <c r="C250" i="4"/>
  <c r="K250" i="4" s="1"/>
  <c r="C484" i="4"/>
  <c r="K484" i="4" s="1"/>
  <c r="C618" i="4"/>
  <c r="K618" i="4" s="1"/>
  <c r="C101" i="4"/>
  <c r="K101" i="4" s="1"/>
  <c r="C1060" i="4"/>
  <c r="K1060" i="4" s="1"/>
  <c r="C817" i="4"/>
  <c r="K817" i="4" s="1"/>
  <c r="C752" i="4"/>
  <c r="K752" i="4" s="1"/>
  <c r="C1228" i="4"/>
  <c r="K1228" i="4" s="1"/>
  <c r="C399" i="4"/>
  <c r="K399" i="4" s="1"/>
  <c r="C1364" i="4"/>
  <c r="K1364" i="4" s="1"/>
  <c r="C137" i="4"/>
  <c r="K137" i="4" s="1"/>
  <c r="C751" i="4"/>
  <c r="K751" i="4" s="1"/>
  <c r="C1196" i="4"/>
  <c r="K1196" i="4" s="1"/>
  <c r="C1348" i="4"/>
  <c r="K1348" i="4" s="1"/>
  <c r="C809" i="4"/>
  <c r="K809" i="4" s="1"/>
  <c r="C1099" i="4"/>
  <c r="K1099" i="4" s="1"/>
  <c r="C1043" i="4"/>
  <c r="K1043" i="4" s="1"/>
  <c r="C1277" i="4"/>
  <c r="K1277" i="4" s="1"/>
  <c r="C1495" i="4"/>
  <c r="K1495" i="4" s="1"/>
  <c r="C1186" i="4"/>
  <c r="K1186" i="4" s="1"/>
  <c r="C709" i="4"/>
  <c r="K709" i="4" s="1"/>
  <c r="C782" i="4"/>
  <c r="K782" i="4" s="1"/>
  <c r="C697" i="4"/>
  <c r="K697" i="4" s="1"/>
  <c r="C234" i="4"/>
  <c r="K234" i="4" s="1"/>
  <c r="C1211" i="4"/>
  <c r="K1211" i="4" s="1"/>
  <c r="C461" i="4"/>
  <c r="K461" i="4" s="1"/>
  <c r="C1327" i="4"/>
  <c r="K1327" i="4" s="1"/>
  <c r="C1210" i="4"/>
  <c r="K1210" i="4" s="1"/>
  <c r="C1017" i="4"/>
  <c r="K1017" i="4" s="1"/>
  <c r="C1361" i="4"/>
  <c r="K1361" i="4" s="1"/>
  <c r="C422" i="4"/>
  <c r="K422" i="4" s="1"/>
  <c r="C341" i="4"/>
  <c r="K341" i="4" s="1"/>
  <c r="C56" i="4"/>
  <c r="K56" i="4" s="1"/>
  <c r="C1452" i="4"/>
  <c r="K1452" i="4" s="1"/>
  <c r="C1350" i="4"/>
  <c r="K1350" i="4" s="1"/>
  <c r="C1233" i="4"/>
  <c r="K1233" i="4" s="1"/>
  <c r="C346" i="4"/>
  <c r="K346" i="4" s="1"/>
  <c r="C835" i="4"/>
  <c r="K835" i="4" s="1"/>
  <c r="C1018" i="4"/>
  <c r="K1018" i="4" s="1"/>
  <c r="C10" i="4"/>
  <c r="K10" i="4" s="1"/>
  <c r="C354" i="4"/>
  <c r="K354" i="4" s="1"/>
  <c r="C1226" i="4"/>
  <c r="K1226" i="4" s="1"/>
  <c r="C645" i="4"/>
  <c r="K645" i="4" s="1"/>
  <c r="C686" i="4"/>
  <c r="K686" i="4" s="1"/>
  <c r="C1335" i="4"/>
  <c r="K1335" i="4" s="1"/>
  <c r="C1199" i="4"/>
  <c r="K1199" i="4" s="1"/>
  <c r="C1062" i="4"/>
  <c r="K1062" i="4" s="1"/>
  <c r="C1049" i="4"/>
  <c r="K1049" i="4" s="1"/>
  <c r="C1034" i="4"/>
  <c r="K1034" i="4" s="1"/>
  <c r="C61" i="4"/>
  <c r="K61" i="4" s="1"/>
  <c r="C1451" i="4"/>
  <c r="K1451" i="4" s="1"/>
  <c r="C1413" i="4"/>
  <c r="K1413" i="4" s="1"/>
  <c r="C1404" i="4"/>
  <c r="K1404" i="4" s="1"/>
  <c r="C701" i="4"/>
  <c r="K701" i="4" s="1"/>
  <c r="C599" i="4"/>
  <c r="K599" i="4" s="1"/>
  <c r="C570" i="4"/>
  <c r="K570" i="4" s="1"/>
  <c r="C675" i="4"/>
  <c r="K675" i="4" s="1"/>
  <c r="C1081" i="4"/>
  <c r="K1081" i="4" s="1"/>
  <c r="C310" i="4"/>
  <c r="K310" i="4" s="1"/>
  <c r="C1433" i="4"/>
  <c r="K1433" i="4" s="1"/>
  <c r="C207" i="4"/>
  <c r="K207" i="4" s="1"/>
  <c r="C212" i="4"/>
  <c r="K212" i="4" s="1"/>
  <c r="C211" i="4"/>
  <c r="K211" i="4" s="1"/>
  <c r="C1266" i="4"/>
  <c r="K1266" i="4" s="1"/>
  <c r="C1286" i="4"/>
  <c r="K1286" i="4" s="1"/>
  <c r="C787" i="4"/>
  <c r="K787" i="4" s="1"/>
  <c r="C718" i="4"/>
  <c r="K718" i="4" s="1"/>
  <c r="C871" i="4"/>
  <c r="K871" i="4" s="1"/>
  <c r="C79" i="4"/>
  <c r="K79" i="4" s="1"/>
  <c r="C1190" i="4"/>
  <c r="K1190" i="4" s="1"/>
  <c r="C317" i="4"/>
  <c r="K317" i="4" s="1"/>
  <c r="C366" i="4"/>
  <c r="K366" i="4" s="1"/>
  <c r="C680" i="4"/>
  <c r="K680" i="4" s="1"/>
  <c r="C1252" i="4"/>
  <c r="K1252" i="4" s="1"/>
  <c r="C661" i="4"/>
  <c r="K661" i="4" s="1"/>
  <c r="C588" i="4"/>
  <c r="K588" i="4" s="1"/>
  <c r="C467" i="4"/>
  <c r="K467" i="4" s="1"/>
  <c r="C1067" i="4"/>
  <c r="K1067" i="4" s="1"/>
  <c r="C1383" i="4"/>
  <c r="K1383" i="4" s="1"/>
  <c r="C1468" i="4"/>
  <c r="K1468" i="4" s="1"/>
  <c r="C1282" i="4"/>
  <c r="K1282" i="4" s="1"/>
  <c r="C465" i="4"/>
  <c r="K465" i="4" s="1"/>
  <c r="C73" i="4"/>
  <c r="K73" i="4" s="1"/>
  <c r="C1117" i="4"/>
  <c r="K1117" i="4" s="1"/>
  <c r="C403" i="4"/>
  <c r="K403" i="4" s="1"/>
  <c r="C876" i="4"/>
  <c r="K876" i="4" s="1"/>
  <c r="C439" i="4"/>
  <c r="K439" i="4" s="1"/>
  <c r="C1256" i="4"/>
  <c r="K1256" i="4" s="1"/>
  <c r="C189" i="4"/>
  <c r="K189" i="4" s="1"/>
  <c r="C394" i="4"/>
  <c r="K394" i="4" s="1"/>
  <c r="C1268" i="4"/>
  <c r="K1268" i="4" s="1"/>
  <c r="C49" i="4"/>
  <c r="K49" i="4" s="1"/>
  <c r="C1072" i="4"/>
  <c r="K1072" i="4" s="1"/>
  <c r="C1204" i="4"/>
  <c r="K1204" i="4" s="1"/>
  <c r="C1005" i="4"/>
  <c r="K1005" i="4" s="1"/>
  <c r="C292" i="4"/>
  <c r="K292" i="4" s="1"/>
  <c r="C726" i="4"/>
  <c r="K726" i="4" s="1"/>
  <c r="C934" i="4"/>
  <c r="K934" i="4" s="1"/>
  <c r="C546" i="4"/>
  <c r="K546" i="4" s="1"/>
  <c r="C879" i="4"/>
  <c r="K879" i="4" s="1"/>
  <c r="C923" i="4"/>
  <c r="K923" i="4" s="1"/>
  <c r="C1052" i="4"/>
  <c r="K1052" i="4" s="1"/>
  <c r="C155" i="4"/>
  <c r="K155" i="4" s="1"/>
  <c r="C315" i="4"/>
  <c r="K315" i="4" s="1"/>
  <c r="C1275" i="4"/>
  <c r="K1275" i="4" s="1"/>
  <c r="C964" i="4"/>
  <c r="K964" i="4" s="1"/>
  <c r="C797" i="4"/>
  <c r="K797" i="4" s="1"/>
  <c r="C364" i="4"/>
  <c r="K364" i="4" s="1"/>
  <c r="C247" i="4"/>
  <c r="K247" i="4" s="1"/>
  <c r="C704" i="4"/>
  <c r="K704" i="4" s="1"/>
  <c r="C788" i="4"/>
  <c r="K788" i="4" s="1"/>
  <c r="C20" i="4"/>
  <c r="K20" i="4" s="1"/>
  <c r="C1403" i="4"/>
  <c r="K1403" i="4" s="1"/>
  <c r="C319" i="4"/>
  <c r="K319" i="4" s="1"/>
  <c r="C974" i="4"/>
  <c r="K974" i="4" s="1"/>
  <c r="C649" i="4"/>
  <c r="K649" i="4" s="1"/>
  <c r="C746" i="4"/>
  <c r="K746" i="4" s="1"/>
  <c r="C868" i="4"/>
  <c r="K868" i="4" s="1"/>
  <c r="C215" i="4"/>
  <c r="K215" i="4" s="1"/>
  <c r="C814" i="4"/>
  <c r="K814" i="4" s="1"/>
  <c r="C612" i="4"/>
  <c r="K612" i="4" s="1"/>
  <c r="C409" i="4"/>
  <c r="K409" i="4" s="1"/>
  <c r="C894" i="4"/>
  <c r="K894" i="4" s="1"/>
  <c r="C729" i="4"/>
  <c r="K729" i="4" s="1"/>
  <c r="C102" i="4"/>
  <c r="K102" i="4" s="1"/>
  <c r="C498" i="4"/>
  <c r="K498" i="4" s="1"/>
  <c r="C220" i="4"/>
  <c r="K220" i="4" s="1"/>
  <c r="C1264" i="4"/>
  <c r="K1264" i="4" s="1"/>
  <c r="C304" i="4"/>
  <c r="K304" i="4" s="1"/>
  <c r="C87" i="4"/>
  <c r="K87" i="4" s="1"/>
  <c r="C1058" i="4"/>
  <c r="K1058" i="4" s="1"/>
  <c r="C112" i="4"/>
  <c r="K112" i="4" s="1"/>
  <c r="C67" i="4"/>
  <c r="K67" i="4" s="1"/>
  <c r="C1411" i="4"/>
  <c r="K1411" i="4" s="1"/>
  <c r="C1114" i="4"/>
  <c r="K1114" i="4" s="1"/>
  <c r="C278" i="4"/>
  <c r="K278" i="4" s="1"/>
  <c r="C1269" i="4"/>
  <c r="K1269" i="4" s="1"/>
  <c r="C199" i="4"/>
  <c r="K199" i="4" s="1"/>
  <c r="C1284" i="4"/>
  <c r="K1284" i="4" s="1"/>
  <c r="C1155" i="4"/>
  <c r="K1155" i="4" s="1"/>
  <c r="C11" i="4"/>
  <c r="C1336" i="4"/>
  <c r="K1336" i="4" s="1"/>
  <c r="C870" i="4"/>
  <c r="K870" i="4" s="1"/>
  <c r="C920" i="4"/>
  <c r="K920" i="4" s="1"/>
  <c r="C682" i="4"/>
  <c r="K682" i="4" s="1"/>
  <c r="C519" i="4"/>
  <c r="K519" i="4" s="1"/>
  <c r="C492" i="4"/>
  <c r="K492" i="4" s="1"/>
  <c r="C164" i="4"/>
  <c r="K164" i="4" s="1"/>
  <c r="C22" i="4"/>
  <c r="K22" i="4" s="1"/>
  <c r="C113" i="4"/>
  <c r="K113" i="4" s="1"/>
  <c r="C78" i="4"/>
  <c r="K78" i="4" s="1"/>
  <c r="C143" i="4"/>
  <c r="K143" i="4" s="1"/>
  <c r="C287" i="4"/>
  <c r="K287" i="4" s="1"/>
  <c r="C891" i="4"/>
  <c r="K891" i="4" s="1"/>
  <c r="C391" i="4"/>
  <c r="K391" i="4" s="1"/>
  <c r="C81" i="4"/>
  <c r="K81" i="4" s="1"/>
  <c r="C367" i="4"/>
  <c r="K367" i="4" s="1"/>
  <c r="C693" i="4"/>
  <c r="K693" i="4" s="1"/>
  <c r="C962" i="4"/>
  <c r="K962" i="4" s="1"/>
  <c r="C1130" i="4"/>
  <c r="K1130" i="4" s="1"/>
  <c r="C58" i="4"/>
  <c r="K58" i="4" s="1"/>
  <c r="C1103" i="4"/>
  <c r="K1103" i="4" s="1"/>
  <c r="C539" i="4"/>
  <c r="K539" i="4" s="1"/>
  <c r="C1254" i="4"/>
  <c r="K1254" i="4" s="1"/>
  <c r="C1365" i="4"/>
  <c r="K1365" i="4" s="1"/>
  <c r="C1499" i="4"/>
  <c r="K1499" i="4" s="1"/>
  <c r="C31" i="4"/>
  <c r="K31" i="4" s="1"/>
  <c r="C1090" i="4"/>
  <c r="K1090" i="4" s="1"/>
  <c r="C740" i="4"/>
  <c r="K740" i="4" s="1"/>
  <c r="C960" i="4"/>
  <c r="K960" i="4" s="1"/>
  <c r="C1347" i="4"/>
  <c r="K1347" i="4" s="1"/>
  <c r="C1465" i="4"/>
  <c r="K1465" i="4" s="1"/>
  <c r="C577" i="4"/>
  <c r="K577" i="4" s="1"/>
  <c r="C464" i="4"/>
  <c r="K464" i="4" s="1"/>
  <c r="C938" i="4"/>
  <c r="K938" i="4" s="1"/>
  <c r="C995" i="4"/>
  <c r="K995" i="4" s="1"/>
  <c r="C1374" i="4"/>
  <c r="K1374" i="4" s="1"/>
  <c r="C312" i="4"/>
  <c r="K312" i="4" s="1"/>
  <c r="C478" i="4"/>
  <c r="K478" i="4" s="1"/>
  <c r="C254" i="4"/>
  <c r="K254" i="4" s="1"/>
  <c r="C808" i="4"/>
  <c r="K808" i="4" s="1"/>
  <c r="C930" i="4"/>
  <c r="K930" i="4" s="1"/>
  <c r="C714" i="4"/>
  <c r="K714" i="4" s="1"/>
  <c r="C1334" i="4"/>
  <c r="K1334" i="4" s="1"/>
  <c r="C889" i="4"/>
  <c r="K889" i="4" s="1"/>
  <c r="C368" i="4"/>
  <c r="K368" i="4" s="1"/>
  <c r="C658" i="4"/>
  <c r="K658" i="4" s="1"/>
  <c r="C1466" i="4"/>
  <c r="K1466" i="4" s="1"/>
  <c r="C557" i="4"/>
  <c r="K557" i="4" s="1"/>
  <c r="C711" i="4"/>
  <c r="K711" i="4" s="1"/>
  <c r="C1442" i="4"/>
  <c r="K1442" i="4" s="1"/>
  <c r="C435" i="4"/>
  <c r="K435" i="4" s="1"/>
  <c r="C21" i="4"/>
  <c r="K21" i="4" s="1"/>
  <c r="C653" i="4"/>
  <c r="K653" i="4" s="1"/>
  <c r="C692" i="4"/>
  <c r="K692" i="4" s="1"/>
  <c r="C996" i="4"/>
  <c r="K996" i="4" s="1"/>
  <c r="C1248" i="4"/>
  <c r="K1248" i="4" s="1"/>
  <c r="C43" i="4"/>
  <c r="K43" i="4" s="1"/>
  <c r="C1246" i="4"/>
  <c r="K1246" i="4" s="1"/>
  <c r="C127" i="4"/>
  <c r="K127" i="4" s="1"/>
  <c r="C530" i="4"/>
  <c r="K530" i="4" s="1"/>
  <c r="C604" i="4"/>
  <c r="K604" i="4" s="1"/>
  <c r="C1231" i="4"/>
  <c r="K1231" i="4" s="1"/>
  <c r="C19" i="4"/>
  <c r="K19" i="4" s="1"/>
  <c r="C1024" i="4"/>
  <c r="K1024" i="4" s="1"/>
  <c r="C124" i="4"/>
  <c r="K124" i="4" s="1"/>
  <c r="C132" i="4"/>
  <c r="K132" i="4" s="1"/>
  <c r="C1315" i="4"/>
  <c r="K1315" i="4" s="1"/>
  <c r="C242" i="4"/>
  <c r="K242" i="4" s="1"/>
  <c r="C1359" i="4"/>
  <c r="K1359" i="4" s="1"/>
  <c r="C1475" i="4"/>
  <c r="K1475" i="4" s="1"/>
  <c r="C1320" i="4"/>
  <c r="K1320" i="4" s="1"/>
  <c r="C320" i="4"/>
  <c r="K320" i="4" s="1"/>
  <c r="C712" i="4"/>
  <c r="K712" i="4" s="1"/>
  <c r="C428" i="4"/>
  <c r="K428" i="4" s="1"/>
  <c r="C735" i="4"/>
  <c r="K735" i="4" s="1"/>
  <c r="C1293" i="4"/>
  <c r="K1293" i="4" s="1"/>
  <c r="C842" i="4"/>
  <c r="K842" i="4" s="1"/>
  <c r="C679" i="4"/>
  <c r="K679" i="4" s="1"/>
  <c r="C867" i="4"/>
  <c r="K867" i="4" s="1"/>
  <c r="C1197" i="4"/>
  <c r="K1197" i="4" s="1"/>
  <c r="C261" i="4"/>
  <c r="K261" i="4" s="1"/>
  <c r="C1376" i="4"/>
  <c r="K1376" i="4" s="1"/>
  <c r="C1097" i="4"/>
  <c r="K1097" i="4" s="1"/>
  <c r="C1158" i="4"/>
  <c r="K1158" i="4" s="1"/>
  <c r="C359" i="4"/>
  <c r="K359" i="4" s="1"/>
  <c r="C1493" i="4"/>
  <c r="K1493" i="4" s="1"/>
  <c r="C169" i="4"/>
  <c r="K169" i="4" s="1"/>
  <c r="C1322" i="4"/>
  <c r="K1322" i="4" s="1"/>
  <c r="C440" i="4"/>
  <c r="K440" i="4" s="1"/>
  <c r="C1071" i="4"/>
  <c r="K1071" i="4" s="1"/>
  <c r="C668" i="4"/>
  <c r="K668" i="4" s="1"/>
  <c r="C506" i="4"/>
  <c r="K506" i="4" s="1"/>
  <c r="C54" i="4"/>
  <c r="K54" i="4" s="1"/>
  <c r="C267" i="4"/>
  <c r="K267" i="4" s="1"/>
  <c r="C613" i="4"/>
  <c r="K613" i="4" s="1"/>
  <c r="C527" i="4"/>
  <c r="K527" i="4" s="1"/>
  <c r="C1230" i="4"/>
  <c r="K1230" i="4" s="1"/>
  <c r="C1494" i="4"/>
  <c r="K1494" i="4" s="1"/>
  <c r="C325" i="4"/>
  <c r="K325" i="4" s="1"/>
  <c r="C521" i="4"/>
  <c r="K521" i="4" s="1"/>
  <c r="C950" i="4"/>
  <c r="K950" i="4" s="1"/>
  <c r="C825" i="4"/>
  <c r="K825" i="4" s="1"/>
  <c r="C443" i="4"/>
  <c r="K443" i="4" s="1"/>
  <c r="C244" i="4"/>
  <c r="K244" i="4" s="1"/>
  <c r="C1496" i="4"/>
  <c r="K1496" i="4" s="1"/>
  <c r="C38" i="4"/>
  <c r="K38" i="4" s="1"/>
  <c r="C1288" i="4"/>
  <c r="K1288" i="4" s="1"/>
  <c r="C912" i="4"/>
  <c r="K912" i="4" s="1"/>
  <c r="C547" i="4"/>
  <c r="K547" i="4" s="1"/>
  <c r="C1124" i="4"/>
  <c r="K1124" i="4" s="1"/>
  <c r="C664" i="4"/>
  <c r="K664" i="4" s="1"/>
  <c r="C1434" i="4"/>
  <c r="K1434" i="4" s="1"/>
  <c r="C874" i="4"/>
  <c r="K874" i="4" s="1"/>
  <c r="C1386" i="4"/>
  <c r="K1386" i="4" s="1"/>
  <c r="C1087" i="4"/>
  <c r="K1087" i="4" s="1"/>
  <c r="C1129" i="4"/>
  <c r="K1129" i="4" s="1"/>
  <c r="C516" i="4"/>
  <c r="K516" i="4" s="1"/>
  <c r="C957" i="4"/>
  <c r="K957" i="4" s="1"/>
  <c r="C2" i="4"/>
  <c r="K2" i="4" s="1"/>
  <c r="C801" i="4"/>
  <c r="K801" i="4" s="1"/>
  <c r="C1227" i="4"/>
  <c r="K1227" i="4" s="1"/>
  <c r="C41" i="4"/>
  <c r="K41" i="4" s="1"/>
  <c r="C375" i="4"/>
  <c r="K375" i="4" s="1"/>
  <c r="C1324" i="4"/>
  <c r="K1324" i="4" s="1"/>
  <c r="C1332" i="4"/>
  <c r="K1332" i="4" s="1"/>
  <c r="C226" i="4"/>
  <c r="K226" i="4" s="1"/>
  <c r="C1491" i="4"/>
  <c r="K1491" i="4" s="1"/>
  <c r="C1094" i="4"/>
  <c r="K1094" i="4" s="1"/>
  <c r="C135" i="4"/>
  <c r="K135" i="4" s="1"/>
  <c r="C473" i="4"/>
  <c r="K473" i="4" s="1"/>
  <c r="C542" i="4"/>
  <c r="K542" i="4" s="1"/>
  <c r="C635" i="4"/>
  <c r="K635" i="4" s="1"/>
  <c r="C1206" i="4"/>
  <c r="K1206" i="4" s="1"/>
  <c r="C133" i="4"/>
  <c r="K133" i="4" s="1"/>
  <c r="C532" i="4"/>
  <c r="K532" i="4" s="1"/>
  <c r="C673" i="4"/>
  <c r="K673" i="4" s="1"/>
  <c r="C1086" i="4"/>
  <c r="K1086" i="4" s="1"/>
  <c r="C97" i="4"/>
  <c r="K97" i="4" s="1"/>
  <c r="C281" i="4"/>
  <c r="K281" i="4" s="1"/>
  <c r="C1423" i="4"/>
  <c r="K1423" i="4" s="1"/>
  <c r="C593" i="4"/>
  <c r="K593" i="4" s="1"/>
  <c r="C1358" i="4"/>
  <c r="K1358" i="4" s="1"/>
  <c r="C460" i="4"/>
  <c r="K460" i="4" s="1"/>
  <c r="C931" i="4"/>
  <c r="K931" i="4" s="1"/>
  <c r="C176" i="4"/>
  <c r="K176" i="4" s="1"/>
  <c r="C873" i="4"/>
  <c r="K873" i="4" s="1"/>
  <c r="C1013" i="4"/>
  <c r="K1013" i="4" s="1"/>
  <c r="C351" i="4"/>
  <c r="K351" i="4" s="1"/>
  <c r="C501" i="4"/>
  <c r="K501" i="4" s="1"/>
  <c r="C1136" i="4"/>
  <c r="K1136" i="4" s="1"/>
  <c r="C1019" i="4"/>
  <c r="K1019" i="4" s="1"/>
  <c r="C620" i="4"/>
  <c r="K620" i="4" s="1"/>
  <c r="C747" i="4"/>
  <c r="K747" i="4" s="1"/>
  <c r="C39" i="4"/>
  <c r="K39" i="4" s="1"/>
  <c r="C1368" i="4"/>
  <c r="K1368" i="4" s="1"/>
  <c r="C175" i="4"/>
  <c r="K175" i="4" s="1"/>
  <c r="C70" i="4"/>
  <c r="K70" i="4" s="1"/>
  <c r="C148" i="4"/>
  <c r="K148" i="4" s="1"/>
  <c r="C1172" i="4"/>
  <c r="K1172" i="4" s="1"/>
  <c r="C85" i="4"/>
  <c r="K85" i="4" s="1"/>
  <c r="C1016" i="4"/>
  <c r="K1016" i="4" s="1"/>
  <c r="C470" i="4"/>
  <c r="K470" i="4" s="1"/>
  <c r="C1222" i="4"/>
  <c r="K1222" i="4" s="1"/>
  <c r="C53" i="4"/>
  <c r="K53" i="4" s="1"/>
  <c r="C96" i="4"/>
  <c r="K96" i="4" s="1"/>
  <c r="C327" i="4"/>
  <c r="K327" i="4" s="1"/>
  <c r="C1001" i="4"/>
  <c r="K1001" i="4" s="1"/>
  <c r="C562" i="4"/>
  <c r="K562" i="4" s="1"/>
  <c r="C485" i="4"/>
  <c r="K485" i="4" s="1"/>
  <c r="C887" i="4"/>
  <c r="K887" i="4" s="1"/>
  <c r="C130" i="4"/>
  <c r="K130" i="4" s="1"/>
  <c r="C1367" i="4"/>
  <c r="K1367" i="4" s="1"/>
  <c r="C256" i="4"/>
  <c r="K256" i="4" s="1"/>
  <c r="C595" i="4"/>
  <c r="K595" i="4" s="1"/>
  <c r="C51" i="4"/>
  <c r="K51" i="4" s="1"/>
  <c r="C352" i="4"/>
  <c r="K352" i="4" s="1"/>
  <c r="C401" i="4"/>
  <c r="K401" i="4" s="1"/>
  <c r="C1229" i="4"/>
  <c r="K1229" i="4" s="1"/>
  <c r="C558" i="4"/>
  <c r="K558" i="4" s="1"/>
  <c r="C992" i="4"/>
  <c r="K992" i="4" s="1"/>
  <c r="C241" i="4"/>
  <c r="K241" i="4" s="1"/>
  <c r="C1160" i="4"/>
  <c r="K1160" i="4" s="1"/>
  <c r="C941" i="4"/>
  <c r="K941" i="4" s="1"/>
  <c r="C1161" i="4"/>
  <c r="K1161" i="4" s="1"/>
  <c r="C1244" i="4"/>
  <c r="K1244" i="4" s="1"/>
  <c r="C258" i="4"/>
  <c r="K258" i="4" s="1"/>
  <c r="C1084" i="4"/>
  <c r="K1084" i="4" s="1"/>
  <c r="C647" i="4"/>
  <c r="K647" i="4" s="1"/>
  <c r="C74" i="4"/>
  <c r="K74" i="4" s="1"/>
  <c r="C1456" i="4"/>
  <c r="K1456" i="4" s="1"/>
  <c r="C1100" i="4"/>
  <c r="K1100" i="4" s="1"/>
  <c r="C639" i="4"/>
  <c r="K639" i="4" s="1"/>
  <c r="C475" i="4"/>
  <c r="K475" i="4" s="1"/>
  <c r="C265" i="4"/>
  <c r="K265" i="4" s="1"/>
  <c r="C333" i="4"/>
  <c r="K333" i="4" s="1"/>
  <c r="C625" i="4"/>
  <c r="K625" i="4" s="1"/>
  <c r="C1372" i="4"/>
  <c r="K1372" i="4" s="1"/>
  <c r="C823" i="4"/>
  <c r="K823" i="4" s="1"/>
  <c r="C294" i="4"/>
  <c r="K294" i="4" s="1"/>
  <c r="C1011" i="4"/>
  <c r="K1011" i="4" s="1"/>
  <c r="C905" i="4"/>
  <c r="K905" i="4" s="1"/>
  <c r="N572" i="3"/>
  <c r="M572" i="3"/>
  <c r="L572" i="3"/>
  <c r="K572" i="3"/>
  <c r="J572" i="3"/>
  <c r="I572" i="3"/>
  <c r="H572" i="3"/>
  <c r="G572" i="3"/>
  <c r="F572" i="3"/>
  <c r="E572" i="3"/>
  <c r="C572" i="3"/>
  <c r="D572" i="3" s="1"/>
  <c r="B572" i="3"/>
  <c r="N571" i="3"/>
  <c r="M571" i="3"/>
  <c r="L571" i="3"/>
  <c r="K571" i="3"/>
  <c r="J571" i="3"/>
  <c r="I571" i="3"/>
  <c r="H571" i="3"/>
  <c r="G571" i="3"/>
  <c r="F571" i="3"/>
  <c r="E571" i="3"/>
  <c r="C571" i="3"/>
  <c r="D571" i="3" s="1"/>
  <c r="B571" i="3"/>
  <c r="N570" i="3"/>
  <c r="M570" i="3"/>
  <c r="L570" i="3"/>
  <c r="K570" i="3"/>
  <c r="J570" i="3"/>
  <c r="I570" i="3"/>
  <c r="H570" i="3"/>
  <c r="G570" i="3"/>
  <c r="F570" i="3"/>
  <c r="E570" i="3"/>
  <c r="C570" i="3"/>
  <c r="D570" i="3" s="1"/>
  <c r="B570" i="3"/>
  <c r="N569" i="3"/>
  <c r="M569" i="3"/>
  <c r="L569" i="3"/>
  <c r="K569" i="3"/>
  <c r="J569" i="3"/>
  <c r="I569" i="3"/>
  <c r="H569" i="3"/>
  <c r="G569" i="3"/>
  <c r="F569" i="3"/>
  <c r="E569" i="3"/>
  <c r="C569" i="3"/>
  <c r="D569" i="3" s="1"/>
  <c r="B569" i="3"/>
  <c r="N568" i="3"/>
  <c r="M568" i="3"/>
  <c r="L568" i="3"/>
  <c r="K568" i="3"/>
  <c r="J568" i="3"/>
  <c r="I568" i="3"/>
  <c r="H568" i="3"/>
  <c r="G568" i="3"/>
  <c r="F568" i="3"/>
  <c r="E568" i="3"/>
  <c r="C568" i="3"/>
  <c r="D568" i="3" s="1"/>
  <c r="B568" i="3"/>
  <c r="N567" i="3"/>
  <c r="M567" i="3"/>
  <c r="L567" i="3"/>
  <c r="K567" i="3"/>
  <c r="J567" i="3"/>
  <c r="I567" i="3"/>
  <c r="H567" i="3"/>
  <c r="G567" i="3"/>
  <c r="F567" i="3"/>
  <c r="E567" i="3"/>
  <c r="C567" i="3"/>
  <c r="D567" i="3" s="1"/>
  <c r="B567" i="3"/>
  <c r="N566" i="3"/>
  <c r="M566" i="3"/>
  <c r="L566" i="3"/>
  <c r="K566" i="3"/>
  <c r="J566" i="3"/>
  <c r="I566" i="3"/>
  <c r="H566" i="3"/>
  <c r="G566" i="3"/>
  <c r="F566" i="3"/>
  <c r="E566" i="3"/>
  <c r="C566" i="3"/>
  <c r="D566" i="3" s="1"/>
  <c r="B566" i="3"/>
  <c r="N565" i="3"/>
  <c r="M565" i="3"/>
  <c r="L565" i="3"/>
  <c r="K565" i="3"/>
  <c r="J565" i="3"/>
  <c r="I565" i="3"/>
  <c r="H565" i="3"/>
  <c r="G565" i="3"/>
  <c r="F565" i="3"/>
  <c r="E565" i="3"/>
  <c r="C565" i="3"/>
  <c r="D565" i="3" s="1"/>
  <c r="B565" i="3"/>
  <c r="N564" i="3"/>
  <c r="M564" i="3"/>
  <c r="L564" i="3"/>
  <c r="K564" i="3"/>
  <c r="J564" i="3"/>
  <c r="I564" i="3"/>
  <c r="H564" i="3"/>
  <c r="G564" i="3"/>
  <c r="F564" i="3"/>
  <c r="E564" i="3"/>
  <c r="C564" i="3"/>
  <c r="D564" i="3" s="1"/>
  <c r="B564" i="3"/>
  <c r="N563" i="3"/>
  <c r="M563" i="3"/>
  <c r="L563" i="3"/>
  <c r="K563" i="3"/>
  <c r="J563" i="3"/>
  <c r="I563" i="3"/>
  <c r="H563" i="3"/>
  <c r="G563" i="3"/>
  <c r="F563" i="3"/>
  <c r="E563" i="3"/>
  <c r="C563" i="3"/>
  <c r="D563" i="3" s="1"/>
  <c r="B563" i="3"/>
  <c r="N562" i="3"/>
  <c r="M562" i="3"/>
  <c r="L562" i="3"/>
  <c r="K562" i="3"/>
  <c r="J562" i="3"/>
  <c r="I562" i="3"/>
  <c r="H562" i="3"/>
  <c r="G562" i="3"/>
  <c r="F562" i="3"/>
  <c r="E562" i="3"/>
  <c r="C562" i="3"/>
  <c r="D562" i="3" s="1"/>
  <c r="B562" i="3"/>
  <c r="N561" i="3"/>
  <c r="M561" i="3"/>
  <c r="L561" i="3"/>
  <c r="K561" i="3"/>
  <c r="J561" i="3"/>
  <c r="I561" i="3"/>
  <c r="H561" i="3"/>
  <c r="G561" i="3"/>
  <c r="F561" i="3"/>
  <c r="E561" i="3"/>
  <c r="C561" i="3"/>
  <c r="D561" i="3" s="1"/>
  <c r="B561" i="3"/>
  <c r="N560" i="3"/>
  <c r="M560" i="3"/>
  <c r="L560" i="3"/>
  <c r="K560" i="3"/>
  <c r="J560" i="3"/>
  <c r="I560" i="3"/>
  <c r="H560" i="3"/>
  <c r="G560" i="3"/>
  <c r="F560" i="3"/>
  <c r="E560" i="3"/>
  <c r="C560" i="3"/>
  <c r="D560" i="3" s="1"/>
  <c r="B560" i="3"/>
  <c r="N559" i="3"/>
  <c r="M559" i="3"/>
  <c r="L559" i="3"/>
  <c r="K559" i="3"/>
  <c r="J559" i="3"/>
  <c r="I559" i="3"/>
  <c r="H559" i="3"/>
  <c r="G559" i="3"/>
  <c r="F559" i="3"/>
  <c r="E559" i="3"/>
  <c r="C559" i="3"/>
  <c r="D559" i="3" s="1"/>
  <c r="B559" i="3"/>
  <c r="N558" i="3"/>
  <c r="M558" i="3"/>
  <c r="L558" i="3"/>
  <c r="K558" i="3"/>
  <c r="J558" i="3"/>
  <c r="I558" i="3"/>
  <c r="H558" i="3"/>
  <c r="G558" i="3"/>
  <c r="F558" i="3"/>
  <c r="E558" i="3"/>
  <c r="C558" i="3"/>
  <c r="D558" i="3" s="1"/>
  <c r="B558" i="3"/>
  <c r="N557" i="3"/>
  <c r="M557" i="3"/>
  <c r="L557" i="3"/>
  <c r="K557" i="3"/>
  <c r="J557" i="3"/>
  <c r="I557" i="3"/>
  <c r="H557" i="3"/>
  <c r="G557" i="3"/>
  <c r="F557" i="3"/>
  <c r="E557" i="3"/>
  <c r="C557" i="3"/>
  <c r="D557" i="3" s="1"/>
  <c r="B557" i="3"/>
  <c r="N556" i="3"/>
  <c r="M556" i="3"/>
  <c r="L556" i="3"/>
  <c r="K556" i="3"/>
  <c r="J556" i="3"/>
  <c r="I556" i="3"/>
  <c r="H556" i="3"/>
  <c r="G556" i="3"/>
  <c r="F556" i="3"/>
  <c r="E556" i="3"/>
  <c r="C556" i="3"/>
  <c r="D556" i="3" s="1"/>
  <c r="B556" i="3"/>
  <c r="N555" i="3"/>
  <c r="M555" i="3"/>
  <c r="L555" i="3"/>
  <c r="K555" i="3"/>
  <c r="J555" i="3"/>
  <c r="I555" i="3"/>
  <c r="H555" i="3"/>
  <c r="G555" i="3"/>
  <c r="F555" i="3"/>
  <c r="E555" i="3"/>
  <c r="C555" i="3"/>
  <c r="D555" i="3" s="1"/>
  <c r="B555" i="3"/>
  <c r="N554" i="3"/>
  <c r="M554" i="3"/>
  <c r="L554" i="3"/>
  <c r="K554" i="3"/>
  <c r="J554" i="3"/>
  <c r="I554" i="3"/>
  <c r="H554" i="3"/>
  <c r="G554" i="3"/>
  <c r="F554" i="3"/>
  <c r="E554" i="3"/>
  <c r="C554" i="3"/>
  <c r="D554" i="3" s="1"/>
  <c r="B554" i="3"/>
  <c r="N553" i="3"/>
  <c r="M553" i="3"/>
  <c r="L553" i="3"/>
  <c r="K553" i="3"/>
  <c r="J553" i="3"/>
  <c r="I553" i="3"/>
  <c r="H553" i="3"/>
  <c r="G553" i="3"/>
  <c r="F553" i="3"/>
  <c r="E553" i="3"/>
  <c r="C553" i="3"/>
  <c r="D553" i="3" s="1"/>
  <c r="B553" i="3"/>
  <c r="N552" i="3"/>
  <c r="M552" i="3"/>
  <c r="L552" i="3"/>
  <c r="K552" i="3"/>
  <c r="J552" i="3"/>
  <c r="I552" i="3"/>
  <c r="H552" i="3"/>
  <c r="G552" i="3"/>
  <c r="F552" i="3"/>
  <c r="E552" i="3"/>
  <c r="C552" i="3"/>
  <c r="D552" i="3" s="1"/>
  <c r="B552" i="3"/>
  <c r="N551" i="3"/>
  <c r="M551" i="3"/>
  <c r="L551" i="3"/>
  <c r="K551" i="3"/>
  <c r="J551" i="3"/>
  <c r="I551" i="3"/>
  <c r="H551" i="3"/>
  <c r="G551" i="3"/>
  <c r="F551" i="3"/>
  <c r="E551" i="3"/>
  <c r="C551" i="3"/>
  <c r="D551" i="3" s="1"/>
  <c r="B551" i="3"/>
  <c r="N550" i="3"/>
  <c r="M550" i="3"/>
  <c r="L550" i="3"/>
  <c r="K550" i="3"/>
  <c r="J550" i="3"/>
  <c r="I550" i="3"/>
  <c r="H550" i="3"/>
  <c r="G550" i="3"/>
  <c r="F550" i="3"/>
  <c r="E550" i="3"/>
  <c r="C550" i="3"/>
  <c r="D550" i="3" s="1"/>
  <c r="B550" i="3"/>
  <c r="N549" i="3"/>
  <c r="M549" i="3"/>
  <c r="L549" i="3"/>
  <c r="K549" i="3"/>
  <c r="J549" i="3"/>
  <c r="I549" i="3"/>
  <c r="H549" i="3"/>
  <c r="G549" i="3"/>
  <c r="F549" i="3"/>
  <c r="E549" i="3"/>
  <c r="C549" i="3"/>
  <c r="D549" i="3" s="1"/>
  <c r="B549" i="3"/>
  <c r="N548" i="3"/>
  <c r="M548" i="3"/>
  <c r="L548" i="3"/>
  <c r="K548" i="3"/>
  <c r="J548" i="3"/>
  <c r="I548" i="3"/>
  <c r="H548" i="3"/>
  <c r="G548" i="3"/>
  <c r="F548" i="3"/>
  <c r="E548" i="3"/>
  <c r="C548" i="3"/>
  <c r="D548" i="3" s="1"/>
  <c r="B548" i="3"/>
  <c r="N547" i="3"/>
  <c r="M547" i="3"/>
  <c r="L547" i="3"/>
  <c r="K547" i="3"/>
  <c r="J547" i="3"/>
  <c r="I547" i="3"/>
  <c r="H547" i="3"/>
  <c r="G547" i="3"/>
  <c r="F547" i="3"/>
  <c r="E547" i="3"/>
  <c r="C547" i="3"/>
  <c r="D547" i="3" s="1"/>
  <c r="B547" i="3"/>
  <c r="N546" i="3"/>
  <c r="M546" i="3"/>
  <c r="L546" i="3"/>
  <c r="K546" i="3"/>
  <c r="J546" i="3"/>
  <c r="I546" i="3"/>
  <c r="H546" i="3"/>
  <c r="G546" i="3"/>
  <c r="F546" i="3"/>
  <c r="E546" i="3"/>
  <c r="C546" i="3"/>
  <c r="D546" i="3" s="1"/>
  <c r="B546" i="3"/>
  <c r="N545" i="3"/>
  <c r="M545" i="3"/>
  <c r="L545" i="3"/>
  <c r="K545" i="3"/>
  <c r="J545" i="3"/>
  <c r="I545" i="3"/>
  <c r="H545" i="3"/>
  <c r="G545" i="3"/>
  <c r="F545" i="3"/>
  <c r="E545" i="3"/>
  <c r="C545" i="3"/>
  <c r="D545" i="3" s="1"/>
  <c r="B545" i="3"/>
  <c r="N544" i="3"/>
  <c r="M544" i="3"/>
  <c r="L544" i="3"/>
  <c r="K544" i="3"/>
  <c r="J544" i="3"/>
  <c r="I544" i="3"/>
  <c r="H544" i="3"/>
  <c r="G544" i="3"/>
  <c r="F544" i="3"/>
  <c r="E544" i="3"/>
  <c r="C544" i="3"/>
  <c r="D544" i="3" s="1"/>
  <c r="B544" i="3"/>
  <c r="N543" i="3"/>
  <c r="M543" i="3"/>
  <c r="L543" i="3"/>
  <c r="K543" i="3"/>
  <c r="J543" i="3"/>
  <c r="I543" i="3"/>
  <c r="H543" i="3"/>
  <c r="G543" i="3"/>
  <c r="F543" i="3"/>
  <c r="E543" i="3"/>
  <c r="C543" i="3"/>
  <c r="D543" i="3" s="1"/>
  <c r="B543" i="3"/>
  <c r="N542" i="3"/>
  <c r="M542" i="3"/>
  <c r="L542" i="3"/>
  <c r="K542" i="3"/>
  <c r="J542" i="3"/>
  <c r="I542" i="3"/>
  <c r="H542" i="3"/>
  <c r="G542" i="3"/>
  <c r="F542" i="3"/>
  <c r="E542" i="3"/>
  <c r="C542" i="3"/>
  <c r="D542" i="3" s="1"/>
  <c r="B542" i="3"/>
  <c r="N541" i="3"/>
  <c r="M541" i="3"/>
  <c r="L541" i="3"/>
  <c r="K541" i="3"/>
  <c r="J541" i="3"/>
  <c r="I541" i="3"/>
  <c r="H541" i="3"/>
  <c r="G541" i="3"/>
  <c r="F541" i="3"/>
  <c r="E541" i="3"/>
  <c r="C541" i="3"/>
  <c r="D541" i="3" s="1"/>
  <c r="B541" i="3"/>
  <c r="N540" i="3"/>
  <c r="M540" i="3"/>
  <c r="L540" i="3"/>
  <c r="K540" i="3"/>
  <c r="J540" i="3"/>
  <c r="I540" i="3"/>
  <c r="H540" i="3"/>
  <c r="G540" i="3"/>
  <c r="F540" i="3"/>
  <c r="E540" i="3"/>
  <c r="C540" i="3"/>
  <c r="D540" i="3" s="1"/>
  <c r="B540" i="3"/>
  <c r="N539" i="3"/>
  <c r="M539" i="3"/>
  <c r="L539" i="3"/>
  <c r="K539" i="3"/>
  <c r="J539" i="3"/>
  <c r="I539" i="3"/>
  <c r="H539" i="3"/>
  <c r="G539" i="3"/>
  <c r="F539" i="3"/>
  <c r="E539" i="3"/>
  <c r="C539" i="3"/>
  <c r="D539" i="3" s="1"/>
  <c r="B539" i="3"/>
  <c r="N538" i="3"/>
  <c r="M538" i="3"/>
  <c r="L538" i="3"/>
  <c r="K538" i="3"/>
  <c r="J538" i="3"/>
  <c r="I538" i="3"/>
  <c r="H538" i="3"/>
  <c r="G538" i="3"/>
  <c r="F538" i="3"/>
  <c r="E538" i="3"/>
  <c r="C538" i="3"/>
  <c r="D538" i="3" s="1"/>
  <c r="B538" i="3"/>
  <c r="N537" i="3"/>
  <c r="M537" i="3"/>
  <c r="L537" i="3"/>
  <c r="K537" i="3"/>
  <c r="J537" i="3"/>
  <c r="I537" i="3"/>
  <c r="H537" i="3"/>
  <c r="G537" i="3"/>
  <c r="F537" i="3"/>
  <c r="E537" i="3"/>
  <c r="C537" i="3"/>
  <c r="D537" i="3" s="1"/>
  <c r="B537" i="3"/>
  <c r="N536" i="3"/>
  <c r="M536" i="3"/>
  <c r="L536" i="3"/>
  <c r="K536" i="3"/>
  <c r="J536" i="3"/>
  <c r="I536" i="3"/>
  <c r="H536" i="3"/>
  <c r="G536" i="3"/>
  <c r="F536" i="3"/>
  <c r="E536" i="3"/>
  <c r="C536" i="3"/>
  <c r="D536" i="3" s="1"/>
  <c r="B536" i="3"/>
  <c r="N535" i="3"/>
  <c r="M535" i="3"/>
  <c r="L535" i="3"/>
  <c r="K535" i="3"/>
  <c r="J535" i="3"/>
  <c r="I535" i="3"/>
  <c r="H535" i="3"/>
  <c r="G535" i="3"/>
  <c r="F535" i="3"/>
  <c r="E535" i="3"/>
  <c r="C535" i="3"/>
  <c r="D535" i="3" s="1"/>
  <c r="B535" i="3"/>
  <c r="N534" i="3"/>
  <c r="M534" i="3"/>
  <c r="L534" i="3"/>
  <c r="K534" i="3"/>
  <c r="J534" i="3"/>
  <c r="I534" i="3"/>
  <c r="H534" i="3"/>
  <c r="G534" i="3"/>
  <c r="F534" i="3"/>
  <c r="E534" i="3"/>
  <c r="C534" i="3"/>
  <c r="D534" i="3" s="1"/>
  <c r="B534" i="3"/>
  <c r="N533" i="3"/>
  <c r="M533" i="3"/>
  <c r="L533" i="3"/>
  <c r="K533" i="3"/>
  <c r="J533" i="3"/>
  <c r="I533" i="3"/>
  <c r="H533" i="3"/>
  <c r="G533" i="3"/>
  <c r="F533" i="3"/>
  <c r="E533" i="3"/>
  <c r="C533" i="3"/>
  <c r="D533" i="3" s="1"/>
  <c r="B533" i="3"/>
  <c r="N532" i="3"/>
  <c r="M532" i="3"/>
  <c r="L532" i="3"/>
  <c r="K532" i="3"/>
  <c r="J532" i="3"/>
  <c r="I532" i="3"/>
  <c r="H532" i="3"/>
  <c r="G532" i="3"/>
  <c r="F532" i="3"/>
  <c r="E532" i="3"/>
  <c r="C532" i="3"/>
  <c r="D532" i="3" s="1"/>
  <c r="B532" i="3"/>
  <c r="N531" i="3"/>
  <c r="M531" i="3"/>
  <c r="L531" i="3"/>
  <c r="K531" i="3"/>
  <c r="J531" i="3"/>
  <c r="I531" i="3"/>
  <c r="H531" i="3"/>
  <c r="G531" i="3"/>
  <c r="F531" i="3"/>
  <c r="E531" i="3"/>
  <c r="C531" i="3"/>
  <c r="D531" i="3" s="1"/>
  <c r="B531" i="3"/>
  <c r="N530" i="3"/>
  <c r="M530" i="3"/>
  <c r="L530" i="3"/>
  <c r="K530" i="3"/>
  <c r="J530" i="3"/>
  <c r="I530" i="3"/>
  <c r="H530" i="3"/>
  <c r="G530" i="3"/>
  <c r="F530" i="3"/>
  <c r="E530" i="3"/>
  <c r="C530" i="3"/>
  <c r="D530" i="3" s="1"/>
  <c r="B530" i="3"/>
  <c r="N529" i="3"/>
  <c r="M529" i="3"/>
  <c r="L529" i="3"/>
  <c r="K529" i="3"/>
  <c r="J529" i="3"/>
  <c r="I529" i="3"/>
  <c r="H529" i="3"/>
  <c r="G529" i="3"/>
  <c r="F529" i="3"/>
  <c r="E529" i="3"/>
  <c r="C529" i="3"/>
  <c r="D529" i="3" s="1"/>
  <c r="B529" i="3"/>
  <c r="N528" i="3"/>
  <c r="M528" i="3"/>
  <c r="L528" i="3"/>
  <c r="K528" i="3"/>
  <c r="J528" i="3"/>
  <c r="I528" i="3"/>
  <c r="H528" i="3"/>
  <c r="G528" i="3"/>
  <c r="F528" i="3"/>
  <c r="E528" i="3"/>
  <c r="C528" i="3"/>
  <c r="D528" i="3" s="1"/>
  <c r="B528" i="3"/>
  <c r="N527" i="3"/>
  <c r="M527" i="3"/>
  <c r="L527" i="3"/>
  <c r="K527" i="3"/>
  <c r="J527" i="3"/>
  <c r="I527" i="3"/>
  <c r="H527" i="3"/>
  <c r="G527" i="3"/>
  <c r="F527" i="3"/>
  <c r="E527" i="3"/>
  <c r="C527" i="3"/>
  <c r="D527" i="3" s="1"/>
  <c r="B527" i="3"/>
  <c r="N526" i="3"/>
  <c r="M526" i="3"/>
  <c r="L526" i="3"/>
  <c r="K526" i="3"/>
  <c r="J526" i="3"/>
  <c r="I526" i="3"/>
  <c r="H526" i="3"/>
  <c r="G526" i="3"/>
  <c r="F526" i="3"/>
  <c r="E526" i="3"/>
  <c r="C526" i="3"/>
  <c r="D526" i="3" s="1"/>
  <c r="B526" i="3"/>
  <c r="N525" i="3"/>
  <c r="M525" i="3"/>
  <c r="L525" i="3"/>
  <c r="K525" i="3"/>
  <c r="J525" i="3"/>
  <c r="I525" i="3"/>
  <c r="H525" i="3"/>
  <c r="G525" i="3"/>
  <c r="F525" i="3"/>
  <c r="E525" i="3"/>
  <c r="C525" i="3"/>
  <c r="D525" i="3" s="1"/>
  <c r="B525" i="3"/>
  <c r="N524" i="3"/>
  <c r="M524" i="3"/>
  <c r="L524" i="3"/>
  <c r="K524" i="3"/>
  <c r="J524" i="3"/>
  <c r="I524" i="3"/>
  <c r="H524" i="3"/>
  <c r="G524" i="3"/>
  <c r="F524" i="3"/>
  <c r="E524" i="3"/>
  <c r="C524" i="3"/>
  <c r="D524" i="3" s="1"/>
  <c r="B524" i="3"/>
  <c r="N523" i="3"/>
  <c r="M523" i="3"/>
  <c r="L523" i="3"/>
  <c r="K523" i="3"/>
  <c r="J523" i="3"/>
  <c r="I523" i="3"/>
  <c r="H523" i="3"/>
  <c r="G523" i="3"/>
  <c r="F523" i="3"/>
  <c r="E523" i="3"/>
  <c r="C523" i="3"/>
  <c r="D523" i="3" s="1"/>
  <c r="B523" i="3"/>
  <c r="N522" i="3"/>
  <c r="M522" i="3"/>
  <c r="L522" i="3"/>
  <c r="K522" i="3"/>
  <c r="J522" i="3"/>
  <c r="I522" i="3"/>
  <c r="H522" i="3"/>
  <c r="G522" i="3"/>
  <c r="F522" i="3"/>
  <c r="E522" i="3"/>
  <c r="C522" i="3"/>
  <c r="D522" i="3" s="1"/>
  <c r="B522" i="3"/>
  <c r="N521" i="3"/>
  <c r="M521" i="3"/>
  <c r="L521" i="3"/>
  <c r="K521" i="3"/>
  <c r="J521" i="3"/>
  <c r="I521" i="3"/>
  <c r="H521" i="3"/>
  <c r="G521" i="3"/>
  <c r="F521" i="3"/>
  <c r="E521" i="3"/>
  <c r="C521" i="3"/>
  <c r="D521" i="3" s="1"/>
  <c r="B521" i="3"/>
  <c r="N520" i="3"/>
  <c r="M520" i="3"/>
  <c r="L520" i="3"/>
  <c r="K520" i="3"/>
  <c r="J520" i="3"/>
  <c r="I520" i="3"/>
  <c r="H520" i="3"/>
  <c r="G520" i="3"/>
  <c r="F520" i="3"/>
  <c r="E520" i="3"/>
  <c r="C520" i="3"/>
  <c r="D520" i="3" s="1"/>
  <c r="B520" i="3"/>
  <c r="N519" i="3"/>
  <c r="M519" i="3"/>
  <c r="L519" i="3"/>
  <c r="K519" i="3"/>
  <c r="J519" i="3"/>
  <c r="I519" i="3"/>
  <c r="H519" i="3"/>
  <c r="G519" i="3"/>
  <c r="F519" i="3"/>
  <c r="E519" i="3"/>
  <c r="C519" i="3"/>
  <c r="D519" i="3" s="1"/>
  <c r="B519" i="3"/>
  <c r="N518" i="3"/>
  <c r="M518" i="3"/>
  <c r="L518" i="3"/>
  <c r="K518" i="3"/>
  <c r="J518" i="3"/>
  <c r="I518" i="3"/>
  <c r="H518" i="3"/>
  <c r="G518" i="3"/>
  <c r="F518" i="3"/>
  <c r="E518" i="3"/>
  <c r="C518" i="3"/>
  <c r="D518" i="3" s="1"/>
  <c r="B518" i="3"/>
  <c r="N517" i="3"/>
  <c r="M517" i="3"/>
  <c r="L517" i="3"/>
  <c r="K517" i="3"/>
  <c r="J517" i="3"/>
  <c r="I517" i="3"/>
  <c r="H517" i="3"/>
  <c r="G517" i="3"/>
  <c r="F517" i="3"/>
  <c r="E517" i="3"/>
  <c r="C517" i="3"/>
  <c r="D517" i="3" s="1"/>
  <c r="B517" i="3"/>
  <c r="N516" i="3"/>
  <c r="M516" i="3"/>
  <c r="L516" i="3"/>
  <c r="K516" i="3"/>
  <c r="J516" i="3"/>
  <c r="I516" i="3"/>
  <c r="H516" i="3"/>
  <c r="G516" i="3"/>
  <c r="F516" i="3"/>
  <c r="E516" i="3"/>
  <c r="C516" i="3"/>
  <c r="D516" i="3" s="1"/>
  <c r="B516" i="3"/>
  <c r="N515" i="3"/>
  <c r="M515" i="3"/>
  <c r="L515" i="3"/>
  <c r="K515" i="3"/>
  <c r="J515" i="3"/>
  <c r="I515" i="3"/>
  <c r="H515" i="3"/>
  <c r="G515" i="3"/>
  <c r="F515" i="3"/>
  <c r="E515" i="3"/>
  <c r="C515" i="3"/>
  <c r="D515" i="3" s="1"/>
  <c r="B515" i="3"/>
  <c r="N514" i="3"/>
  <c r="M514" i="3"/>
  <c r="L514" i="3"/>
  <c r="K514" i="3"/>
  <c r="J514" i="3"/>
  <c r="I514" i="3"/>
  <c r="H514" i="3"/>
  <c r="G514" i="3"/>
  <c r="F514" i="3"/>
  <c r="E514" i="3"/>
  <c r="C514" i="3"/>
  <c r="D514" i="3" s="1"/>
  <c r="B514" i="3"/>
  <c r="N513" i="3"/>
  <c r="M513" i="3"/>
  <c r="L513" i="3"/>
  <c r="K513" i="3"/>
  <c r="J513" i="3"/>
  <c r="I513" i="3"/>
  <c r="H513" i="3"/>
  <c r="G513" i="3"/>
  <c r="F513" i="3"/>
  <c r="E513" i="3"/>
  <c r="C513" i="3"/>
  <c r="D513" i="3" s="1"/>
  <c r="B513" i="3"/>
  <c r="N512" i="3"/>
  <c r="M512" i="3"/>
  <c r="L512" i="3"/>
  <c r="K512" i="3"/>
  <c r="J512" i="3"/>
  <c r="I512" i="3"/>
  <c r="H512" i="3"/>
  <c r="G512" i="3"/>
  <c r="F512" i="3"/>
  <c r="E512" i="3"/>
  <c r="C512" i="3"/>
  <c r="D512" i="3" s="1"/>
  <c r="B512" i="3"/>
  <c r="N511" i="3"/>
  <c r="M511" i="3"/>
  <c r="L511" i="3"/>
  <c r="K511" i="3"/>
  <c r="J511" i="3"/>
  <c r="I511" i="3"/>
  <c r="H511" i="3"/>
  <c r="G511" i="3"/>
  <c r="F511" i="3"/>
  <c r="E511" i="3"/>
  <c r="C511" i="3"/>
  <c r="D511" i="3" s="1"/>
  <c r="B511" i="3"/>
  <c r="N510" i="3"/>
  <c r="M510" i="3"/>
  <c r="L510" i="3"/>
  <c r="K510" i="3"/>
  <c r="J510" i="3"/>
  <c r="I510" i="3"/>
  <c r="H510" i="3"/>
  <c r="G510" i="3"/>
  <c r="F510" i="3"/>
  <c r="E510" i="3"/>
  <c r="C510" i="3"/>
  <c r="D510" i="3" s="1"/>
  <c r="B510" i="3"/>
  <c r="N509" i="3"/>
  <c r="M509" i="3"/>
  <c r="L509" i="3"/>
  <c r="K509" i="3"/>
  <c r="J509" i="3"/>
  <c r="I509" i="3"/>
  <c r="H509" i="3"/>
  <c r="G509" i="3"/>
  <c r="F509" i="3"/>
  <c r="E509" i="3"/>
  <c r="C509" i="3"/>
  <c r="D509" i="3" s="1"/>
  <c r="B509" i="3"/>
  <c r="N508" i="3"/>
  <c r="M508" i="3"/>
  <c r="L508" i="3"/>
  <c r="K508" i="3"/>
  <c r="J508" i="3"/>
  <c r="I508" i="3"/>
  <c r="H508" i="3"/>
  <c r="G508" i="3"/>
  <c r="F508" i="3"/>
  <c r="E508" i="3"/>
  <c r="C508" i="3"/>
  <c r="D508" i="3" s="1"/>
  <c r="B508" i="3"/>
  <c r="N507" i="3"/>
  <c r="M507" i="3"/>
  <c r="L507" i="3"/>
  <c r="K507" i="3"/>
  <c r="J507" i="3"/>
  <c r="I507" i="3"/>
  <c r="H507" i="3"/>
  <c r="G507" i="3"/>
  <c r="F507" i="3"/>
  <c r="E507" i="3"/>
  <c r="C507" i="3"/>
  <c r="D507" i="3" s="1"/>
  <c r="B507" i="3"/>
  <c r="N506" i="3"/>
  <c r="M506" i="3"/>
  <c r="L506" i="3"/>
  <c r="K506" i="3"/>
  <c r="J506" i="3"/>
  <c r="I506" i="3"/>
  <c r="H506" i="3"/>
  <c r="G506" i="3"/>
  <c r="F506" i="3"/>
  <c r="E506" i="3"/>
  <c r="C506" i="3"/>
  <c r="D506" i="3" s="1"/>
  <c r="B506" i="3"/>
  <c r="N505" i="3"/>
  <c r="M505" i="3"/>
  <c r="L505" i="3"/>
  <c r="K505" i="3"/>
  <c r="J505" i="3"/>
  <c r="I505" i="3"/>
  <c r="H505" i="3"/>
  <c r="G505" i="3"/>
  <c r="F505" i="3"/>
  <c r="E505" i="3"/>
  <c r="C505" i="3"/>
  <c r="D505" i="3" s="1"/>
  <c r="B505" i="3"/>
  <c r="N504" i="3"/>
  <c r="M504" i="3"/>
  <c r="L504" i="3"/>
  <c r="K504" i="3"/>
  <c r="J504" i="3"/>
  <c r="I504" i="3"/>
  <c r="H504" i="3"/>
  <c r="G504" i="3"/>
  <c r="F504" i="3"/>
  <c r="E504" i="3"/>
  <c r="C504" i="3"/>
  <c r="D504" i="3" s="1"/>
  <c r="B504" i="3"/>
  <c r="N503" i="3"/>
  <c r="M503" i="3"/>
  <c r="L503" i="3"/>
  <c r="K503" i="3"/>
  <c r="J503" i="3"/>
  <c r="I503" i="3"/>
  <c r="H503" i="3"/>
  <c r="G503" i="3"/>
  <c r="F503" i="3"/>
  <c r="E503" i="3"/>
  <c r="C503" i="3"/>
  <c r="D503" i="3" s="1"/>
  <c r="B503" i="3"/>
  <c r="N502" i="3"/>
  <c r="M502" i="3"/>
  <c r="L502" i="3"/>
  <c r="K502" i="3"/>
  <c r="J502" i="3"/>
  <c r="I502" i="3"/>
  <c r="H502" i="3"/>
  <c r="G502" i="3"/>
  <c r="F502" i="3"/>
  <c r="E502" i="3"/>
  <c r="C502" i="3"/>
  <c r="D502" i="3" s="1"/>
  <c r="B502" i="3"/>
  <c r="N501" i="3"/>
  <c r="M501" i="3"/>
  <c r="L501" i="3"/>
  <c r="K501" i="3"/>
  <c r="J501" i="3"/>
  <c r="I501" i="3"/>
  <c r="H501" i="3"/>
  <c r="G501" i="3"/>
  <c r="F501" i="3"/>
  <c r="E501" i="3"/>
  <c r="C501" i="3"/>
  <c r="D501" i="3" s="1"/>
  <c r="B501" i="3"/>
  <c r="N500" i="3"/>
  <c r="M500" i="3"/>
  <c r="L500" i="3"/>
  <c r="K500" i="3"/>
  <c r="J500" i="3"/>
  <c r="I500" i="3"/>
  <c r="H500" i="3"/>
  <c r="G500" i="3"/>
  <c r="F500" i="3"/>
  <c r="E500" i="3"/>
  <c r="C500" i="3"/>
  <c r="D500" i="3" s="1"/>
  <c r="B500" i="3"/>
  <c r="N499" i="3"/>
  <c r="M499" i="3"/>
  <c r="L499" i="3"/>
  <c r="K499" i="3"/>
  <c r="J499" i="3"/>
  <c r="I499" i="3"/>
  <c r="H499" i="3"/>
  <c r="G499" i="3"/>
  <c r="F499" i="3"/>
  <c r="E499" i="3"/>
  <c r="C499" i="3"/>
  <c r="D499" i="3" s="1"/>
  <c r="B499" i="3"/>
  <c r="N498" i="3"/>
  <c r="M498" i="3"/>
  <c r="L498" i="3"/>
  <c r="K498" i="3"/>
  <c r="J498" i="3"/>
  <c r="I498" i="3"/>
  <c r="H498" i="3"/>
  <c r="G498" i="3"/>
  <c r="F498" i="3"/>
  <c r="E498" i="3"/>
  <c r="C498" i="3"/>
  <c r="D498" i="3" s="1"/>
  <c r="B498" i="3"/>
  <c r="N497" i="3"/>
  <c r="M497" i="3"/>
  <c r="L497" i="3"/>
  <c r="K497" i="3"/>
  <c r="J497" i="3"/>
  <c r="I497" i="3"/>
  <c r="H497" i="3"/>
  <c r="G497" i="3"/>
  <c r="F497" i="3"/>
  <c r="E497" i="3"/>
  <c r="C497" i="3"/>
  <c r="D497" i="3" s="1"/>
  <c r="B497" i="3"/>
  <c r="N496" i="3"/>
  <c r="M496" i="3"/>
  <c r="L496" i="3"/>
  <c r="K496" i="3"/>
  <c r="J496" i="3"/>
  <c r="I496" i="3"/>
  <c r="H496" i="3"/>
  <c r="G496" i="3"/>
  <c r="F496" i="3"/>
  <c r="E496" i="3"/>
  <c r="C496" i="3"/>
  <c r="D496" i="3" s="1"/>
  <c r="B496" i="3"/>
  <c r="N495" i="3"/>
  <c r="M495" i="3"/>
  <c r="L495" i="3"/>
  <c r="K495" i="3"/>
  <c r="J495" i="3"/>
  <c r="I495" i="3"/>
  <c r="H495" i="3"/>
  <c r="G495" i="3"/>
  <c r="F495" i="3"/>
  <c r="E495" i="3"/>
  <c r="C495" i="3"/>
  <c r="D495" i="3" s="1"/>
  <c r="B495" i="3"/>
  <c r="N494" i="3"/>
  <c r="M494" i="3"/>
  <c r="L494" i="3"/>
  <c r="K494" i="3"/>
  <c r="J494" i="3"/>
  <c r="I494" i="3"/>
  <c r="H494" i="3"/>
  <c r="G494" i="3"/>
  <c r="F494" i="3"/>
  <c r="E494" i="3"/>
  <c r="C494" i="3"/>
  <c r="D494" i="3" s="1"/>
  <c r="B494" i="3"/>
  <c r="N493" i="3"/>
  <c r="M493" i="3"/>
  <c r="L493" i="3"/>
  <c r="K493" i="3"/>
  <c r="J493" i="3"/>
  <c r="I493" i="3"/>
  <c r="H493" i="3"/>
  <c r="G493" i="3"/>
  <c r="F493" i="3"/>
  <c r="E493" i="3"/>
  <c r="C493" i="3"/>
  <c r="D493" i="3" s="1"/>
  <c r="B493" i="3"/>
  <c r="N492" i="3"/>
  <c r="M492" i="3"/>
  <c r="L492" i="3"/>
  <c r="K492" i="3"/>
  <c r="J492" i="3"/>
  <c r="I492" i="3"/>
  <c r="H492" i="3"/>
  <c r="G492" i="3"/>
  <c r="F492" i="3"/>
  <c r="E492" i="3"/>
  <c r="C492" i="3"/>
  <c r="D492" i="3" s="1"/>
  <c r="B492" i="3"/>
  <c r="N491" i="3"/>
  <c r="M491" i="3"/>
  <c r="L491" i="3"/>
  <c r="K491" i="3"/>
  <c r="J491" i="3"/>
  <c r="I491" i="3"/>
  <c r="H491" i="3"/>
  <c r="G491" i="3"/>
  <c r="F491" i="3"/>
  <c r="E491" i="3"/>
  <c r="C491" i="3"/>
  <c r="D491" i="3" s="1"/>
  <c r="B491" i="3"/>
  <c r="N490" i="3"/>
  <c r="M490" i="3"/>
  <c r="L490" i="3"/>
  <c r="K490" i="3"/>
  <c r="J490" i="3"/>
  <c r="I490" i="3"/>
  <c r="H490" i="3"/>
  <c r="G490" i="3"/>
  <c r="F490" i="3"/>
  <c r="E490" i="3"/>
  <c r="C490" i="3"/>
  <c r="D490" i="3" s="1"/>
  <c r="B490" i="3"/>
  <c r="N489" i="3"/>
  <c r="M489" i="3"/>
  <c r="L489" i="3"/>
  <c r="K489" i="3"/>
  <c r="J489" i="3"/>
  <c r="I489" i="3"/>
  <c r="H489" i="3"/>
  <c r="G489" i="3"/>
  <c r="F489" i="3"/>
  <c r="E489" i="3"/>
  <c r="C489" i="3"/>
  <c r="D489" i="3" s="1"/>
  <c r="B489" i="3"/>
  <c r="N488" i="3"/>
  <c r="M488" i="3"/>
  <c r="L488" i="3"/>
  <c r="K488" i="3"/>
  <c r="J488" i="3"/>
  <c r="I488" i="3"/>
  <c r="H488" i="3"/>
  <c r="G488" i="3"/>
  <c r="F488" i="3"/>
  <c r="E488" i="3"/>
  <c r="C488" i="3"/>
  <c r="D488" i="3" s="1"/>
  <c r="B488" i="3"/>
  <c r="N487" i="3"/>
  <c r="M487" i="3"/>
  <c r="L487" i="3"/>
  <c r="K487" i="3"/>
  <c r="J487" i="3"/>
  <c r="I487" i="3"/>
  <c r="H487" i="3"/>
  <c r="G487" i="3"/>
  <c r="F487" i="3"/>
  <c r="E487" i="3"/>
  <c r="C487" i="3"/>
  <c r="D487" i="3" s="1"/>
  <c r="B487" i="3"/>
  <c r="N486" i="3"/>
  <c r="M486" i="3"/>
  <c r="L486" i="3"/>
  <c r="K486" i="3"/>
  <c r="J486" i="3"/>
  <c r="I486" i="3"/>
  <c r="H486" i="3"/>
  <c r="G486" i="3"/>
  <c r="F486" i="3"/>
  <c r="E486" i="3"/>
  <c r="C486" i="3"/>
  <c r="D486" i="3" s="1"/>
  <c r="B486" i="3"/>
  <c r="N485" i="3"/>
  <c r="M485" i="3"/>
  <c r="L485" i="3"/>
  <c r="K485" i="3"/>
  <c r="J485" i="3"/>
  <c r="I485" i="3"/>
  <c r="H485" i="3"/>
  <c r="G485" i="3"/>
  <c r="F485" i="3"/>
  <c r="E485" i="3"/>
  <c r="C485" i="3"/>
  <c r="D485" i="3" s="1"/>
  <c r="B485" i="3"/>
  <c r="N484" i="3"/>
  <c r="M484" i="3"/>
  <c r="L484" i="3"/>
  <c r="K484" i="3"/>
  <c r="J484" i="3"/>
  <c r="I484" i="3"/>
  <c r="H484" i="3"/>
  <c r="G484" i="3"/>
  <c r="F484" i="3"/>
  <c r="E484" i="3"/>
  <c r="C484" i="3"/>
  <c r="D484" i="3" s="1"/>
  <c r="B484" i="3"/>
  <c r="N483" i="3"/>
  <c r="M483" i="3"/>
  <c r="L483" i="3"/>
  <c r="K483" i="3"/>
  <c r="J483" i="3"/>
  <c r="I483" i="3"/>
  <c r="H483" i="3"/>
  <c r="G483" i="3"/>
  <c r="F483" i="3"/>
  <c r="E483" i="3"/>
  <c r="C483" i="3"/>
  <c r="D483" i="3" s="1"/>
  <c r="B483" i="3"/>
  <c r="N482" i="3"/>
  <c r="M482" i="3"/>
  <c r="L482" i="3"/>
  <c r="K482" i="3"/>
  <c r="J482" i="3"/>
  <c r="I482" i="3"/>
  <c r="H482" i="3"/>
  <c r="G482" i="3"/>
  <c r="F482" i="3"/>
  <c r="E482" i="3"/>
  <c r="C482" i="3"/>
  <c r="D482" i="3" s="1"/>
  <c r="B482" i="3"/>
  <c r="N481" i="3"/>
  <c r="M481" i="3"/>
  <c r="L481" i="3"/>
  <c r="K481" i="3"/>
  <c r="J481" i="3"/>
  <c r="I481" i="3"/>
  <c r="H481" i="3"/>
  <c r="G481" i="3"/>
  <c r="F481" i="3"/>
  <c r="E481" i="3"/>
  <c r="C481" i="3"/>
  <c r="D481" i="3" s="1"/>
  <c r="B481" i="3"/>
  <c r="N480" i="3"/>
  <c r="M480" i="3"/>
  <c r="L480" i="3"/>
  <c r="K480" i="3"/>
  <c r="J480" i="3"/>
  <c r="I480" i="3"/>
  <c r="H480" i="3"/>
  <c r="G480" i="3"/>
  <c r="F480" i="3"/>
  <c r="E480" i="3"/>
  <c r="C480" i="3"/>
  <c r="D480" i="3" s="1"/>
  <c r="B480" i="3"/>
  <c r="N479" i="3"/>
  <c r="M479" i="3"/>
  <c r="L479" i="3"/>
  <c r="K479" i="3"/>
  <c r="J479" i="3"/>
  <c r="I479" i="3"/>
  <c r="H479" i="3"/>
  <c r="G479" i="3"/>
  <c r="F479" i="3"/>
  <c r="E479" i="3"/>
  <c r="C479" i="3"/>
  <c r="D479" i="3" s="1"/>
  <c r="B479" i="3"/>
  <c r="N478" i="3"/>
  <c r="M478" i="3"/>
  <c r="L478" i="3"/>
  <c r="K478" i="3"/>
  <c r="J478" i="3"/>
  <c r="I478" i="3"/>
  <c r="H478" i="3"/>
  <c r="G478" i="3"/>
  <c r="F478" i="3"/>
  <c r="E478" i="3"/>
  <c r="C478" i="3"/>
  <c r="D478" i="3" s="1"/>
  <c r="B478" i="3"/>
  <c r="N477" i="3"/>
  <c r="M477" i="3"/>
  <c r="L477" i="3"/>
  <c r="K477" i="3"/>
  <c r="J477" i="3"/>
  <c r="I477" i="3"/>
  <c r="H477" i="3"/>
  <c r="G477" i="3"/>
  <c r="F477" i="3"/>
  <c r="E477" i="3"/>
  <c r="C477" i="3"/>
  <c r="D477" i="3" s="1"/>
  <c r="B477" i="3"/>
  <c r="N476" i="3"/>
  <c r="M476" i="3"/>
  <c r="L476" i="3"/>
  <c r="K476" i="3"/>
  <c r="J476" i="3"/>
  <c r="I476" i="3"/>
  <c r="H476" i="3"/>
  <c r="G476" i="3"/>
  <c r="F476" i="3"/>
  <c r="E476" i="3"/>
  <c r="C476" i="3"/>
  <c r="D476" i="3" s="1"/>
  <c r="B476" i="3"/>
  <c r="N475" i="3"/>
  <c r="M475" i="3"/>
  <c r="L475" i="3"/>
  <c r="K475" i="3"/>
  <c r="J475" i="3"/>
  <c r="I475" i="3"/>
  <c r="H475" i="3"/>
  <c r="G475" i="3"/>
  <c r="F475" i="3"/>
  <c r="E475" i="3"/>
  <c r="C475" i="3"/>
  <c r="D475" i="3" s="1"/>
  <c r="B475" i="3"/>
  <c r="N474" i="3"/>
  <c r="M474" i="3"/>
  <c r="L474" i="3"/>
  <c r="K474" i="3"/>
  <c r="J474" i="3"/>
  <c r="I474" i="3"/>
  <c r="H474" i="3"/>
  <c r="G474" i="3"/>
  <c r="F474" i="3"/>
  <c r="E474" i="3"/>
  <c r="C474" i="3"/>
  <c r="D474" i="3" s="1"/>
  <c r="B474" i="3"/>
  <c r="N473" i="3"/>
  <c r="M473" i="3"/>
  <c r="L473" i="3"/>
  <c r="K473" i="3"/>
  <c r="J473" i="3"/>
  <c r="I473" i="3"/>
  <c r="H473" i="3"/>
  <c r="G473" i="3"/>
  <c r="F473" i="3"/>
  <c r="E473" i="3"/>
  <c r="C473" i="3"/>
  <c r="D473" i="3" s="1"/>
  <c r="B473" i="3"/>
  <c r="N472" i="3"/>
  <c r="M472" i="3"/>
  <c r="L472" i="3"/>
  <c r="K472" i="3"/>
  <c r="J472" i="3"/>
  <c r="I472" i="3"/>
  <c r="H472" i="3"/>
  <c r="G472" i="3"/>
  <c r="F472" i="3"/>
  <c r="E472" i="3"/>
  <c r="C472" i="3"/>
  <c r="D472" i="3" s="1"/>
  <c r="B472" i="3"/>
  <c r="N471" i="3"/>
  <c r="M471" i="3"/>
  <c r="L471" i="3"/>
  <c r="K471" i="3"/>
  <c r="J471" i="3"/>
  <c r="I471" i="3"/>
  <c r="H471" i="3"/>
  <c r="G471" i="3"/>
  <c r="F471" i="3"/>
  <c r="E471" i="3"/>
  <c r="C471" i="3"/>
  <c r="D471" i="3" s="1"/>
  <c r="B471" i="3"/>
  <c r="N470" i="3"/>
  <c r="M470" i="3"/>
  <c r="L470" i="3"/>
  <c r="K470" i="3"/>
  <c r="J470" i="3"/>
  <c r="I470" i="3"/>
  <c r="H470" i="3"/>
  <c r="G470" i="3"/>
  <c r="F470" i="3"/>
  <c r="E470" i="3"/>
  <c r="C470" i="3"/>
  <c r="D470" i="3" s="1"/>
  <c r="B470" i="3"/>
  <c r="N469" i="3"/>
  <c r="M469" i="3"/>
  <c r="L469" i="3"/>
  <c r="K469" i="3"/>
  <c r="J469" i="3"/>
  <c r="I469" i="3"/>
  <c r="H469" i="3"/>
  <c r="G469" i="3"/>
  <c r="F469" i="3"/>
  <c r="E469" i="3"/>
  <c r="C469" i="3"/>
  <c r="D469" i="3" s="1"/>
  <c r="B469" i="3"/>
  <c r="N468" i="3"/>
  <c r="M468" i="3"/>
  <c r="L468" i="3"/>
  <c r="K468" i="3"/>
  <c r="J468" i="3"/>
  <c r="I468" i="3"/>
  <c r="H468" i="3"/>
  <c r="G468" i="3"/>
  <c r="F468" i="3"/>
  <c r="E468" i="3"/>
  <c r="C468" i="3"/>
  <c r="D468" i="3" s="1"/>
  <c r="B468" i="3"/>
  <c r="N467" i="3"/>
  <c r="M467" i="3"/>
  <c r="L467" i="3"/>
  <c r="K467" i="3"/>
  <c r="J467" i="3"/>
  <c r="I467" i="3"/>
  <c r="H467" i="3"/>
  <c r="G467" i="3"/>
  <c r="F467" i="3"/>
  <c r="E467" i="3"/>
  <c r="C467" i="3"/>
  <c r="D467" i="3" s="1"/>
  <c r="B467" i="3"/>
  <c r="N466" i="3"/>
  <c r="M466" i="3"/>
  <c r="L466" i="3"/>
  <c r="K466" i="3"/>
  <c r="J466" i="3"/>
  <c r="I466" i="3"/>
  <c r="H466" i="3"/>
  <c r="G466" i="3"/>
  <c r="F466" i="3"/>
  <c r="E466" i="3"/>
  <c r="C466" i="3"/>
  <c r="D466" i="3" s="1"/>
  <c r="B466" i="3"/>
  <c r="N465" i="3"/>
  <c r="M465" i="3"/>
  <c r="L465" i="3"/>
  <c r="K465" i="3"/>
  <c r="J465" i="3"/>
  <c r="I465" i="3"/>
  <c r="H465" i="3"/>
  <c r="G465" i="3"/>
  <c r="F465" i="3"/>
  <c r="E465" i="3"/>
  <c r="C465" i="3"/>
  <c r="D465" i="3" s="1"/>
  <c r="B465" i="3"/>
  <c r="N464" i="3"/>
  <c r="M464" i="3"/>
  <c r="L464" i="3"/>
  <c r="K464" i="3"/>
  <c r="J464" i="3"/>
  <c r="I464" i="3"/>
  <c r="H464" i="3"/>
  <c r="G464" i="3"/>
  <c r="F464" i="3"/>
  <c r="E464" i="3"/>
  <c r="C464" i="3"/>
  <c r="D464" i="3" s="1"/>
  <c r="B464" i="3"/>
  <c r="N463" i="3"/>
  <c r="M463" i="3"/>
  <c r="L463" i="3"/>
  <c r="K463" i="3"/>
  <c r="J463" i="3"/>
  <c r="I463" i="3"/>
  <c r="H463" i="3"/>
  <c r="G463" i="3"/>
  <c r="F463" i="3"/>
  <c r="E463" i="3"/>
  <c r="C463" i="3"/>
  <c r="D463" i="3" s="1"/>
  <c r="B463" i="3"/>
  <c r="N462" i="3"/>
  <c r="M462" i="3"/>
  <c r="L462" i="3"/>
  <c r="K462" i="3"/>
  <c r="J462" i="3"/>
  <c r="I462" i="3"/>
  <c r="H462" i="3"/>
  <c r="G462" i="3"/>
  <c r="F462" i="3"/>
  <c r="E462" i="3"/>
  <c r="C462" i="3"/>
  <c r="D462" i="3" s="1"/>
  <c r="B462" i="3"/>
  <c r="N461" i="3"/>
  <c r="M461" i="3"/>
  <c r="L461" i="3"/>
  <c r="K461" i="3"/>
  <c r="J461" i="3"/>
  <c r="I461" i="3"/>
  <c r="H461" i="3"/>
  <c r="G461" i="3"/>
  <c r="F461" i="3"/>
  <c r="E461" i="3"/>
  <c r="C461" i="3"/>
  <c r="D461" i="3" s="1"/>
  <c r="B461" i="3"/>
  <c r="N460" i="3"/>
  <c r="M460" i="3"/>
  <c r="L460" i="3"/>
  <c r="K460" i="3"/>
  <c r="J460" i="3"/>
  <c r="I460" i="3"/>
  <c r="H460" i="3"/>
  <c r="G460" i="3"/>
  <c r="F460" i="3"/>
  <c r="E460" i="3"/>
  <c r="C460" i="3"/>
  <c r="D460" i="3" s="1"/>
  <c r="B460" i="3"/>
  <c r="N459" i="3"/>
  <c r="M459" i="3"/>
  <c r="L459" i="3"/>
  <c r="K459" i="3"/>
  <c r="J459" i="3"/>
  <c r="I459" i="3"/>
  <c r="H459" i="3"/>
  <c r="G459" i="3"/>
  <c r="F459" i="3"/>
  <c r="E459" i="3"/>
  <c r="C459" i="3"/>
  <c r="D459" i="3" s="1"/>
  <c r="B459" i="3"/>
  <c r="N458" i="3"/>
  <c r="M458" i="3"/>
  <c r="L458" i="3"/>
  <c r="K458" i="3"/>
  <c r="J458" i="3"/>
  <c r="I458" i="3"/>
  <c r="H458" i="3"/>
  <c r="G458" i="3"/>
  <c r="F458" i="3"/>
  <c r="E458" i="3"/>
  <c r="C458" i="3"/>
  <c r="D458" i="3" s="1"/>
  <c r="B458" i="3"/>
  <c r="N457" i="3"/>
  <c r="M457" i="3"/>
  <c r="L457" i="3"/>
  <c r="K457" i="3"/>
  <c r="J457" i="3"/>
  <c r="I457" i="3"/>
  <c r="H457" i="3"/>
  <c r="G457" i="3"/>
  <c r="F457" i="3"/>
  <c r="E457" i="3"/>
  <c r="C457" i="3"/>
  <c r="D457" i="3" s="1"/>
  <c r="B457" i="3"/>
  <c r="N456" i="3"/>
  <c r="M456" i="3"/>
  <c r="L456" i="3"/>
  <c r="K456" i="3"/>
  <c r="J456" i="3"/>
  <c r="I456" i="3"/>
  <c r="H456" i="3"/>
  <c r="G456" i="3"/>
  <c r="F456" i="3"/>
  <c r="E456" i="3"/>
  <c r="C456" i="3"/>
  <c r="D456" i="3" s="1"/>
  <c r="B456" i="3"/>
  <c r="N455" i="3"/>
  <c r="M455" i="3"/>
  <c r="L455" i="3"/>
  <c r="K455" i="3"/>
  <c r="J455" i="3"/>
  <c r="I455" i="3"/>
  <c r="H455" i="3"/>
  <c r="G455" i="3"/>
  <c r="F455" i="3"/>
  <c r="E455" i="3"/>
  <c r="C455" i="3"/>
  <c r="D455" i="3" s="1"/>
  <c r="B455" i="3"/>
  <c r="N454" i="3"/>
  <c r="M454" i="3"/>
  <c r="L454" i="3"/>
  <c r="K454" i="3"/>
  <c r="J454" i="3"/>
  <c r="I454" i="3"/>
  <c r="H454" i="3"/>
  <c r="G454" i="3"/>
  <c r="F454" i="3"/>
  <c r="E454" i="3"/>
  <c r="C454" i="3"/>
  <c r="D454" i="3" s="1"/>
  <c r="B454" i="3"/>
  <c r="N453" i="3"/>
  <c r="M453" i="3"/>
  <c r="L453" i="3"/>
  <c r="K453" i="3"/>
  <c r="J453" i="3"/>
  <c r="I453" i="3"/>
  <c r="H453" i="3"/>
  <c r="G453" i="3"/>
  <c r="F453" i="3"/>
  <c r="E453" i="3"/>
  <c r="C453" i="3"/>
  <c r="D453" i="3" s="1"/>
  <c r="B453" i="3"/>
  <c r="N452" i="3"/>
  <c r="M452" i="3"/>
  <c r="L452" i="3"/>
  <c r="K452" i="3"/>
  <c r="J452" i="3"/>
  <c r="I452" i="3"/>
  <c r="H452" i="3"/>
  <c r="G452" i="3"/>
  <c r="F452" i="3"/>
  <c r="E452" i="3"/>
  <c r="C452" i="3"/>
  <c r="D452" i="3" s="1"/>
  <c r="B452" i="3"/>
  <c r="N451" i="3"/>
  <c r="M451" i="3"/>
  <c r="L451" i="3"/>
  <c r="K451" i="3"/>
  <c r="J451" i="3"/>
  <c r="I451" i="3"/>
  <c r="H451" i="3"/>
  <c r="G451" i="3"/>
  <c r="F451" i="3"/>
  <c r="E451" i="3"/>
  <c r="C451" i="3"/>
  <c r="D451" i="3" s="1"/>
  <c r="B451" i="3"/>
  <c r="N450" i="3"/>
  <c r="M450" i="3"/>
  <c r="L450" i="3"/>
  <c r="K450" i="3"/>
  <c r="J450" i="3"/>
  <c r="I450" i="3"/>
  <c r="H450" i="3"/>
  <c r="G450" i="3"/>
  <c r="F450" i="3"/>
  <c r="E450" i="3"/>
  <c r="C450" i="3"/>
  <c r="D450" i="3" s="1"/>
  <c r="B450" i="3"/>
  <c r="N449" i="3"/>
  <c r="M449" i="3"/>
  <c r="L449" i="3"/>
  <c r="K449" i="3"/>
  <c r="J449" i="3"/>
  <c r="I449" i="3"/>
  <c r="H449" i="3"/>
  <c r="G449" i="3"/>
  <c r="F449" i="3"/>
  <c r="E449" i="3"/>
  <c r="C449" i="3"/>
  <c r="D449" i="3" s="1"/>
  <c r="B449" i="3"/>
  <c r="N448" i="3"/>
  <c r="M448" i="3"/>
  <c r="L448" i="3"/>
  <c r="K448" i="3"/>
  <c r="J448" i="3"/>
  <c r="I448" i="3"/>
  <c r="H448" i="3"/>
  <c r="G448" i="3"/>
  <c r="F448" i="3"/>
  <c r="E448" i="3"/>
  <c r="C448" i="3"/>
  <c r="D448" i="3" s="1"/>
  <c r="B448" i="3"/>
  <c r="N447" i="3"/>
  <c r="M447" i="3"/>
  <c r="L447" i="3"/>
  <c r="K447" i="3"/>
  <c r="J447" i="3"/>
  <c r="I447" i="3"/>
  <c r="H447" i="3"/>
  <c r="G447" i="3"/>
  <c r="F447" i="3"/>
  <c r="E447" i="3"/>
  <c r="C447" i="3"/>
  <c r="D447" i="3" s="1"/>
  <c r="B447" i="3"/>
  <c r="N446" i="3"/>
  <c r="M446" i="3"/>
  <c r="L446" i="3"/>
  <c r="K446" i="3"/>
  <c r="J446" i="3"/>
  <c r="I446" i="3"/>
  <c r="H446" i="3"/>
  <c r="G446" i="3"/>
  <c r="F446" i="3"/>
  <c r="E446" i="3"/>
  <c r="C446" i="3"/>
  <c r="D446" i="3" s="1"/>
  <c r="B446" i="3"/>
  <c r="N445" i="3"/>
  <c r="M445" i="3"/>
  <c r="L445" i="3"/>
  <c r="K445" i="3"/>
  <c r="J445" i="3"/>
  <c r="I445" i="3"/>
  <c r="H445" i="3"/>
  <c r="G445" i="3"/>
  <c r="F445" i="3"/>
  <c r="E445" i="3"/>
  <c r="C445" i="3"/>
  <c r="D445" i="3" s="1"/>
  <c r="B445" i="3"/>
  <c r="N444" i="3"/>
  <c r="M444" i="3"/>
  <c r="L444" i="3"/>
  <c r="K444" i="3"/>
  <c r="J444" i="3"/>
  <c r="I444" i="3"/>
  <c r="H444" i="3"/>
  <c r="G444" i="3"/>
  <c r="F444" i="3"/>
  <c r="E444" i="3"/>
  <c r="C444" i="3"/>
  <c r="D444" i="3" s="1"/>
  <c r="B444" i="3"/>
  <c r="N443" i="3"/>
  <c r="M443" i="3"/>
  <c r="L443" i="3"/>
  <c r="K443" i="3"/>
  <c r="J443" i="3"/>
  <c r="I443" i="3"/>
  <c r="H443" i="3"/>
  <c r="G443" i="3"/>
  <c r="F443" i="3"/>
  <c r="E443" i="3"/>
  <c r="C443" i="3"/>
  <c r="D443" i="3" s="1"/>
  <c r="B443" i="3"/>
  <c r="N442" i="3"/>
  <c r="M442" i="3"/>
  <c r="L442" i="3"/>
  <c r="K442" i="3"/>
  <c r="J442" i="3"/>
  <c r="I442" i="3"/>
  <c r="H442" i="3"/>
  <c r="G442" i="3"/>
  <c r="F442" i="3"/>
  <c r="E442" i="3"/>
  <c r="C442" i="3"/>
  <c r="D442" i="3" s="1"/>
  <c r="B442" i="3"/>
  <c r="N441" i="3"/>
  <c r="M441" i="3"/>
  <c r="L441" i="3"/>
  <c r="K441" i="3"/>
  <c r="J441" i="3"/>
  <c r="I441" i="3"/>
  <c r="H441" i="3"/>
  <c r="G441" i="3"/>
  <c r="F441" i="3"/>
  <c r="E441" i="3"/>
  <c r="C441" i="3"/>
  <c r="D441" i="3" s="1"/>
  <c r="B441" i="3"/>
  <c r="N440" i="3"/>
  <c r="M440" i="3"/>
  <c r="L440" i="3"/>
  <c r="K440" i="3"/>
  <c r="J440" i="3"/>
  <c r="I440" i="3"/>
  <c r="H440" i="3"/>
  <c r="G440" i="3"/>
  <c r="F440" i="3"/>
  <c r="E440" i="3"/>
  <c r="C440" i="3"/>
  <c r="D440" i="3" s="1"/>
  <c r="B440" i="3"/>
  <c r="N439" i="3"/>
  <c r="M439" i="3"/>
  <c r="L439" i="3"/>
  <c r="K439" i="3"/>
  <c r="J439" i="3"/>
  <c r="I439" i="3"/>
  <c r="H439" i="3"/>
  <c r="G439" i="3"/>
  <c r="F439" i="3"/>
  <c r="E439" i="3"/>
  <c r="C439" i="3"/>
  <c r="D439" i="3" s="1"/>
  <c r="B439" i="3"/>
  <c r="N438" i="3"/>
  <c r="M438" i="3"/>
  <c r="L438" i="3"/>
  <c r="K438" i="3"/>
  <c r="J438" i="3"/>
  <c r="I438" i="3"/>
  <c r="H438" i="3"/>
  <c r="G438" i="3"/>
  <c r="F438" i="3"/>
  <c r="E438" i="3"/>
  <c r="C438" i="3"/>
  <c r="D438" i="3" s="1"/>
  <c r="B438" i="3"/>
  <c r="N437" i="3"/>
  <c r="M437" i="3"/>
  <c r="L437" i="3"/>
  <c r="K437" i="3"/>
  <c r="J437" i="3"/>
  <c r="I437" i="3"/>
  <c r="H437" i="3"/>
  <c r="G437" i="3"/>
  <c r="F437" i="3"/>
  <c r="E437" i="3"/>
  <c r="C437" i="3"/>
  <c r="D437" i="3" s="1"/>
  <c r="B437" i="3"/>
  <c r="N436" i="3"/>
  <c r="M436" i="3"/>
  <c r="L436" i="3"/>
  <c r="K436" i="3"/>
  <c r="J436" i="3"/>
  <c r="I436" i="3"/>
  <c r="H436" i="3"/>
  <c r="G436" i="3"/>
  <c r="F436" i="3"/>
  <c r="E436" i="3"/>
  <c r="C436" i="3"/>
  <c r="D436" i="3" s="1"/>
  <c r="B436" i="3"/>
  <c r="N435" i="3"/>
  <c r="M435" i="3"/>
  <c r="L435" i="3"/>
  <c r="K435" i="3"/>
  <c r="J435" i="3"/>
  <c r="I435" i="3"/>
  <c r="H435" i="3"/>
  <c r="G435" i="3"/>
  <c r="F435" i="3"/>
  <c r="E435" i="3"/>
  <c r="C435" i="3"/>
  <c r="D435" i="3" s="1"/>
  <c r="B435" i="3"/>
  <c r="N434" i="3"/>
  <c r="M434" i="3"/>
  <c r="L434" i="3"/>
  <c r="K434" i="3"/>
  <c r="J434" i="3"/>
  <c r="I434" i="3"/>
  <c r="H434" i="3"/>
  <c r="G434" i="3"/>
  <c r="F434" i="3"/>
  <c r="E434" i="3"/>
  <c r="C434" i="3"/>
  <c r="D434" i="3" s="1"/>
  <c r="B434" i="3"/>
  <c r="N433" i="3"/>
  <c r="M433" i="3"/>
  <c r="L433" i="3"/>
  <c r="K433" i="3"/>
  <c r="J433" i="3"/>
  <c r="I433" i="3"/>
  <c r="H433" i="3"/>
  <c r="G433" i="3"/>
  <c r="F433" i="3"/>
  <c r="E433" i="3"/>
  <c r="C433" i="3"/>
  <c r="D433" i="3" s="1"/>
  <c r="B433" i="3"/>
  <c r="N432" i="3"/>
  <c r="M432" i="3"/>
  <c r="L432" i="3"/>
  <c r="K432" i="3"/>
  <c r="J432" i="3"/>
  <c r="I432" i="3"/>
  <c r="H432" i="3"/>
  <c r="G432" i="3"/>
  <c r="F432" i="3"/>
  <c r="E432" i="3"/>
  <c r="C432" i="3"/>
  <c r="D432" i="3" s="1"/>
  <c r="B432" i="3"/>
  <c r="N431" i="3"/>
  <c r="M431" i="3"/>
  <c r="L431" i="3"/>
  <c r="K431" i="3"/>
  <c r="J431" i="3"/>
  <c r="I431" i="3"/>
  <c r="H431" i="3"/>
  <c r="G431" i="3"/>
  <c r="F431" i="3"/>
  <c r="E431" i="3"/>
  <c r="C431" i="3"/>
  <c r="D431" i="3" s="1"/>
  <c r="B431" i="3"/>
  <c r="N430" i="3"/>
  <c r="M430" i="3"/>
  <c r="L430" i="3"/>
  <c r="K430" i="3"/>
  <c r="J430" i="3"/>
  <c r="I430" i="3"/>
  <c r="H430" i="3"/>
  <c r="G430" i="3"/>
  <c r="F430" i="3"/>
  <c r="E430" i="3"/>
  <c r="C430" i="3"/>
  <c r="D430" i="3" s="1"/>
  <c r="B430" i="3"/>
  <c r="N429" i="3"/>
  <c r="M429" i="3"/>
  <c r="L429" i="3"/>
  <c r="K429" i="3"/>
  <c r="J429" i="3"/>
  <c r="I429" i="3"/>
  <c r="H429" i="3"/>
  <c r="G429" i="3"/>
  <c r="F429" i="3"/>
  <c r="E429" i="3"/>
  <c r="C429" i="3"/>
  <c r="D429" i="3" s="1"/>
  <c r="B429" i="3"/>
  <c r="N428" i="3"/>
  <c r="M428" i="3"/>
  <c r="L428" i="3"/>
  <c r="K428" i="3"/>
  <c r="J428" i="3"/>
  <c r="I428" i="3"/>
  <c r="H428" i="3"/>
  <c r="G428" i="3"/>
  <c r="F428" i="3"/>
  <c r="E428" i="3"/>
  <c r="C428" i="3"/>
  <c r="D428" i="3" s="1"/>
  <c r="B428" i="3"/>
  <c r="N427" i="3"/>
  <c r="M427" i="3"/>
  <c r="L427" i="3"/>
  <c r="K427" i="3"/>
  <c r="J427" i="3"/>
  <c r="I427" i="3"/>
  <c r="H427" i="3"/>
  <c r="G427" i="3"/>
  <c r="F427" i="3"/>
  <c r="E427" i="3"/>
  <c r="C427" i="3"/>
  <c r="D427" i="3" s="1"/>
  <c r="B427" i="3"/>
  <c r="N426" i="3"/>
  <c r="M426" i="3"/>
  <c r="L426" i="3"/>
  <c r="K426" i="3"/>
  <c r="J426" i="3"/>
  <c r="I426" i="3"/>
  <c r="H426" i="3"/>
  <c r="G426" i="3"/>
  <c r="F426" i="3"/>
  <c r="E426" i="3"/>
  <c r="C426" i="3"/>
  <c r="D426" i="3" s="1"/>
  <c r="B426" i="3"/>
  <c r="N425" i="3"/>
  <c r="M425" i="3"/>
  <c r="L425" i="3"/>
  <c r="K425" i="3"/>
  <c r="J425" i="3"/>
  <c r="I425" i="3"/>
  <c r="H425" i="3"/>
  <c r="G425" i="3"/>
  <c r="F425" i="3"/>
  <c r="E425" i="3"/>
  <c r="C425" i="3"/>
  <c r="D425" i="3" s="1"/>
  <c r="B425" i="3"/>
  <c r="N424" i="3"/>
  <c r="M424" i="3"/>
  <c r="L424" i="3"/>
  <c r="K424" i="3"/>
  <c r="J424" i="3"/>
  <c r="I424" i="3"/>
  <c r="H424" i="3"/>
  <c r="G424" i="3"/>
  <c r="F424" i="3"/>
  <c r="E424" i="3"/>
  <c r="C424" i="3"/>
  <c r="D424" i="3" s="1"/>
  <c r="B424" i="3"/>
  <c r="N423" i="3"/>
  <c r="M423" i="3"/>
  <c r="L423" i="3"/>
  <c r="K423" i="3"/>
  <c r="J423" i="3"/>
  <c r="I423" i="3"/>
  <c r="H423" i="3"/>
  <c r="G423" i="3"/>
  <c r="F423" i="3"/>
  <c r="E423" i="3"/>
  <c r="C423" i="3"/>
  <c r="D423" i="3" s="1"/>
  <c r="B423" i="3"/>
  <c r="N422" i="3"/>
  <c r="M422" i="3"/>
  <c r="L422" i="3"/>
  <c r="K422" i="3"/>
  <c r="J422" i="3"/>
  <c r="I422" i="3"/>
  <c r="H422" i="3"/>
  <c r="G422" i="3"/>
  <c r="F422" i="3"/>
  <c r="E422" i="3"/>
  <c r="C422" i="3"/>
  <c r="D422" i="3" s="1"/>
  <c r="B422" i="3"/>
  <c r="N421" i="3"/>
  <c r="M421" i="3"/>
  <c r="L421" i="3"/>
  <c r="K421" i="3"/>
  <c r="J421" i="3"/>
  <c r="I421" i="3"/>
  <c r="H421" i="3"/>
  <c r="G421" i="3"/>
  <c r="F421" i="3"/>
  <c r="E421" i="3"/>
  <c r="C421" i="3"/>
  <c r="D421" i="3" s="1"/>
  <c r="B421" i="3"/>
  <c r="N420" i="3"/>
  <c r="M420" i="3"/>
  <c r="L420" i="3"/>
  <c r="K420" i="3"/>
  <c r="J420" i="3"/>
  <c r="I420" i="3"/>
  <c r="H420" i="3"/>
  <c r="G420" i="3"/>
  <c r="F420" i="3"/>
  <c r="E420" i="3"/>
  <c r="C420" i="3"/>
  <c r="D420" i="3" s="1"/>
  <c r="B420" i="3"/>
  <c r="N419" i="3"/>
  <c r="M419" i="3"/>
  <c r="L419" i="3"/>
  <c r="K419" i="3"/>
  <c r="J419" i="3"/>
  <c r="I419" i="3"/>
  <c r="H419" i="3"/>
  <c r="G419" i="3"/>
  <c r="F419" i="3"/>
  <c r="E419" i="3"/>
  <c r="C419" i="3"/>
  <c r="D419" i="3" s="1"/>
  <c r="B419" i="3"/>
  <c r="N418" i="3"/>
  <c r="M418" i="3"/>
  <c r="L418" i="3"/>
  <c r="K418" i="3"/>
  <c r="J418" i="3"/>
  <c r="I418" i="3"/>
  <c r="H418" i="3"/>
  <c r="G418" i="3"/>
  <c r="F418" i="3"/>
  <c r="E418" i="3"/>
  <c r="C418" i="3"/>
  <c r="D418" i="3" s="1"/>
  <c r="B418" i="3"/>
  <c r="N417" i="3"/>
  <c r="M417" i="3"/>
  <c r="L417" i="3"/>
  <c r="K417" i="3"/>
  <c r="J417" i="3"/>
  <c r="I417" i="3"/>
  <c r="H417" i="3"/>
  <c r="G417" i="3"/>
  <c r="F417" i="3"/>
  <c r="E417" i="3"/>
  <c r="C417" i="3"/>
  <c r="D417" i="3" s="1"/>
  <c r="B417" i="3"/>
  <c r="N416" i="3"/>
  <c r="M416" i="3"/>
  <c r="L416" i="3"/>
  <c r="K416" i="3"/>
  <c r="J416" i="3"/>
  <c r="I416" i="3"/>
  <c r="H416" i="3"/>
  <c r="G416" i="3"/>
  <c r="F416" i="3"/>
  <c r="E416" i="3"/>
  <c r="C416" i="3"/>
  <c r="D416" i="3" s="1"/>
  <c r="B416" i="3"/>
  <c r="N415" i="3"/>
  <c r="M415" i="3"/>
  <c r="L415" i="3"/>
  <c r="K415" i="3"/>
  <c r="J415" i="3"/>
  <c r="I415" i="3"/>
  <c r="H415" i="3"/>
  <c r="G415" i="3"/>
  <c r="F415" i="3"/>
  <c r="E415" i="3"/>
  <c r="C415" i="3"/>
  <c r="D415" i="3" s="1"/>
  <c r="B415" i="3"/>
  <c r="N414" i="3"/>
  <c r="M414" i="3"/>
  <c r="L414" i="3"/>
  <c r="K414" i="3"/>
  <c r="J414" i="3"/>
  <c r="I414" i="3"/>
  <c r="H414" i="3"/>
  <c r="G414" i="3"/>
  <c r="F414" i="3"/>
  <c r="E414" i="3"/>
  <c r="C414" i="3"/>
  <c r="D414" i="3" s="1"/>
  <c r="B414" i="3"/>
  <c r="N413" i="3"/>
  <c r="M413" i="3"/>
  <c r="L413" i="3"/>
  <c r="K413" i="3"/>
  <c r="J413" i="3"/>
  <c r="I413" i="3"/>
  <c r="H413" i="3"/>
  <c r="G413" i="3"/>
  <c r="F413" i="3"/>
  <c r="E413" i="3"/>
  <c r="C413" i="3"/>
  <c r="D413" i="3" s="1"/>
  <c r="B413" i="3"/>
  <c r="N412" i="3"/>
  <c r="M412" i="3"/>
  <c r="L412" i="3"/>
  <c r="K412" i="3"/>
  <c r="J412" i="3"/>
  <c r="I412" i="3"/>
  <c r="H412" i="3"/>
  <c r="G412" i="3"/>
  <c r="F412" i="3"/>
  <c r="E412" i="3"/>
  <c r="C412" i="3"/>
  <c r="D412" i="3" s="1"/>
  <c r="B412" i="3"/>
  <c r="N411" i="3"/>
  <c r="M411" i="3"/>
  <c r="L411" i="3"/>
  <c r="K411" i="3"/>
  <c r="J411" i="3"/>
  <c r="I411" i="3"/>
  <c r="H411" i="3"/>
  <c r="G411" i="3"/>
  <c r="F411" i="3"/>
  <c r="E411" i="3"/>
  <c r="C411" i="3"/>
  <c r="D411" i="3" s="1"/>
  <c r="B411" i="3"/>
  <c r="N410" i="3"/>
  <c r="M410" i="3"/>
  <c r="L410" i="3"/>
  <c r="K410" i="3"/>
  <c r="J410" i="3"/>
  <c r="I410" i="3"/>
  <c r="H410" i="3"/>
  <c r="G410" i="3"/>
  <c r="F410" i="3"/>
  <c r="E410" i="3"/>
  <c r="C410" i="3"/>
  <c r="D410" i="3" s="1"/>
  <c r="B410" i="3"/>
  <c r="N409" i="3"/>
  <c r="M409" i="3"/>
  <c r="L409" i="3"/>
  <c r="K409" i="3"/>
  <c r="J409" i="3"/>
  <c r="I409" i="3"/>
  <c r="H409" i="3"/>
  <c r="G409" i="3"/>
  <c r="F409" i="3"/>
  <c r="E409" i="3"/>
  <c r="C409" i="3"/>
  <c r="D409" i="3" s="1"/>
  <c r="B409" i="3"/>
  <c r="N408" i="3"/>
  <c r="M408" i="3"/>
  <c r="L408" i="3"/>
  <c r="K408" i="3"/>
  <c r="J408" i="3"/>
  <c r="I408" i="3"/>
  <c r="H408" i="3"/>
  <c r="G408" i="3"/>
  <c r="F408" i="3"/>
  <c r="E408" i="3"/>
  <c r="C408" i="3"/>
  <c r="D408" i="3" s="1"/>
  <c r="B408" i="3"/>
  <c r="N407" i="3"/>
  <c r="M407" i="3"/>
  <c r="L407" i="3"/>
  <c r="K407" i="3"/>
  <c r="J407" i="3"/>
  <c r="I407" i="3"/>
  <c r="H407" i="3"/>
  <c r="G407" i="3"/>
  <c r="F407" i="3"/>
  <c r="E407" i="3"/>
  <c r="C407" i="3"/>
  <c r="D407" i="3" s="1"/>
  <c r="B407" i="3"/>
  <c r="N406" i="3"/>
  <c r="M406" i="3"/>
  <c r="L406" i="3"/>
  <c r="K406" i="3"/>
  <c r="J406" i="3"/>
  <c r="I406" i="3"/>
  <c r="H406" i="3"/>
  <c r="G406" i="3"/>
  <c r="F406" i="3"/>
  <c r="E406" i="3"/>
  <c r="C406" i="3"/>
  <c r="D406" i="3" s="1"/>
  <c r="B406" i="3"/>
  <c r="N405" i="3"/>
  <c r="M405" i="3"/>
  <c r="L405" i="3"/>
  <c r="K405" i="3"/>
  <c r="J405" i="3"/>
  <c r="I405" i="3"/>
  <c r="H405" i="3"/>
  <c r="G405" i="3"/>
  <c r="F405" i="3"/>
  <c r="E405" i="3"/>
  <c r="C405" i="3"/>
  <c r="D405" i="3" s="1"/>
  <c r="B405" i="3"/>
  <c r="N404" i="3"/>
  <c r="M404" i="3"/>
  <c r="L404" i="3"/>
  <c r="K404" i="3"/>
  <c r="J404" i="3"/>
  <c r="I404" i="3"/>
  <c r="H404" i="3"/>
  <c r="G404" i="3"/>
  <c r="F404" i="3"/>
  <c r="E404" i="3"/>
  <c r="C404" i="3"/>
  <c r="D404" i="3" s="1"/>
  <c r="B404" i="3"/>
  <c r="N403" i="3"/>
  <c r="M403" i="3"/>
  <c r="L403" i="3"/>
  <c r="K403" i="3"/>
  <c r="J403" i="3"/>
  <c r="I403" i="3"/>
  <c r="H403" i="3"/>
  <c r="G403" i="3"/>
  <c r="F403" i="3"/>
  <c r="E403" i="3"/>
  <c r="C403" i="3"/>
  <c r="D403" i="3" s="1"/>
  <c r="B403" i="3"/>
  <c r="N402" i="3"/>
  <c r="M402" i="3"/>
  <c r="L402" i="3"/>
  <c r="K402" i="3"/>
  <c r="J402" i="3"/>
  <c r="I402" i="3"/>
  <c r="H402" i="3"/>
  <c r="G402" i="3"/>
  <c r="F402" i="3"/>
  <c r="E402" i="3"/>
  <c r="C402" i="3"/>
  <c r="D402" i="3" s="1"/>
  <c r="B402" i="3"/>
  <c r="N401" i="3"/>
  <c r="M401" i="3"/>
  <c r="L401" i="3"/>
  <c r="K401" i="3"/>
  <c r="J401" i="3"/>
  <c r="I401" i="3"/>
  <c r="H401" i="3"/>
  <c r="G401" i="3"/>
  <c r="F401" i="3"/>
  <c r="E401" i="3"/>
  <c r="C401" i="3"/>
  <c r="D401" i="3" s="1"/>
  <c r="B401" i="3"/>
  <c r="N400" i="3"/>
  <c r="M400" i="3"/>
  <c r="L400" i="3"/>
  <c r="K400" i="3"/>
  <c r="J400" i="3"/>
  <c r="I400" i="3"/>
  <c r="H400" i="3"/>
  <c r="G400" i="3"/>
  <c r="F400" i="3"/>
  <c r="E400" i="3"/>
  <c r="C400" i="3"/>
  <c r="D400" i="3" s="1"/>
  <c r="B400" i="3"/>
  <c r="N399" i="3"/>
  <c r="M399" i="3"/>
  <c r="L399" i="3"/>
  <c r="K399" i="3"/>
  <c r="J399" i="3"/>
  <c r="I399" i="3"/>
  <c r="H399" i="3"/>
  <c r="G399" i="3"/>
  <c r="F399" i="3"/>
  <c r="E399" i="3"/>
  <c r="C399" i="3"/>
  <c r="D399" i="3" s="1"/>
  <c r="B399" i="3"/>
  <c r="N398" i="3"/>
  <c r="M398" i="3"/>
  <c r="L398" i="3"/>
  <c r="K398" i="3"/>
  <c r="J398" i="3"/>
  <c r="I398" i="3"/>
  <c r="H398" i="3"/>
  <c r="G398" i="3"/>
  <c r="F398" i="3"/>
  <c r="E398" i="3"/>
  <c r="C398" i="3"/>
  <c r="D398" i="3" s="1"/>
  <c r="B398" i="3"/>
  <c r="N397" i="3"/>
  <c r="M397" i="3"/>
  <c r="L397" i="3"/>
  <c r="K397" i="3"/>
  <c r="J397" i="3"/>
  <c r="I397" i="3"/>
  <c r="H397" i="3"/>
  <c r="G397" i="3"/>
  <c r="F397" i="3"/>
  <c r="E397" i="3"/>
  <c r="C397" i="3"/>
  <c r="D397" i="3" s="1"/>
  <c r="B397" i="3"/>
  <c r="N396" i="3"/>
  <c r="M396" i="3"/>
  <c r="L396" i="3"/>
  <c r="K396" i="3"/>
  <c r="J396" i="3"/>
  <c r="I396" i="3"/>
  <c r="H396" i="3"/>
  <c r="G396" i="3"/>
  <c r="F396" i="3"/>
  <c r="E396" i="3"/>
  <c r="C396" i="3"/>
  <c r="D396" i="3" s="1"/>
  <c r="B396" i="3"/>
  <c r="N395" i="3"/>
  <c r="M395" i="3"/>
  <c r="L395" i="3"/>
  <c r="K395" i="3"/>
  <c r="J395" i="3"/>
  <c r="I395" i="3"/>
  <c r="H395" i="3"/>
  <c r="G395" i="3"/>
  <c r="F395" i="3"/>
  <c r="E395" i="3"/>
  <c r="C395" i="3"/>
  <c r="D395" i="3" s="1"/>
  <c r="B395" i="3"/>
  <c r="N394" i="3"/>
  <c r="M394" i="3"/>
  <c r="L394" i="3"/>
  <c r="K394" i="3"/>
  <c r="J394" i="3"/>
  <c r="I394" i="3"/>
  <c r="H394" i="3"/>
  <c r="G394" i="3"/>
  <c r="F394" i="3"/>
  <c r="E394" i="3"/>
  <c r="C394" i="3"/>
  <c r="D394" i="3" s="1"/>
  <c r="B394" i="3"/>
  <c r="N393" i="3"/>
  <c r="M393" i="3"/>
  <c r="L393" i="3"/>
  <c r="K393" i="3"/>
  <c r="J393" i="3"/>
  <c r="I393" i="3"/>
  <c r="H393" i="3"/>
  <c r="G393" i="3"/>
  <c r="F393" i="3"/>
  <c r="E393" i="3"/>
  <c r="C393" i="3"/>
  <c r="D393" i="3" s="1"/>
  <c r="B393" i="3"/>
  <c r="N392" i="3"/>
  <c r="M392" i="3"/>
  <c r="L392" i="3"/>
  <c r="K392" i="3"/>
  <c r="J392" i="3"/>
  <c r="I392" i="3"/>
  <c r="H392" i="3"/>
  <c r="G392" i="3"/>
  <c r="F392" i="3"/>
  <c r="E392" i="3"/>
  <c r="C392" i="3"/>
  <c r="D392" i="3" s="1"/>
  <c r="B392" i="3"/>
  <c r="N391" i="3"/>
  <c r="M391" i="3"/>
  <c r="L391" i="3"/>
  <c r="K391" i="3"/>
  <c r="J391" i="3"/>
  <c r="I391" i="3"/>
  <c r="H391" i="3"/>
  <c r="G391" i="3"/>
  <c r="F391" i="3"/>
  <c r="E391" i="3"/>
  <c r="C391" i="3"/>
  <c r="D391" i="3" s="1"/>
  <c r="B391" i="3"/>
  <c r="N390" i="3"/>
  <c r="M390" i="3"/>
  <c r="L390" i="3"/>
  <c r="K390" i="3"/>
  <c r="J390" i="3"/>
  <c r="I390" i="3"/>
  <c r="H390" i="3"/>
  <c r="G390" i="3"/>
  <c r="F390" i="3"/>
  <c r="E390" i="3"/>
  <c r="C390" i="3"/>
  <c r="D390" i="3" s="1"/>
  <c r="B390" i="3"/>
  <c r="N389" i="3"/>
  <c r="M389" i="3"/>
  <c r="L389" i="3"/>
  <c r="K389" i="3"/>
  <c r="J389" i="3"/>
  <c r="I389" i="3"/>
  <c r="H389" i="3"/>
  <c r="G389" i="3"/>
  <c r="F389" i="3"/>
  <c r="E389" i="3"/>
  <c r="C389" i="3"/>
  <c r="D389" i="3" s="1"/>
  <c r="B389" i="3"/>
  <c r="N388" i="3"/>
  <c r="M388" i="3"/>
  <c r="L388" i="3"/>
  <c r="K388" i="3"/>
  <c r="J388" i="3"/>
  <c r="I388" i="3"/>
  <c r="H388" i="3"/>
  <c r="G388" i="3"/>
  <c r="F388" i="3"/>
  <c r="E388" i="3"/>
  <c r="C388" i="3"/>
  <c r="D388" i="3" s="1"/>
  <c r="B388" i="3"/>
  <c r="N387" i="3"/>
  <c r="M387" i="3"/>
  <c r="L387" i="3"/>
  <c r="K387" i="3"/>
  <c r="J387" i="3"/>
  <c r="I387" i="3"/>
  <c r="H387" i="3"/>
  <c r="G387" i="3"/>
  <c r="F387" i="3"/>
  <c r="E387" i="3"/>
  <c r="C387" i="3"/>
  <c r="D387" i="3" s="1"/>
  <c r="B387" i="3"/>
  <c r="N386" i="3"/>
  <c r="M386" i="3"/>
  <c r="L386" i="3"/>
  <c r="K386" i="3"/>
  <c r="J386" i="3"/>
  <c r="I386" i="3"/>
  <c r="H386" i="3"/>
  <c r="G386" i="3"/>
  <c r="F386" i="3"/>
  <c r="E386" i="3"/>
  <c r="C386" i="3"/>
  <c r="D386" i="3" s="1"/>
  <c r="B386" i="3"/>
  <c r="N385" i="3"/>
  <c r="M385" i="3"/>
  <c r="L385" i="3"/>
  <c r="K385" i="3"/>
  <c r="J385" i="3"/>
  <c r="I385" i="3"/>
  <c r="H385" i="3"/>
  <c r="G385" i="3"/>
  <c r="F385" i="3"/>
  <c r="E385" i="3"/>
  <c r="C385" i="3"/>
  <c r="D385" i="3" s="1"/>
  <c r="B385" i="3"/>
  <c r="N384" i="3"/>
  <c r="M384" i="3"/>
  <c r="L384" i="3"/>
  <c r="K384" i="3"/>
  <c r="J384" i="3"/>
  <c r="I384" i="3"/>
  <c r="H384" i="3"/>
  <c r="G384" i="3"/>
  <c r="F384" i="3"/>
  <c r="E384" i="3"/>
  <c r="C384" i="3"/>
  <c r="D384" i="3" s="1"/>
  <c r="B384" i="3"/>
  <c r="N383" i="3"/>
  <c r="M383" i="3"/>
  <c r="L383" i="3"/>
  <c r="K383" i="3"/>
  <c r="J383" i="3"/>
  <c r="I383" i="3"/>
  <c r="H383" i="3"/>
  <c r="G383" i="3"/>
  <c r="F383" i="3"/>
  <c r="E383" i="3"/>
  <c r="C383" i="3"/>
  <c r="D383" i="3" s="1"/>
  <c r="B383" i="3"/>
  <c r="N382" i="3"/>
  <c r="M382" i="3"/>
  <c r="L382" i="3"/>
  <c r="K382" i="3"/>
  <c r="J382" i="3"/>
  <c r="I382" i="3"/>
  <c r="H382" i="3"/>
  <c r="G382" i="3"/>
  <c r="F382" i="3"/>
  <c r="E382" i="3"/>
  <c r="C382" i="3"/>
  <c r="D382" i="3" s="1"/>
  <c r="B382" i="3"/>
  <c r="N381" i="3"/>
  <c r="M381" i="3"/>
  <c r="L381" i="3"/>
  <c r="K381" i="3"/>
  <c r="J381" i="3"/>
  <c r="I381" i="3"/>
  <c r="H381" i="3"/>
  <c r="G381" i="3"/>
  <c r="F381" i="3"/>
  <c r="E381" i="3"/>
  <c r="C381" i="3"/>
  <c r="D381" i="3" s="1"/>
  <c r="B381" i="3"/>
  <c r="N380" i="3"/>
  <c r="M380" i="3"/>
  <c r="L380" i="3"/>
  <c r="K380" i="3"/>
  <c r="J380" i="3"/>
  <c r="I380" i="3"/>
  <c r="H380" i="3"/>
  <c r="G380" i="3"/>
  <c r="F380" i="3"/>
  <c r="E380" i="3"/>
  <c r="C380" i="3"/>
  <c r="D380" i="3" s="1"/>
  <c r="B380" i="3"/>
  <c r="N379" i="3"/>
  <c r="M379" i="3"/>
  <c r="L379" i="3"/>
  <c r="K379" i="3"/>
  <c r="J379" i="3"/>
  <c r="I379" i="3"/>
  <c r="H379" i="3"/>
  <c r="G379" i="3"/>
  <c r="F379" i="3"/>
  <c r="E379" i="3"/>
  <c r="C379" i="3"/>
  <c r="D379" i="3" s="1"/>
  <c r="B379" i="3"/>
  <c r="N378" i="3"/>
  <c r="M378" i="3"/>
  <c r="L378" i="3"/>
  <c r="K378" i="3"/>
  <c r="J378" i="3"/>
  <c r="I378" i="3"/>
  <c r="H378" i="3"/>
  <c r="G378" i="3"/>
  <c r="F378" i="3"/>
  <c r="E378" i="3"/>
  <c r="C378" i="3"/>
  <c r="D378" i="3" s="1"/>
  <c r="B378" i="3"/>
  <c r="N377" i="3"/>
  <c r="M377" i="3"/>
  <c r="L377" i="3"/>
  <c r="K377" i="3"/>
  <c r="J377" i="3"/>
  <c r="I377" i="3"/>
  <c r="H377" i="3"/>
  <c r="G377" i="3"/>
  <c r="F377" i="3"/>
  <c r="E377" i="3"/>
  <c r="C377" i="3"/>
  <c r="D377" i="3" s="1"/>
  <c r="B377" i="3"/>
  <c r="N376" i="3"/>
  <c r="M376" i="3"/>
  <c r="L376" i="3"/>
  <c r="K376" i="3"/>
  <c r="J376" i="3"/>
  <c r="I376" i="3"/>
  <c r="H376" i="3"/>
  <c r="G376" i="3"/>
  <c r="F376" i="3"/>
  <c r="E376" i="3"/>
  <c r="C376" i="3"/>
  <c r="D376" i="3" s="1"/>
  <c r="B376" i="3"/>
  <c r="N375" i="3"/>
  <c r="M375" i="3"/>
  <c r="L375" i="3"/>
  <c r="K375" i="3"/>
  <c r="J375" i="3"/>
  <c r="I375" i="3"/>
  <c r="H375" i="3"/>
  <c r="G375" i="3"/>
  <c r="F375" i="3"/>
  <c r="E375" i="3"/>
  <c r="C375" i="3"/>
  <c r="D375" i="3" s="1"/>
  <c r="B375" i="3"/>
  <c r="N374" i="3"/>
  <c r="M374" i="3"/>
  <c r="L374" i="3"/>
  <c r="K374" i="3"/>
  <c r="J374" i="3"/>
  <c r="I374" i="3"/>
  <c r="H374" i="3"/>
  <c r="G374" i="3"/>
  <c r="F374" i="3"/>
  <c r="E374" i="3"/>
  <c r="C374" i="3"/>
  <c r="D374" i="3" s="1"/>
  <c r="B374" i="3"/>
  <c r="N373" i="3"/>
  <c r="M373" i="3"/>
  <c r="L373" i="3"/>
  <c r="K373" i="3"/>
  <c r="J373" i="3"/>
  <c r="I373" i="3"/>
  <c r="H373" i="3"/>
  <c r="G373" i="3"/>
  <c r="F373" i="3"/>
  <c r="E373" i="3"/>
  <c r="C373" i="3"/>
  <c r="D373" i="3" s="1"/>
  <c r="B373" i="3"/>
  <c r="N372" i="3"/>
  <c r="M372" i="3"/>
  <c r="L372" i="3"/>
  <c r="K372" i="3"/>
  <c r="J372" i="3"/>
  <c r="I372" i="3"/>
  <c r="H372" i="3"/>
  <c r="G372" i="3"/>
  <c r="F372" i="3"/>
  <c r="E372" i="3"/>
  <c r="C372" i="3"/>
  <c r="D372" i="3" s="1"/>
  <c r="B372" i="3"/>
  <c r="N371" i="3"/>
  <c r="M371" i="3"/>
  <c r="L371" i="3"/>
  <c r="K371" i="3"/>
  <c r="J371" i="3"/>
  <c r="I371" i="3"/>
  <c r="H371" i="3"/>
  <c r="G371" i="3"/>
  <c r="F371" i="3"/>
  <c r="E371" i="3"/>
  <c r="C371" i="3"/>
  <c r="D371" i="3" s="1"/>
  <c r="B371" i="3"/>
  <c r="N370" i="3"/>
  <c r="M370" i="3"/>
  <c r="L370" i="3"/>
  <c r="K370" i="3"/>
  <c r="J370" i="3"/>
  <c r="I370" i="3"/>
  <c r="H370" i="3"/>
  <c r="G370" i="3"/>
  <c r="F370" i="3"/>
  <c r="E370" i="3"/>
  <c r="C370" i="3"/>
  <c r="D370" i="3" s="1"/>
  <c r="B370" i="3"/>
  <c r="N369" i="3"/>
  <c r="M369" i="3"/>
  <c r="L369" i="3"/>
  <c r="K369" i="3"/>
  <c r="J369" i="3"/>
  <c r="I369" i="3"/>
  <c r="H369" i="3"/>
  <c r="G369" i="3"/>
  <c r="F369" i="3"/>
  <c r="E369" i="3"/>
  <c r="C369" i="3"/>
  <c r="D369" i="3" s="1"/>
  <c r="B369" i="3"/>
  <c r="N368" i="3"/>
  <c r="M368" i="3"/>
  <c r="L368" i="3"/>
  <c r="K368" i="3"/>
  <c r="J368" i="3"/>
  <c r="I368" i="3"/>
  <c r="H368" i="3"/>
  <c r="G368" i="3"/>
  <c r="F368" i="3"/>
  <c r="E368" i="3"/>
  <c r="C368" i="3"/>
  <c r="D368" i="3" s="1"/>
  <c r="B368" i="3"/>
  <c r="N367" i="3"/>
  <c r="M367" i="3"/>
  <c r="L367" i="3"/>
  <c r="K367" i="3"/>
  <c r="J367" i="3"/>
  <c r="I367" i="3"/>
  <c r="H367" i="3"/>
  <c r="G367" i="3"/>
  <c r="F367" i="3"/>
  <c r="E367" i="3"/>
  <c r="C367" i="3"/>
  <c r="D367" i="3" s="1"/>
  <c r="B367" i="3"/>
  <c r="N366" i="3"/>
  <c r="M366" i="3"/>
  <c r="L366" i="3"/>
  <c r="K366" i="3"/>
  <c r="J366" i="3"/>
  <c r="I366" i="3"/>
  <c r="H366" i="3"/>
  <c r="G366" i="3"/>
  <c r="F366" i="3"/>
  <c r="E366" i="3"/>
  <c r="C366" i="3"/>
  <c r="D366" i="3" s="1"/>
  <c r="B366" i="3"/>
  <c r="N365" i="3"/>
  <c r="M365" i="3"/>
  <c r="L365" i="3"/>
  <c r="K365" i="3"/>
  <c r="J365" i="3"/>
  <c r="I365" i="3"/>
  <c r="H365" i="3"/>
  <c r="G365" i="3"/>
  <c r="F365" i="3"/>
  <c r="E365" i="3"/>
  <c r="C365" i="3"/>
  <c r="D365" i="3" s="1"/>
  <c r="B365" i="3"/>
  <c r="N364" i="3"/>
  <c r="M364" i="3"/>
  <c r="L364" i="3"/>
  <c r="K364" i="3"/>
  <c r="J364" i="3"/>
  <c r="I364" i="3"/>
  <c r="H364" i="3"/>
  <c r="G364" i="3"/>
  <c r="F364" i="3"/>
  <c r="E364" i="3"/>
  <c r="C364" i="3"/>
  <c r="D364" i="3" s="1"/>
  <c r="B364" i="3"/>
  <c r="N363" i="3"/>
  <c r="M363" i="3"/>
  <c r="L363" i="3"/>
  <c r="K363" i="3"/>
  <c r="J363" i="3"/>
  <c r="I363" i="3"/>
  <c r="H363" i="3"/>
  <c r="G363" i="3"/>
  <c r="F363" i="3"/>
  <c r="E363" i="3"/>
  <c r="C363" i="3"/>
  <c r="D363" i="3" s="1"/>
  <c r="B363" i="3"/>
  <c r="N362" i="3"/>
  <c r="M362" i="3"/>
  <c r="L362" i="3"/>
  <c r="K362" i="3"/>
  <c r="J362" i="3"/>
  <c r="I362" i="3"/>
  <c r="H362" i="3"/>
  <c r="G362" i="3"/>
  <c r="F362" i="3"/>
  <c r="E362" i="3"/>
  <c r="C362" i="3"/>
  <c r="D362" i="3" s="1"/>
  <c r="B362" i="3"/>
  <c r="N361" i="3"/>
  <c r="M361" i="3"/>
  <c r="L361" i="3"/>
  <c r="K361" i="3"/>
  <c r="J361" i="3"/>
  <c r="I361" i="3"/>
  <c r="H361" i="3"/>
  <c r="G361" i="3"/>
  <c r="F361" i="3"/>
  <c r="E361" i="3"/>
  <c r="C361" i="3"/>
  <c r="D361" i="3" s="1"/>
  <c r="B361" i="3"/>
  <c r="N360" i="3"/>
  <c r="M360" i="3"/>
  <c r="L360" i="3"/>
  <c r="K360" i="3"/>
  <c r="J360" i="3"/>
  <c r="I360" i="3"/>
  <c r="H360" i="3"/>
  <c r="G360" i="3"/>
  <c r="F360" i="3"/>
  <c r="E360" i="3"/>
  <c r="C360" i="3"/>
  <c r="D360" i="3" s="1"/>
  <c r="B360" i="3"/>
  <c r="N359" i="3"/>
  <c r="M359" i="3"/>
  <c r="L359" i="3"/>
  <c r="K359" i="3"/>
  <c r="J359" i="3"/>
  <c r="I359" i="3"/>
  <c r="H359" i="3"/>
  <c r="G359" i="3"/>
  <c r="F359" i="3"/>
  <c r="E359" i="3"/>
  <c r="C359" i="3"/>
  <c r="D359" i="3" s="1"/>
  <c r="B359" i="3"/>
  <c r="N358" i="3"/>
  <c r="M358" i="3"/>
  <c r="L358" i="3"/>
  <c r="K358" i="3"/>
  <c r="J358" i="3"/>
  <c r="I358" i="3"/>
  <c r="H358" i="3"/>
  <c r="G358" i="3"/>
  <c r="F358" i="3"/>
  <c r="E358" i="3"/>
  <c r="C358" i="3"/>
  <c r="D358" i="3" s="1"/>
  <c r="B358" i="3"/>
  <c r="N357" i="3"/>
  <c r="M357" i="3"/>
  <c r="L357" i="3"/>
  <c r="K357" i="3"/>
  <c r="J357" i="3"/>
  <c r="I357" i="3"/>
  <c r="H357" i="3"/>
  <c r="G357" i="3"/>
  <c r="F357" i="3"/>
  <c r="E357" i="3"/>
  <c r="C357" i="3"/>
  <c r="D357" i="3" s="1"/>
  <c r="B357" i="3"/>
  <c r="N356" i="3"/>
  <c r="M356" i="3"/>
  <c r="L356" i="3"/>
  <c r="K356" i="3"/>
  <c r="J356" i="3"/>
  <c r="I356" i="3"/>
  <c r="H356" i="3"/>
  <c r="G356" i="3"/>
  <c r="F356" i="3"/>
  <c r="E356" i="3"/>
  <c r="C356" i="3"/>
  <c r="D356" i="3" s="1"/>
  <c r="B356" i="3"/>
  <c r="N355" i="3"/>
  <c r="M355" i="3"/>
  <c r="L355" i="3"/>
  <c r="K355" i="3"/>
  <c r="J355" i="3"/>
  <c r="I355" i="3"/>
  <c r="H355" i="3"/>
  <c r="G355" i="3"/>
  <c r="F355" i="3"/>
  <c r="E355" i="3"/>
  <c r="C355" i="3"/>
  <c r="D355" i="3" s="1"/>
  <c r="B355" i="3"/>
  <c r="N354" i="3"/>
  <c r="M354" i="3"/>
  <c r="L354" i="3"/>
  <c r="K354" i="3"/>
  <c r="J354" i="3"/>
  <c r="I354" i="3"/>
  <c r="H354" i="3"/>
  <c r="G354" i="3"/>
  <c r="F354" i="3"/>
  <c r="E354" i="3"/>
  <c r="C354" i="3"/>
  <c r="D354" i="3" s="1"/>
  <c r="B354" i="3"/>
  <c r="N353" i="3"/>
  <c r="M353" i="3"/>
  <c r="L353" i="3"/>
  <c r="K353" i="3"/>
  <c r="J353" i="3"/>
  <c r="I353" i="3"/>
  <c r="H353" i="3"/>
  <c r="G353" i="3"/>
  <c r="F353" i="3"/>
  <c r="E353" i="3"/>
  <c r="C353" i="3"/>
  <c r="D353" i="3" s="1"/>
  <c r="B353" i="3"/>
  <c r="N352" i="3"/>
  <c r="M352" i="3"/>
  <c r="L352" i="3"/>
  <c r="K352" i="3"/>
  <c r="J352" i="3"/>
  <c r="I352" i="3"/>
  <c r="H352" i="3"/>
  <c r="G352" i="3"/>
  <c r="F352" i="3"/>
  <c r="E352" i="3"/>
  <c r="C352" i="3"/>
  <c r="D352" i="3" s="1"/>
  <c r="B352" i="3"/>
  <c r="N351" i="3"/>
  <c r="M351" i="3"/>
  <c r="L351" i="3"/>
  <c r="K351" i="3"/>
  <c r="J351" i="3"/>
  <c r="I351" i="3"/>
  <c r="H351" i="3"/>
  <c r="G351" i="3"/>
  <c r="F351" i="3"/>
  <c r="E351" i="3"/>
  <c r="C351" i="3"/>
  <c r="D351" i="3" s="1"/>
  <c r="B351" i="3"/>
  <c r="N350" i="3"/>
  <c r="M350" i="3"/>
  <c r="L350" i="3"/>
  <c r="K350" i="3"/>
  <c r="J350" i="3"/>
  <c r="I350" i="3"/>
  <c r="H350" i="3"/>
  <c r="G350" i="3"/>
  <c r="F350" i="3"/>
  <c r="E350" i="3"/>
  <c r="C350" i="3"/>
  <c r="D350" i="3" s="1"/>
  <c r="B350" i="3"/>
  <c r="N349" i="3"/>
  <c r="M349" i="3"/>
  <c r="L349" i="3"/>
  <c r="K349" i="3"/>
  <c r="J349" i="3"/>
  <c r="I349" i="3"/>
  <c r="H349" i="3"/>
  <c r="G349" i="3"/>
  <c r="F349" i="3"/>
  <c r="E349" i="3"/>
  <c r="C349" i="3"/>
  <c r="D349" i="3" s="1"/>
  <c r="B349" i="3"/>
  <c r="N348" i="3"/>
  <c r="M348" i="3"/>
  <c r="L348" i="3"/>
  <c r="K348" i="3"/>
  <c r="J348" i="3"/>
  <c r="I348" i="3"/>
  <c r="H348" i="3"/>
  <c r="G348" i="3"/>
  <c r="F348" i="3"/>
  <c r="E348" i="3"/>
  <c r="C348" i="3"/>
  <c r="D348" i="3" s="1"/>
  <c r="B348" i="3"/>
  <c r="N347" i="3"/>
  <c r="M347" i="3"/>
  <c r="L347" i="3"/>
  <c r="K347" i="3"/>
  <c r="J347" i="3"/>
  <c r="I347" i="3"/>
  <c r="H347" i="3"/>
  <c r="G347" i="3"/>
  <c r="F347" i="3"/>
  <c r="E347" i="3"/>
  <c r="C347" i="3"/>
  <c r="D347" i="3" s="1"/>
  <c r="B347" i="3"/>
  <c r="N346" i="3"/>
  <c r="M346" i="3"/>
  <c r="L346" i="3"/>
  <c r="K346" i="3"/>
  <c r="J346" i="3"/>
  <c r="I346" i="3"/>
  <c r="H346" i="3"/>
  <c r="G346" i="3"/>
  <c r="F346" i="3"/>
  <c r="E346" i="3"/>
  <c r="C346" i="3"/>
  <c r="D346" i="3" s="1"/>
  <c r="B346" i="3"/>
  <c r="N345" i="3"/>
  <c r="M345" i="3"/>
  <c r="L345" i="3"/>
  <c r="K345" i="3"/>
  <c r="J345" i="3"/>
  <c r="I345" i="3"/>
  <c r="H345" i="3"/>
  <c r="G345" i="3"/>
  <c r="F345" i="3"/>
  <c r="E345" i="3"/>
  <c r="C345" i="3"/>
  <c r="D345" i="3" s="1"/>
  <c r="B345" i="3"/>
  <c r="N344" i="3"/>
  <c r="M344" i="3"/>
  <c r="L344" i="3"/>
  <c r="K344" i="3"/>
  <c r="J344" i="3"/>
  <c r="I344" i="3"/>
  <c r="H344" i="3"/>
  <c r="G344" i="3"/>
  <c r="F344" i="3"/>
  <c r="E344" i="3"/>
  <c r="C344" i="3"/>
  <c r="D344" i="3" s="1"/>
  <c r="B344" i="3"/>
  <c r="N343" i="3"/>
  <c r="M343" i="3"/>
  <c r="L343" i="3"/>
  <c r="K343" i="3"/>
  <c r="J343" i="3"/>
  <c r="I343" i="3"/>
  <c r="H343" i="3"/>
  <c r="G343" i="3"/>
  <c r="F343" i="3"/>
  <c r="E343" i="3"/>
  <c r="C343" i="3"/>
  <c r="D343" i="3" s="1"/>
  <c r="B343" i="3"/>
  <c r="N342" i="3"/>
  <c r="M342" i="3"/>
  <c r="L342" i="3"/>
  <c r="K342" i="3"/>
  <c r="J342" i="3"/>
  <c r="I342" i="3"/>
  <c r="H342" i="3"/>
  <c r="G342" i="3"/>
  <c r="F342" i="3"/>
  <c r="E342" i="3"/>
  <c r="C342" i="3"/>
  <c r="D342" i="3" s="1"/>
  <c r="B342" i="3"/>
  <c r="N341" i="3"/>
  <c r="M341" i="3"/>
  <c r="L341" i="3"/>
  <c r="K341" i="3"/>
  <c r="J341" i="3"/>
  <c r="I341" i="3"/>
  <c r="H341" i="3"/>
  <c r="G341" i="3"/>
  <c r="F341" i="3"/>
  <c r="E341" i="3"/>
  <c r="C341" i="3"/>
  <c r="D341" i="3" s="1"/>
  <c r="B341" i="3"/>
  <c r="N340" i="3"/>
  <c r="M340" i="3"/>
  <c r="L340" i="3"/>
  <c r="K340" i="3"/>
  <c r="J340" i="3"/>
  <c r="I340" i="3"/>
  <c r="H340" i="3"/>
  <c r="G340" i="3"/>
  <c r="F340" i="3"/>
  <c r="E340" i="3"/>
  <c r="C340" i="3"/>
  <c r="D340" i="3" s="1"/>
  <c r="B340" i="3"/>
  <c r="N339" i="3"/>
  <c r="M339" i="3"/>
  <c r="L339" i="3"/>
  <c r="K339" i="3"/>
  <c r="J339" i="3"/>
  <c r="I339" i="3"/>
  <c r="H339" i="3"/>
  <c r="G339" i="3"/>
  <c r="F339" i="3"/>
  <c r="E339" i="3"/>
  <c r="C339" i="3"/>
  <c r="D339" i="3" s="1"/>
  <c r="B339" i="3"/>
  <c r="N338" i="3"/>
  <c r="M338" i="3"/>
  <c r="L338" i="3"/>
  <c r="K338" i="3"/>
  <c r="J338" i="3"/>
  <c r="I338" i="3"/>
  <c r="H338" i="3"/>
  <c r="G338" i="3"/>
  <c r="F338" i="3"/>
  <c r="E338" i="3"/>
  <c r="C338" i="3"/>
  <c r="D338" i="3" s="1"/>
  <c r="B338" i="3"/>
  <c r="N337" i="3"/>
  <c r="M337" i="3"/>
  <c r="L337" i="3"/>
  <c r="K337" i="3"/>
  <c r="J337" i="3"/>
  <c r="I337" i="3"/>
  <c r="H337" i="3"/>
  <c r="G337" i="3"/>
  <c r="F337" i="3"/>
  <c r="E337" i="3"/>
  <c r="C337" i="3"/>
  <c r="D337" i="3" s="1"/>
  <c r="B337" i="3"/>
  <c r="N336" i="3"/>
  <c r="M336" i="3"/>
  <c r="L336" i="3"/>
  <c r="K336" i="3"/>
  <c r="J336" i="3"/>
  <c r="I336" i="3"/>
  <c r="H336" i="3"/>
  <c r="G336" i="3"/>
  <c r="F336" i="3"/>
  <c r="E336" i="3"/>
  <c r="C336" i="3"/>
  <c r="D336" i="3" s="1"/>
  <c r="B336" i="3"/>
  <c r="N335" i="3"/>
  <c r="M335" i="3"/>
  <c r="L335" i="3"/>
  <c r="K335" i="3"/>
  <c r="J335" i="3"/>
  <c r="I335" i="3"/>
  <c r="H335" i="3"/>
  <c r="G335" i="3"/>
  <c r="F335" i="3"/>
  <c r="E335" i="3"/>
  <c r="C335" i="3"/>
  <c r="D335" i="3" s="1"/>
  <c r="B335" i="3"/>
  <c r="N334" i="3"/>
  <c r="M334" i="3"/>
  <c r="L334" i="3"/>
  <c r="K334" i="3"/>
  <c r="J334" i="3"/>
  <c r="I334" i="3"/>
  <c r="H334" i="3"/>
  <c r="G334" i="3"/>
  <c r="F334" i="3"/>
  <c r="E334" i="3"/>
  <c r="C334" i="3"/>
  <c r="D334" i="3" s="1"/>
  <c r="B334" i="3"/>
  <c r="N333" i="3"/>
  <c r="M333" i="3"/>
  <c r="L333" i="3"/>
  <c r="K333" i="3"/>
  <c r="J333" i="3"/>
  <c r="I333" i="3"/>
  <c r="H333" i="3"/>
  <c r="G333" i="3"/>
  <c r="F333" i="3"/>
  <c r="E333" i="3"/>
  <c r="C333" i="3"/>
  <c r="D333" i="3" s="1"/>
  <c r="B333" i="3"/>
  <c r="N332" i="3"/>
  <c r="M332" i="3"/>
  <c r="L332" i="3"/>
  <c r="K332" i="3"/>
  <c r="J332" i="3"/>
  <c r="I332" i="3"/>
  <c r="H332" i="3"/>
  <c r="G332" i="3"/>
  <c r="F332" i="3"/>
  <c r="E332" i="3"/>
  <c r="C332" i="3"/>
  <c r="D332" i="3" s="1"/>
  <c r="B332" i="3"/>
  <c r="N331" i="3"/>
  <c r="M331" i="3"/>
  <c r="L331" i="3"/>
  <c r="K331" i="3"/>
  <c r="J331" i="3"/>
  <c r="I331" i="3"/>
  <c r="H331" i="3"/>
  <c r="G331" i="3"/>
  <c r="F331" i="3"/>
  <c r="E331" i="3"/>
  <c r="C331" i="3"/>
  <c r="D331" i="3" s="1"/>
  <c r="B331" i="3"/>
  <c r="N330" i="3"/>
  <c r="M330" i="3"/>
  <c r="L330" i="3"/>
  <c r="K330" i="3"/>
  <c r="J330" i="3"/>
  <c r="I330" i="3"/>
  <c r="H330" i="3"/>
  <c r="G330" i="3"/>
  <c r="F330" i="3"/>
  <c r="E330" i="3"/>
  <c r="C330" i="3"/>
  <c r="D330" i="3" s="1"/>
  <c r="B330" i="3"/>
  <c r="N329" i="3"/>
  <c r="M329" i="3"/>
  <c r="L329" i="3"/>
  <c r="K329" i="3"/>
  <c r="J329" i="3"/>
  <c r="I329" i="3"/>
  <c r="H329" i="3"/>
  <c r="G329" i="3"/>
  <c r="F329" i="3"/>
  <c r="E329" i="3"/>
  <c r="C329" i="3"/>
  <c r="D329" i="3" s="1"/>
  <c r="B329" i="3"/>
  <c r="N328" i="3"/>
  <c r="M328" i="3"/>
  <c r="L328" i="3"/>
  <c r="K328" i="3"/>
  <c r="J328" i="3"/>
  <c r="I328" i="3"/>
  <c r="H328" i="3"/>
  <c r="G328" i="3"/>
  <c r="F328" i="3"/>
  <c r="E328" i="3"/>
  <c r="C328" i="3"/>
  <c r="D328" i="3" s="1"/>
  <c r="B328" i="3"/>
  <c r="N327" i="3"/>
  <c r="M327" i="3"/>
  <c r="L327" i="3"/>
  <c r="K327" i="3"/>
  <c r="J327" i="3"/>
  <c r="I327" i="3"/>
  <c r="H327" i="3"/>
  <c r="G327" i="3"/>
  <c r="F327" i="3"/>
  <c r="E327" i="3"/>
  <c r="C327" i="3"/>
  <c r="D327" i="3" s="1"/>
  <c r="B327" i="3"/>
  <c r="N326" i="3"/>
  <c r="M326" i="3"/>
  <c r="L326" i="3"/>
  <c r="K326" i="3"/>
  <c r="J326" i="3"/>
  <c r="I326" i="3"/>
  <c r="H326" i="3"/>
  <c r="G326" i="3"/>
  <c r="F326" i="3"/>
  <c r="E326" i="3"/>
  <c r="C326" i="3"/>
  <c r="D326" i="3" s="1"/>
  <c r="B326" i="3"/>
  <c r="N325" i="3"/>
  <c r="M325" i="3"/>
  <c r="L325" i="3"/>
  <c r="K325" i="3"/>
  <c r="J325" i="3"/>
  <c r="I325" i="3"/>
  <c r="H325" i="3"/>
  <c r="G325" i="3"/>
  <c r="F325" i="3"/>
  <c r="E325" i="3"/>
  <c r="C325" i="3"/>
  <c r="D325" i="3" s="1"/>
  <c r="B325" i="3"/>
  <c r="N324" i="3"/>
  <c r="M324" i="3"/>
  <c r="L324" i="3"/>
  <c r="K324" i="3"/>
  <c r="J324" i="3"/>
  <c r="I324" i="3"/>
  <c r="H324" i="3"/>
  <c r="G324" i="3"/>
  <c r="F324" i="3"/>
  <c r="E324" i="3"/>
  <c r="C324" i="3"/>
  <c r="D324" i="3" s="1"/>
  <c r="B324" i="3"/>
  <c r="N323" i="3"/>
  <c r="M323" i="3"/>
  <c r="L323" i="3"/>
  <c r="K323" i="3"/>
  <c r="J323" i="3"/>
  <c r="I323" i="3"/>
  <c r="H323" i="3"/>
  <c r="G323" i="3"/>
  <c r="F323" i="3"/>
  <c r="E323" i="3"/>
  <c r="C323" i="3"/>
  <c r="D323" i="3" s="1"/>
  <c r="B323" i="3"/>
  <c r="N322" i="3"/>
  <c r="M322" i="3"/>
  <c r="L322" i="3"/>
  <c r="K322" i="3"/>
  <c r="J322" i="3"/>
  <c r="I322" i="3"/>
  <c r="H322" i="3"/>
  <c r="G322" i="3"/>
  <c r="F322" i="3"/>
  <c r="E322" i="3"/>
  <c r="C322" i="3"/>
  <c r="D322" i="3" s="1"/>
  <c r="B322" i="3"/>
  <c r="N321" i="3"/>
  <c r="M321" i="3"/>
  <c r="L321" i="3"/>
  <c r="K321" i="3"/>
  <c r="J321" i="3"/>
  <c r="I321" i="3"/>
  <c r="H321" i="3"/>
  <c r="G321" i="3"/>
  <c r="F321" i="3"/>
  <c r="E321" i="3"/>
  <c r="C321" i="3"/>
  <c r="D321" i="3" s="1"/>
  <c r="B321" i="3"/>
  <c r="N320" i="3"/>
  <c r="M320" i="3"/>
  <c r="L320" i="3"/>
  <c r="K320" i="3"/>
  <c r="J320" i="3"/>
  <c r="I320" i="3"/>
  <c r="H320" i="3"/>
  <c r="G320" i="3"/>
  <c r="F320" i="3"/>
  <c r="E320" i="3"/>
  <c r="C320" i="3"/>
  <c r="D320" i="3" s="1"/>
  <c r="B320" i="3"/>
  <c r="N319" i="3"/>
  <c r="M319" i="3"/>
  <c r="L319" i="3"/>
  <c r="K319" i="3"/>
  <c r="J319" i="3"/>
  <c r="I319" i="3"/>
  <c r="H319" i="3"/>
  <c r="G319" i="3"/>
  <c r="F319" i="3"/>
  <c r="E319" i="3"/>
  <c r="C319" i="3"/>
  <c r="D319" i="3" s="1"/>
  <c r="B319" i="3"/>
  <c r="N318" i="3"/>
  <c r="M318" i="3"/>
  <c r="L318" i="3"/>
  <c r="K318" i="3"/>
  <c r="J318" i="3"/>
  <c r="I318" i="3"/>
  <c r="H318" i="3"/>
  <c r="G318" i="3"/>
  <c r="F318" i="3"/>
  <c r="E318" i="3"/>
  <c r="C318" i="3"/>
  <c r="D318" i="3" s="1"/>
  <c r="B318" i="3"/>
  <c r="N317" i="3"/>
  <c r="M317" i="3"/>
  <c r="L317" i="3"/>
  <c r="K317" i="3"/>
  <c r="J317" i="3"/>
  <c r="I317" i="3"/>
  <c r="H317" i="3"/>
  <c r="G317" i="3"/>
  <c r="F317" i="3"/>
  <c r="E317" i="3"/>
  <c r="C317" i="3"/>
  <c r="D317" i="3" s="1"/>
  <c r="B317" i="3"/>
  <c r="N316" i="3"/>
  <c r="M316" i="3"/>
  <c r="L316" i="3"/>
  <c r="K316" i="3"/>
  <c r="J316" i="3"/>
  <c r="I316" i="3"/>
  <c r="H316" i="3"/>
  <c r="G316" i="3"/>
  <c r="F316" i="3"/>
  <c r="E316" i="3"/>
  <c r="C316" i="3"/>
  <c r="D316" i="3" s="1"/>
  <c r="B316" i="3"/>
  <c r="N315" i="3"/>
  <c r="M315" i="3"/>
  <c r="L315" i="3"/>
  <c r="K315" i="3"/>
  <c r="J315" i="3"/>
  <c r="I315" i="3"/>
  <c r="H315" i="3"/>
  <c r="G315" i="3"/>
  <c r="F315" i="3"/>
  <c r="E315" i="3"/>
  <c r="C315" i="3"/>
  <c r="D315" i="3" s="1"/>
  <c r="B315" i="3"/>
  <c r="N314" i="3"/>
  <c r="M314" i="3"/>
  <c r="L314" i="3"/>
  <c r="K314" i="3"/>
  <c r="J314" i="3"/>
  <c r="I314" i="3"/>
  <c r="H314" i="3"/>
  <c r="G314" i="3"/>
  <c r="F314" i="3"/>
  <c r="E314" i="3"/>
  <c r="C314" i="3"/>
  <c r="D314" i="3" s="1"/>
  <c r="B314" i="3"/>
  <c r="N313" i="3"/>
  <c r="M313" i="3"/>
  <c r="L313" i="3"/>
  <c r="K313" i="3"/>
  <c r="J313" i="3"/>
  <c r="I313" i="3"/>
  <c r="H313" i="3"/>
  <c r="G313" i="3"/>
  <c r="F313" i="3"/>
  <c r="E313" i="3"/>
  <c r="C313" i="3"/>
  <c r="D313" i="3" s="1"/>
  <c r="B313" i="3"/>
  <c r="N312" i="3"/>
  <c r="M312" i="3"/>
  <c r="L312" i="3"/>
  <c r="K312" i="3"/>
  <c r="J312" i="3"/>
  <c r="I312" i="3"/>
  <c r="H312" i="3"/>
  <c r="G312" i="3"/>
  <c r="F312" i="3"/>
  <c r="E312" i="3"/>
  <c r="C312" i="3"/>
  <c r="D312" i="3" s="1"/>
  <c r="B312" i="3"/>
  <c r="N311" i="3"/>
  <c r="M311" i="3"/>
  <c r="L311" i="3"/>
  <c r="K311" i="3"/>
  <c r="J311" i="3"/>
  <c r="I311" i="3"/>
  <c r="H311" i="3"/>
  <c r="G311" i="3"/>
  <c r="F311" i="3"/>
  <c r="E311" i="3"/>
  <c r="C311" i="3"/>
  <c r="D311" i="3" s="1"/>
  <c r="B311" i="3"/>
  <c r="N310" i="3"/>
  <c r="M310" i="3"/>
  <c r="L310" i="3"/>
  <c r="K310" i="3"/>
  <c r="J310" i="3"/>
  <c r="I310" i="3"/>
  <c r="H310" i="3"/>
  <c r="G310" i="3"/>
  <c r="F310" i="3"/>
  <c r="E310" i="3"/>
  <c r="C310" i="3"/>
  <c r="D310" i="3" s="1"/>
  <c r="B310" i="3"/>
  <c r="N309" i="3"/>
  <c r="M309" i="3"/>
  <c r="L309" i="3"/>
  <c r="K309" i="3"/>
  <c r="J309" i="3"/>
  <c r="I309" i="3"/>
  <c r="H309" i="3"/>
  <c r="G309" i="3"/>
  <c r="F309" i="3"/>
  <c r="E309" i="3"/>
  <c r="C309" i="3"/>
  <c r="D309" i="3" s="1"/>
  <c r="B309" i="3"/>
  <c r="N308" i="3"/>
  <c r="M308" i="3"/>
  <c r="L308" i="3"/>
  <c r="K308" i="3"/>
  <c r="J308" i="3"/>
  <c r="I308" i="3"/>
  <c r="H308" i="3"/>
  <c r="G308" i="3"/>
  <c r="F308" i="3"/>
  <c r="E308" i="3"/>
  <c r="C308" i="3"/>
  <c r="D308" i="3" s="1"/>
  <c r="B308" i="3"/>
  <c r="N307" i="3"/>
  <c r="M307" i="3"/>
  <c r="L307" i="3"/>
  <c r="K307" i="3"/>
  <c r="J307" i="3"/>
  <c r="I307" i="3"/>
  <c r="H307" i="3"/>
  <c r="G307" i="3"/>
  <c r="F307" i="3"/>
  <c r="E307" i="3"/>
  <c r="C307" i="3"/>
  <c r="D307" i="3" s="1"/>
  <c r="B307" i="3"/>
  <c r="N306" i="3"/>
  <c r="M306" i="3"/>
  <c r="L306" i="3"/>
  <c r="K306" i="3"/>
  <c r="J306" i="3"/>
  <c r="I306" i="3"/>
  <c r="H306" i="3"/>
  <c r="G306" i="3"/>
  <c r="F306" i="3"/>
  <c r="E306" i="3"/>
  <c r="C306" i="3"/>
  <c r="D306" i="3" s="1"/>
  <c r="B306" i="3"/>
  <c r="N305" i="3"/>
  <c r="M305" i="3"/>
  <c r="L305" i="3"/>
  <c r="K305" i="3"/>
  <c r="J305" i="3"/>
  <c r="I305" i="3"/>
  <c r="H305" i="3"/>
  <c r="G305" i="3"/>
  <c r="F305" i="3"/>
  <c r="E305" i="3"/>
  <c r="C305" i="3"/>
  <c r="D305" i="3" s="1"/>
  <c r="B305" i="3"/>
  <c r="N304" i="3"/>
  <c r="M304" i="3"/>
  <c r="L304" i="3"/>
  <c r="K304" i="3"/>
  <c r="J304" i="3"/>
  <c r="I304" i="3"/>
  <c r="H304" i="3"/>
  <c r="G304" i="3"/>
  <c r="F304" i="3"/>
  <c r="E304" i="3"/>
  <c r="C304" i="3"/>
  <c r="D304" i="3" s="1"/>
  <c r="B304" i="3"/>
  <c r="N303" i="3"/>
  <c r="M303" i="3"/>
  <c r="L303" i="3"/>
  <c r="K303" i="3"/>
  <c r="J303" i="3"/>
  <c r="I303" i="3"/>
  <c r="H303" i="3"/>
  <c r="G303" i="3"/>
  <c r="F303" i="3"/>
  <c r="E303" i="3"/>
  <c r="C303" i="3"/>
  <c r="D303" i="3" s="1"/>
  <c r="B303" i="3"/>
  <c r="N302" i="3"/>
  <c r="M302" i="3"/>
  <c r="L302" i="3"/>
  <c r="K302" i="3"/>
  <c r="J302" i="3"/>
  <c r="I302" i="3"/>
  <c r="H302" i="3"/>
  <c r="G302" i="3"/>
  <c r="F302" i="3"/>
  <c r="E302" i="3"/>
  <c r="C302" i="3"/>
  <c r="D302" i="3" s="1"/>
  <c r="B302" i="3"/>
  <c r="N301" i="3"/>
  <c r="M301" i="3"/>
  <c r="L301" i="3"/>
  <c r="K301" i="3"/>
  <c r="J301" i="3"/>
  <c r="I301" i="3"/>
  <c r="H301" i="3"/>
  <c r="G301" i="3"/>
  <c r="F301" i="3"/>
  <c r="E301" i="3"/>
  <c r="C301" i="3"/>
  <c r="D301" i="3" s="1"/>
  <c r="B301" i="3"/>
  <c r="N300" i="3"/>
  <c r="M300" i="3"/>
  <c r="L300" i="3"/>
  <c r="K300" i="3"/>
  <c r="J300" i="3"/>
  <c r="I300" i="3"/>
  <c r="H300" i="3"/>
  <c r="G300" i="3"/>
  <c r="F300" i="3"/>
  <c r="E300" i="3"/>
  <c r="C300" i="3"/>
  <c r="D300" i="3" s="1"/>
  <c r="B300" i="3"/>
  <c r="N299" i="3"/>
  <c r="M299" i="3"/>
  <c r="L299" i="3"/>
  <c r="K299" i="3"/>
  <c r="J299" i="3"/>
  <c r="I299" i="3"/>
  <c r="H299" i="3"/>
  <c r="G299" i="3"/>
  <c r="F299" i="3"/>
  <c r="E299" i="3"/>
  <c r="C299" i="3"/>
  <c r="D299" i="3" s="1"/>
  <c r="B299" i="3"/>
  <c r="N298" i="3"/>
  <c r="M298" i="3"/>
  <c r="L298" i="3"/>
  <c r="K298" i="3"/>
  <c r="J298" i="3"/>
  <c r="I298" i="3"/>
  <c r="H298" i="3"/>
  <c r="G298" i="3"/>
  <c r="F298" i="3"/>
  <c r="E298" i="3"/>
  <c r="C298" i="3"/>
  <c r="D298" i="3" s="1"/>
  <c r="B298" i="3"/>
  <c r="N297" i="3"/>
  <c r="M297" i="3"/>
  <c r="L297" i="3"/>
  <c r="K297" i="3"/>
  <c r="J297" i="3"/>
  <c r="I297" i="3"/>
  <c r="H297" i="3"/>
  <c r="G297" i="3"/>
  <c r="F297" i="3"/>
  <c r="E297" i="3"/>
  <c r="C297" i="3"/>
  <c r="D297" i="3" s="1"/>
  <c r="B297" i="3"/>
  <c r="N296" i="3"/>
  <c r="M296" i="3"/>
  <c r="L296" i="3"/>
  <c r="K296" i="3"/>
  <c r="J296" i="3"/>
  <c r="I296" i="3"/>
  <c r="H296" i="3"/>
  <c r="G296" i="3"/>
  <c r="F296" i="3"/>
  <c r="E296" i="3"/>
  <c r="C296" i="3"/>
  <c r="D296" i="3" s="1"/>
  <c r="B296" i="3"/>
  <c r="N295" i="3"/>
  <c r="M295" i="3"/>
  <c r="L295" i="3"/>
  <c r="K295" i="3"/>
  <c r="J295" i="3"/>
  <c r="I295" i="3"/>
  <c r="H295" i="3"/>
  <c r="G295" i="3"/>
  <c r="F295" i="3"/>
  <c r="E295" i="3"/>
  <c r="C295" i="3"/>
  <c r="D295" i="3" s="1"/>
  <c r="B295" i="3"/>
  <c r="N294" i="3"/>
  <c r="M294" i="3"/>
  <c r="L294" i="3"/>
  <c r="K294" i="3"/>
  <c r="J294" i="3"/>
  <c r="I294" i="3"/>
  <c r="H294" i="3"/>
  <c r="G294" i="3"/>
  <c r="F294" i="3"/>
  <c r="E294" i="3"/>
  <c r="C294" i="3"/>
  <c r="D294" i="3" s="1"/>
  <c r="B294" i="3"/>
  <c r="N293" i="3"/>
  <c r="M293" i="3"/>
  <c r="L293" i="3"/>
  <c r="K293" i="3"/>
  <c r="J293" i="3"/>
  <c r="I293" i="3"/>
  <c r="H293" i="3"/>
  <c r="G293" i="3"/>
  <c r="F293" i="3"/>
  <c r="E293" i="3"/>
  <c r="C293" i="3"/>
  <c r="D293" i="3" s="1"/>
  <c r="B293" i="3"/>
  <c r="N292" i="3"/>
  <c r="M292" i="3"/>
  <c r="L292" i="3"/>
  <c r="K292" i="3"/>
  <c r="J292" i="3"/>
  <c r="I292" i="3"/>
  <c r="H292" i="3"/>
  <c r="G292" i="3"/>
  <c r="F292" i="3"/>
  <c r="E292" i="3"/>
  <c r="C292" i="3"/>
  <c r="D292" i="3" s="1"/>
  <c r="B292" i="3"/>
  <c r="N291" i="3"/>
  <c r="M291" i="3"/>
  <c r="L291" i="3"/>
  <c r="K291" i="3"/>
  <c r="J291" i="3"/>
  <c r="I291" i="3"/>
  <c r="H291" i="3"/>
  <c r="G291" i="3"/>
  <c r="F291" i="3"/>
  <c r="E291" i="3"/>
  <c r="C291" i="3"/>
  <c r="D291" i="3" s="1"/>
  <c r="B291" i="3"/>
  <c r="N290" i="3"/>
  <c r="M290" i="3"/>
  <c r="L290" i="3"/>
  <c r="K290" i="3"/>
  <c r="J290" i="3"/>
  <c r="I290" i="3"/>
  <c r="H290" i="3"/>
  <c r="G290" i="3"/>
  <c r="F290" i="3"/>
  <c r="E290" i="3"/>
  <c r="C290" i="3"/>
  <c r="D290" i="3" s="1"/>
  <c r="B290" i="3"/>
  <c r="N289" i="3"/>
  <c r="M289" i="3"/>
  <c r="L289" i="3"/>
  <c r="K289" i="3"/>
  <c r="J289" i="3"/>
  <c r="I289" i="3"/>
  <c r="H289" i="3"/>
  <c r="G289" i="3"/>
  <c r="F289" i="3"/>
  <c r="E289" i="3"/>
  <c r="C289" i="3"/>
  <c r="D289" i="3" s="1"/>
  <c r="B289" i="3"/>
  <c r="N288" i="3"/>
  <c r="M288" i="3"/>
  <c r="L288" i="3"/>
  <c r="K288" i="3"/>
  <c r="J288" i="3"/>
  <c r="I288" i="3"/>
  <c r="H288" i="3"/>
  <c r="G288" i="3"/>
  <c r="F288" i="3"/>
  <c r="E288" i="3"/>
  <c r="C288" i="3"/>
  <c r="D288" i="3" s="1"/>
  <c r="B288" i="3"/>
  <c r="N287" i="3"/>
  <c r="M287" i="3"/>
  <c r="L287" i="3"/>
  <c r="K287" i="3"/>
  <c r="J287" i="3"/>
  <c r="I287" i="3"/>
  <c r="H287" i="3"/>
  <c r="G287" i="3"/>
  <c r="F287" i="3"/>
  <c r="E287" i="3"/>
  <c r="C287" i="3"/>
  <c r="D287" i="3" s="1"/>
  <c r="B287" i="3"/>
  <c r="N286" i="3"/>
  <c r="M286" i="3"/>
  <c r="L286" i="3"/>
  <c r="K286" i="3"/>
  <c r="J286" i="3"/>
  <c r="I286" i="3"/>
  <c r="H286" i="3"/>
  <c r="G286" i="3"/>
  <c r="F286" i="3"/>
  <c r="E286" i="3"/>
  <c r="C286" i="3"/>
  <c r="D286" i="3" s="1"/>
  <c r="B286" i="3"/>
  <c r="N285" i="3"/>
  <c r="M285" i="3"/>
  <c r="L285" i="3"/>
  <c r="K285" i="3"/>
  <c r="J285" i="3"/>
  <c r="I285" i="3"/>
  <c r="H285" i="3"/>
  <c r="G285" i="3"/>
  <c r="F285" i="3"/>
  <c r="E285" i="3"/>
  <c r="C285" i="3"/>
  <c r="D285" i="3" s="1"/>
  <c r="B285" i="3"/>
  <c r="N284" i="3"/>
  <c r="M284" i="3"/>
  <c r="L284" i="3"/>
  <c r="K284" i="3"/>
  <c r="J284" i="3"/>
  <c r="I284" i="3"/>
  <c r="H284" i="3"/>
  <c r="G284" i="3"/>
  <c r="F284" i="3"/>
  <c r="E284" i="3"/>
  <c r="C284" i="3"/>
  <c r="D284" i="3" s="1"/>
  <c r="B284" i="3"/>
  <c r="N283" i="3"/>
  <c r="M283" i="3"/>
  <c r="L283" i="3"/>
  <c r="K283" i="3"/>
  <c r="J283" i="3"/>
  <c r="I283" i="3"/>
  <c r="H283" i="3"/>
  <c r="G283" i="3"/>
  <c r="F283" i="3"/>
  <c r="E283" i="3"/>
  <c r="C283" i="3"/>
  <c r="D283" i="3" s="1"/>
  <c r="B283" i="3"/>
  <c r="N282" i="3"/>
  <c r="M282" i="3"/>
  <c r="L282" i="3"/>
  <c r="K282" i="3"/>
  <c r="J282" i="3"/>
  <c r="I282" i="3"/>
  <c r="H282" i="3"/>
  <c r="G282" i="3"/>
  <c r="F282" i="3"/>
  <c r="E282" i="3"/>
  <c r="C282" i="3"/>
  <c r="D282" i="3" s="1"/>
  <c r="B282" i="3"/>
  <c r="N281" i="3"/>
  <c r="M281" i="3"/>
  <c r="L281" i="3"/>
  <c r="K281" i="3"/>
  <c r="J281" i="3"/>
  <c r="I281" i="3"/>
  <c r="H281" i="3"/>
  <c r="G281" i="3"/>
  <c r="F281" i="3"/>
  <c r="E281" i="3"/>
  <c r="C281" i="3"/>
  <c r="D281" i="3" s="1"/>
  <c r="B281" i="3"/>
  <c r="N280" i="3"/>
  <c r="M280" i="3"/>
  <c r="L280" i="3"/>
  <c r="K280" i="3"/>
  <c r="J280" i="3"/>
  <c r="I280" i="3"/>
  <c r="H280" i="3"/>
  <c r="G280" i="3"/>
  <c r="F280" i="3"/>
  <c r="E280" i="3"/>
  <c r="C280" i="3"/>
  <c r="D280" i="3" s="1"/>
  <c r="B280" i="3"/>
  <c r="N279" i="3"/>
  <c r="M279" i="3"/>
  <c r="L279" i="3"/>
  <c r="K279" i="3"/>
  <c r="J279" i="3"/>
  <c r="I279" i="3"/>
  <c r="H279" i="3"/>
  <c r="G279" i="3"/>
  <c r="F279" i="3"/>
  <c r="E279" i="3"/>
  <c r="C279" i="3"/>
  <c r="D279" i="3" s="1"/>
  <c r="B279" i="3"/>
  <c r="N278" i="3"/>
  <c r="M278" i="3"/>
  <c r="L278" i="3"/>
  <c r="K278" i="3"/>
  <c r="J278" i="3"/>
  <c r="I278" i="3"/>
  <c r="H278" i="3"/>
  <c r="G278" i="3"/>
  <c r="F278" i="3"/>
  <c r="E278" i="3"/>
  <c r="C278" i="3"/>
  <c r="D278" i="3" s="1"/>
  <c r="B278" i="3"/>
  <c r="N277" i="3"/>
  <c r="M277" i="3"/>
  <c r="L277" i="3"/>
  <c r="K277" i="3"/>
  <c r="J277" i="3"/>
  <c r="I277" i="3"/>
  <c r="H277" i="3"/>
  <c r="G277" i="3"/>
  <c r="F277" i="3"/>
  <c r="E277" i="3"/>
  <c r="C277" i="3"/>
  <c r="D277" i="3" s="1"/>
  <c r="B277" i="3"/>
  <c r="N276" i="3"/>
  <c r="M276" i="3"/>
  <c r="L276" i="3"/>
  <c r="K276" i="3"/>
  <c r="J276" i="3"/>
  <c r="I276" i="3"/>
  <c r="H276" i="3"/>
  <c r="G276" i="3"/>
  <c r="F276" i="3"/>
  <c r="E276" i="3"/>
  <c r="C276" i="3"/>
  <c r="D276" i="3" s="1"/>
  <c r="B276" i="3"/>
  <c r="N275" i="3"/>
  <c r="M275" i="3"/>
  <c r="L275" i="3"/>
  <c r="K275" i="3"/>
  <c r="J275" i="3"/>
  <c r="I275" i="3"/>
  <c r="H275" i="3"/>
  <c r="G275" i="3"/>
  <c r="F275" i="3"/>
  <c r="E275" i="3"/>
  <c r="C275" i="3"/>
  <c r="D275" i="3" s="1"/>
  <c r="B275" i="3"/>
  <c r="N274" i="3"/>
  <c r="M274" i="3"/>
  <c r="L274" i="3"/>
  <c r="K274" i="3"/>
  <c r="J274" i="3"/>
  <c r="I274" i="3"/>
  <c r="H274" i="3"/>
  <c r="G274" i="3"/>
  <c r="F274" i="3"/>
  <c r="E274" i="3"/>
  <c r="C274" i="3"/>
  <c r="D274" i="3" s="1"/>
  <c r="B274" i="3"/>
  <c r="N273" i="3"/>
  <c r="M273" i="3"/>
  <c r="L273" i="3"/>
  <c r="K273" i="3"/>
  <c r="J273" i="3"/>
  <c r="I273" i="3"/>
  <c r="H273" i="3"/>
  <c r="G273" i="3"/>
  <c r="F273" i="3"/>
  <c r="E273" i="3"/>
  <c r="C273" i="3"/>
  <c r="D273" i="3" s="1"/>
  <c r="B273" i="3"/>
  <c r="N272" i="3"/>
  <c r="M272" i="3"/>
  <c r="L272" i="3"/>
  <c r="K272" i="3"/>
  <c r="J272" i="3"/>
  <c r="I272" i="3"/>
  <c r="H272" i="3"/>
  <c r="G272" i="3"/>
  <c r="F272" i="3"/>
  <c r="E272" i="3"/>
  <c r="C272" i="3"/>
  <c r="D272" i="3" s="1"/>
  <c r="B272" i="3"/>
  <c r="N271" i="3"/>
  <c r="M271" i="3"/>
  <c r="L271" i="3"/>
  <c r="K271" i="3"/>
  <c r="J271" i="3"/>
  <c r="I271" i="3"/>
  <c r="H271" i="3"/>
  <c r="G271" i="3"/>
  <c r="F271" i="3"/>
  <c r="E271" i="3"/>
  <c r="C271" i="3"/>
  <c r="D271" i="3" s="1"/>
  <c r="B271" i="3"/>
  <c r="N270" i="3"/>
  <c r="M270" i="3"/>
  <c r="L270" i="3"/>
  <c r="K270" i="3"/>
  <c r="J270" i="3"/>
  <c r="I270" i="3"/>
  <c r="H270" i="3"/>
  <c r="G270" i="3"/>
  <c r="F270" i="3"/>
  <c r="E270" i="3"/>
  <c r="C270" i="3"/>
  <c r="D270" i="3" s="1"/>
  <c r="B270" i="3"/>
  <c r="N269" i="3"/>
  <c r="M269" i="3"/>
  <c r="L269" i="3"/>
  <c r="K269" i="3"/>
  <c r="J269" i="3"/>
  <c r="I269" i="3"/>
  <c r="H269" i="3"/>
  <c r="G269" i="3"/>
  <c r="F269" i="3"/>
  <c r="E269" i="3"/>
  <c r="C269" i="3"/>
  <c r="D269" i="3" s="1"/>
  <c r="B269" i="3"/>
  <c r="N268" i="3"/>
  <c r="M268" i="3"/>
  <c r="L268" i="3"/>
  <c r="K268" i="3"/>
  <c r="J268" i="3"/>
  <c r="I268" i="3"/>
  <c r="H268" i="3"/>
  <c r="G268" i="3"/>
  <c r="F268" i="3"/>
  <c r="E268" i="3"/>
  <c r="C268" i="3"/>
  <c r="D268" i="3" s="1"/>
  <c r="B268" i="3"/>
  <c r="N267" i="3"/>
  <c r="M267" i="3"/>
  <c r="L267" i="3"/>
  <c r="K267" i="3"/>
  <c r="J267" i="3"/>
  <c r="I267" i="3"/>
  <c r="H267" i="3"/>
  <c r="G267" i="3"/>
  <c r="F267" i="3"/>
  <c r="E267" i="3"/>
  <c r="C267" i="3"/>
  <c r="D267" i="3" s="1"/>
  <c r="B267" i="3"/>
  <c r="N266" i="3"/>
  <c r="M266" i="3"/>
  <c r="L266" i="3"/>
  <c r="K266" i="3"/>
  <c r="J266" i="3"/>
  <c r="I266" i="3"/>
  <c r="H266" i="3"/>
  <c r="G266" i="3"/>
  <c r="F266" i="3"/>
  <c r="E266" i="3"/>
  <c r="C266" i="3"/>
  <c r="D266" i="3" s="1"/>
  <c r="B266" i="3"/>
  <c r="N265" i="3"/>
  <c r="M265" i="3"/>
  <c r="L265" i="3"/>
  <c r="K265" i="3"/>
  <c r="J265" i="3"/>
  <c r="I265" i="3"/>
  <c r="H265" i="3"/>
  <c r="G265" i="3"/>
  <c r="F265" i="3"/>
  <c r="E265" i="3"/>
  <c r="C265" i="3"/>
  <c r="D265" i="3" s="1"/>
  <c r="B265" i="3"/>
  <c r="N264" i="3"/>
  <c r="M264" i="3"/>
  <c r="L264" i="3"/>
  <c r="K264" i="3"/>
  <c r="J264" i="3"/>
  <c r="I264" i="3"/>
  <c r="H264" i="3"/>
  <c r="G264" i="3"/>
  <c r="F264" i="3"/>
  <c r="E264" i="3"/>
  <c r="C264" i="3"/>
  <c r="D264" i="3" s="1"/>
  <c r="B264" i="3"/>
  <c r="N263" i="3"/>
  <c r="M263" i="3"/>
  <c r="L263" i="3"/>
  <c r="K263" i="3"/>
  <c r="J263" i="3"/>
  <c r="I263" i="3"/>
  <c r="H263" i="3"/>
  <c r="G263" i="3"/>
  <c r="F263" i="3"/>
  <c r="E263" i="3"/>
  <c r="C263" i="3"/>
  <c r="D263" i="3" s="1"/>
  <c r="B263" i="3"/>
  <c r="N262" i="3"/>
  <c r="M262" i="3"/>
  <c r="L262" i="3"/>
  <c r="K262" i="3"/>
  <c r="J262" i="3"/>
  <c r="I262" i="3"/>
  <c r="H262" i="3"/>
  <c r="G262" i="3"/>
  <c r="F262" i="3"/>
  <c r="E262" i="3"/>
  <c r="C262" i="3"/>
  <c r="D262" i="3" s="1"/>
  <c r="B262" i="3"/>
  <c r="N261" i="3"/>
  <c r="M261" i="3"/>
  <c r="L261" i="3"/>
  <c r="K261" i="3"/>
  <c r="J261" i="3"/>
  <c r="I261" i="3"/>
  <c r="H261" i="3"/>
  <c r="G261" i="3"/>
  <c r="F261" i="3"/>
  <c r="E261" i="3"/>
  <c r="C261" i="3"/>
  <c r="D261" i="3" s="1"/>
  <c r="B261" i="3"/>
  <c r="N260" i="3"/>
  <c r="M260" i="3"/>
  <c r="L260" i="3"/>
  <c r="K260" i="3"/>
  <c r="J260" i="3"/>
  <c r="I260" i="3"/>
  <c r="H260" i="3"/>
  <c r="G260" i="3"/>
  <c r="F260" i="3"/>
  <c r="E260" i="3"/>
  <c r="C260" i="3"/>
  <c r="D260" i="3" s="1"/>
  <c r="B260" i="3"/>
  <c r="N259" i="3"/>
  <c r="M259" i="3"/>
  <c r="L259" i="3"/>
  <c r="K259" i="3"/>
  <c r="J259" i="3"/>
  <c r="I259" i="3"/>
  <c r="H259" i="3"/>
  <c r="G259" i="3"/>
  <c r="F259" i="3"/>
  <c r="E259" i="3"/>
  <c r="C259" i="3"/>
  <c r="D259" i="3" s="1"/>
  <c r="B259" i="3"/>
  <c r="N258" i="3"/>
  <c r="M258" i="3"/>
  <c r="L258" i="3"/>
  <c r="K258" i="3"/>
  <c r="J258" i="3"/>
  <c r="I258" i="3"/>
  <c r="H258" i="3"/>
  <c r="G258" i="3"/>
  <c r="F258" i="3"/>
  <c r="E258" i="3"/>
  <c r="C258" i="3"/>
  <c r="D258" i="3" s="1"/>
  <c r="B258" i="3"/>
  <c r="N257" i="3"/>
  <c r="M257" i="3"/>
  <c r="L257" i="3"/>
  <c r="K257" i="3"/>
  <c r="J257" i="3"/>
  <c r="I257" i="3"/>
  <c r="H257" i="3"/>
  <c r="G257" i="3"/>
  <c r="F257" i="3"/>
  <c r="E257" i="3"/>
  <c r="C257" i="3"/>
  <c r="D257" i="3" s="1"/>
  <c r="B257" i="3"/>
  <c r="N256" i="3"/>
  <c r="M256" i="3"/>
  <c r="L256" i="3"/>
  <c r="K256" i="3"/>
  <c r="J256" i="3"/>
  <c r="I256" i="3"/>
  <c r="H256" i="3"/>
  <c r="G256" i="3"/>
  <c r="F256" i="3"/>
  <c r="E256" i="3"/>
  <c r="C256" i="3"/>
  <c r="D256" i="3" s="1"/>
  <c r="B256" i="3"/>
  <c r="N255" i="3"/>
  <c r="M255" i="3"/>
  <c r="L255" i="3"/>
  <c r="K255" i="3"/>
  <c r="J255" i="3"/>
  <c r="I255" i="3"/>
  <c r="H255" i="3"/>
  <c r="G255" i="3"/>
  <c r="F255" i="3"/>
  <c r="E255" i="3"/>
  <c r="C255" i="3"/>
  <c r="D255" i="3" s="1"/>
  <c r="B255" i="3"/>
  <c r="N254" i="3"/>
  <c r="M254" i="3"/>
  <c r="L254" i="3"/>
  <c r="K254" i="3"/>
  <c r="J254" i="3"/>
  <c r="I254" i="3"/>
  <c r="H254" i="3"/>
  <c r="G254" i="3"/>
  <c r="F254" i="3"/>
  <c r="E254" i="3"/>
  <c r="C254" i="3"/>
  <c r="D254" i="3" s="1"/>
  <c r="B254" i="3"/>
  <c r="N253" i="3"/>
  <c r="M253" i="3"/>
  <c r="L253" i="3"/>
  <c r="K253" i="3"/>
  <c r="J253" i="3"/>
  <c r="I253" i="3"/>
  <c r="H253" i="3"/>
  <c r="G253" i="3"/>
  <c r="F253" i="3"/>
  <c r="E253" i="3"/>
  <c r="C253" i="3"/>
  <c r="D253" i="3" s="1"/>
  <c r="B253" i="3"/>
  <c r="N252" i="3"/>
  <c r="M252" i="3"/>
  <c r="L252" i="3"/>
  <c r="K252" i="3"/>
  <c r="J252" i="3"/>
  <c r="I252" i="3"/>
  <c r="H252" i="3"/>
  <c r="G252" i="3"/>
  <c r="F252" i="3"/>
  <c r="E252" i="3"/>
  <c r="C252" i="3"/>
  <c r="D252" i="3" s="1"/>
  <c r="B252" i="3"/>
  <c r="N251" i="3"/>
  <c r="M251" i="3"/>
  <c r="L251" i="3"/>
  <c r="K251" i="3"/>
  <c r="J251" i="3"/>
  <c r="I251" i="3"/>
  <c r="H251" i="3"/>
  <c r="G251" i="3"/>
  <c r="F251" i="3"/>
  <c r="E251" i="3"/>
  <c r="C251" i="3"/>
  <c r="D251" i="3" s="1"/>
  <c r="B251" i="3"/>
  <c r="N250" i="3"/>
  <c r="M250" i="3"/>
  <c r="L250" i="3"/>
  <c r="K250" i="3"/>
  <c r="J250" i="3"/>
  <c r="I250" i="3"/>
  <c r="H250" i="3"/>
  <c r="G250" i="3"/>
  <c r="F250" i="3"/>
  <c r="E250" i="3"/>
  <c r="C250" i="3"/>
  <c r="D250" i="3" s="1"/>
  <c r="B250" i="3"/>
  <c r="N249" i="3"/>
  <c r="M249" i="3"/>
  <c r="L249" i="3"/>
  <c r="K249" i="3"/>
  <c r="J249" i="3"/>
  <c r="I249" i="3"/>
  <c r="H249" i="3"/>
  <c r="G249" i="3"/>
  <c r="F249" i="3"/>
  <c r="E249" i="3"/>
  <c r="C249" i="3"/>
  <c r="D249" i="3" s="1"/>
  <c r="B249" i="3"/>
  <c r="N248" i="3"/>
  <c r="M248" i="3"/>
  <c r="L248" i="3"/>
  <c r="K248" i="3"/>
  <c r="J248" i="3"/>
  <c r="I248" i="3"/>
  <c r="H248" i="3"/>
  <c r="G248" i="3"/>
  <c r="F248" i="3"/>
  <c r="E248" i="3"/>
  <c r="C248" i="3"/>
  <c r="D248" i="3" s="1"/>
  <c r="B248" i="3"/>
  <c r="N247" i="3"/>
  <c r="M247" i="3"/>
  <c r="L247" i="3"/>
  <c r="K247" i="3"/>
  <c r="J247" i="3"/>
  <c r="I247" i="3"/>
  <c r="H247" i="3"/>
  <c r="G247" i="3"/>
  <c r="F247" i="3"/>
  <c r="E247" i="3"/>
  <c r="C247" i="3"/>
  <c r="D247" i="3" s="1"/>
  <c r="B247" i="3"/>
  <c r="N246" i="3"/>
  <c r="M246" i="3"/>
  <c r="L246" i="3"/>
  <c r="K246" i="3"/>
  <c r="J246" i="3"/>
  <c r="I246" i="3"/>
  <c r="H246" i="3"/>
  <c r="G246" i="3"/>
  <c r="F246" i="3"/>
  <c r="E246" i="3"/>
  <c r="C246" i="3"/>
  <c r="D246" i="3" s="1"/>
  <c r="B246" i="3"/>
  <c r="N245" i="3"/>
  <c r="M245" i="3"/>
  <c r="L245" i="3"/>
  <c r="K245" i="3"/>
  <c r="J245" i="3"/>
  <c r="I245" i="3"/>
  <c r="H245" i="3"/>
  <c r="G245" i="3"/>
  <c r="F245" i="3"/>
  <c r="E245" i="3"/>
  <c r="C245" i="3"/>
  <c r="D245" i="3" s="1"/>
  <c r="B245" i="3"/>
  <c r="N244" i="3"/>
  <c r="M244" i="3"/>
  <c r="L244" i="3"/>
  <c r="K244" i="3"/>
  <c r="J244" i="3"/>
  <c r="I244" i="3"/>
  <c r="H244" i="3"/>
  <c r="G244" i="3"/>
  <c r="F244" i="3"/>
  <c r="E244" i="3"/>
  <c r="C244" i="3"/>
  <c r="D244" i="3" s="1"/>
  <c r="B244" i="3"/>
  <c r="N243" i="3"/>
  <c r="M243" i="3"/>
  <c r="L243" i="3"/>
  <c r="K243" i="3"/>
  <c r="J243" i="3"/>
  <c r="I243" i="3"/>
  <c r="H243" i="3"/>
  <c r="G243" i="3"/>
  <c r="F243" i="3"/>
  <c r="E243" i="3"/>
  <c r="C243" i="3"/>
  <c r="D243" i="3" s="1"/>
  <c r="B243" i="3"/>
  <c r="N242" i="3"/>
  <c r="M242" i="3"/>
  <c r="L242" i="3"/>
  <c r="K242" i="3"/>
  <c r="J242" i="3"/>
  <c r="I242" i="3"/>
  <c r="H242" i="3"/>
  <c r="G242" i="3"/>
  <c r="F242" i="3"/>
  <c r="E242" i="3"/>
  <c r="C242" i="3"/>
  <c r="D242" i="3" s="1"/>
  <c r="B242" i="3"/>
  <c r="N241" i="3"/>
  <c r="M241" i="3"/>
  <c r="L241" i="3"/>
  <c r="K241" i="3"/>
  <c r="J241" i="3"/>
  <c r="I241" i="3"/>
  <c r="H241" i="3"/>
  <c r="G241" i="3"/>
  <c r="F241" i="3"/>
  <c r="E241" i="3"/>
  <c r="C241" i="3"/>
  <c r="D241" i="3" s="1"/>
  <c r="B241" i="3"/>
  <c r="N240" i="3"/>
  <c r="M240" i="3"/>
  <c r="L240" i="3"/>
  <c r="K240" i="3"/>
  <c r="J240" i="3"/>
  <c r="I240" i="3"/>
  <c r="H240" i="3"/>
  <c r="G240" i="3"/>
  <c r="F240" i="3"/>
  <c r="E240" i="3"/>
  <c r="C240" i="3"/>
  <c r="D240" i="3" s="1"/>
  <c r="B240" i="3"/>
  <c r="N239" i="3"/>
  <c r="M239" i="3"/>
  <c r="L239" i="3"/>
  <c r="K239" i="3"/>
  <c r="J239" i="3"/>
  <c r="I239" i="3"/>
  <c r="H239" i="3"/>
  <c r="G239" i="3"/>
  <c r="F239" i="3"/>
  <c r="E239" i="3"/>
  <c r="C239" i="3"/>
  <c r="D239" i="3" s="1"/>
  <c r="B239" i="3"/>
  <c r="N238" i="3"/>
  <c r="M238" i="3"/>
  <c r="L238" i="3"/>
  <c r="K238" i="3"/>
  <c r="J238" i="3"/>
  <c r="I238" i="3"/>
  <c r="H238" i="3"/>
  <c r="G238" i="3"/>
  <c r="F238" i="3"/>
  <c r="E238" i="3"/>
  <c r="C238" i="3"/>
  <c r="D238" i="3" s="1"/>
  <c r="B238" i="3"/>
  <c r="N237" i="3"/>
  <c r="M237" i="3"/>
  <c r="L237" i="3"/>
  <c r="K237" i="3"/>
  <c r="J237" i="3"/>
  <c r="I237" i="3"/>
  <c r="H237" i="3"/>
  <c r="G237" i="3"/>
  <c r="F237" i="3"/>
  <c r="E237" i="3"/>
  <c r="C237" i="3"/>
  <c r="D237" i="3" s="1"/>
  <c r="B237" i="3"/>
  <c r="N236" i="3"/>
  <c r="M236" i="3"/>
  <c r="L236" i="3"/>
  <c r="K236" i="3"/>
  <c r="J236" i="3"/>
  <c r="I236" i="3"/>
  <c r="H236" i="3"/>
  <c r="G236" i="3"/>
  <c r="F236" i="3"/>
  <c r="E236" i="3"/>
  <c r="C236" i="3"/>
  <c r="D236" i="3" s="1"/>
  <c r="B236" i="3"/>
  <c r="N235" i="3"/>
  <c r="M235" i="3"/>
  <c r="L235" i="3"/>
  <c r="K235" i="3"/>
  <c r="J235" i="3"/>
  <c r="I235" i="3"/>
  <c r="H235" i="3"/>
  <c r="G235" i="3"/>
  <c r="F235" i="3"/>
  <c r="E235" i="3"/>
  <c r="C235" i="3"/>
  <c r="D235" i="3" s="1"/>
  <c r="B235" i="3"/>
  <c r="N234" i="3"/>
  <c r="M234" i="3"/>
  <c r="L234" i="3"/>
  <c r="K234" i="3"/>
  <c r="J234" i="3"/>
  <c r="I234" i="3"/>
  <c r="H234" i="3"/>
  <c r="G234" i="3"/>
  <c r="F234" i="3"/>
  <c r="E234" i="3"/>
  <c r="C234" i="3"/>
  <c r="D234" i="3" s="1"/>
  <c r="B234" i="3"/>
  <c r="N233" i="3"/>
  <c r="M233" i="3"/>
  <c r="L233" i="3"/>
  <c r="K233" i="3"/>
  <c r="J233" i="3"/>
  <c r="I233" i="3"/>
  <c r="H233" i="3"/>
  <c r="G233" i="3"/>
  <c r="F233" i="3"/>
  <c r="E233" i="3"/>
  <c r="C233" i="3"/>
  <c r="D233" i="3" s="1"/>
  <c r="B233" i="3"/>
  <c r="N232" i="3"/>
  <c r="M232" i="3"/>
  <c r="L232" i="3"/>
  <c r="K232" i="3"/>
  <c r="J232" i="3"/>
  <c r="I232" i="3"/>
  <c r="H232" i="3"/>
  <c r="G232" i="3"/>
  <c r="F232" i="3"/>
  <c r="E232" i="3"/>
  <c r="C232" i="3"/>
  <c r="D232" i="3" s="1"/>
  <c r="B232" i="3"/>
  <c r="N231" i="3"/>
  <c r="M231" i="3"/>
  <c r="L231" i="3"/>
  <c r="K231" i="3"/>
  <c r="J231" i="3"/>
  <c r="I231" i="3"/>
  <c r="H231" i="3"/>
  <c r="G231" i="3"/>
  <c r="F231" i="3"/>
  <c r="E231" i="3"/>
  <c r="C231" i="3"/>
  <c r="D231" i="3" s="1"/>
  <c r="B231" i="3"/>
  <c r="N230" i="3"/>
  <c r="M230" i="3"/>
  <c r="L230" i="3"/>
  <c r="K230" i="3"/>
  <c r="J230" i="3"/>
  <c r="I230" i="3"/>
  <c r="H230" i="3"/>
  <c r="G230" i="3"/>
  <c r="F230" i="3"/>
  <c r="E230" i="3"/>
  <c r="C230" i="3"/>
  <c r="D230" i="3" s="1"/>
  <c r="B230" i="3"/>
  <c r="N229" i="3"/>
  <c r="M229" i="3"/>
  <c r="L229" i="3"/>
  <c r="K229" i="3"/>
  <c r="J229" i="3"/>
  <c r="I229" i="3"/>
  <c r="H229" i="3"/>
  <c r="G229" i="3"/>
  <c r="F229" i="3"/>
  <c r="E229" i="3"/>
  <c r="C229" i="3"/>
  <c r="D229" i="3" s="1"/>
  <c r="B229" i="3"/>
  <c r="N228" i="3"/>
  <c r="M228" i="3"/>
  <c r="L228" i="3"/>
  <c r="K228" i="3"/>
  <c r="J228" i="3"/>
  <c r="I228" i="3"/>
  <c r="H228" i="3"/>
  <c r="G228" i="3"/>
  <c r="F228" i="3"/>
  <c r="E228" i="3"/>
  <c r="C228" i="3"/>
  <c r="D228" i="3" s="1"/>
  <c r="B228" i="3"/>
  <c r="N227" i="3"/>
  <c r="M227" i="3"/>
  <c r="L227" i="3"/>
  <c r="K227" i="3"/>
  <c r="J227" i="3"/>
  <c r="I227" i="3"/>
  <c r="H227" i="3"/>
  <c r="G227" i="3"/>
  <c r="F227" i="3"/>
  <c r="E227" i="3"/>
  <c r="C227" i="3"/>
  <c r="D227" i="3" s="1"/>
  <c r="B227" i="3"/>
  <c r="N226" i="3"/>
  <c r="M226" i="3"/>
  <c r="L226" i="3"/>
  <c r="K226" i="3"/>
  <c r="J226" i="3"/>
  <c r="I226" i="3"/>
  <c r="H226" i="3"/>
  <c r="G226" i="3"/>
  <c r="F226" i="3"/>
  <c r="E226" i="3"/>
  <c r="C226" i="3"/>
  <c r="D226" i="3" s="1"/>
  <c r="B226" i="3"/>
  <c r="N225" i="3"/>
  <c r="M225" i="3"/>
  <c r="L225" i="3"/>
  <c r="K225" i="3"/>
  <c r="J225" i="3"/>
  <c r="I225" i="3"/>
  <c r="H225" i="3"/>
  <c r="G225" i="3"/>
  <c r="F225" i="3"/>
  <c r="E225" i="3"/>
  <c r="C225" i="3"/>
  <c r="D225" i="3" s="1"/>
  <c r="B225" i="3"/>
  <c r="N224" i="3"/>
  <c r="M224" i="3"/>
  <c r="L224" i="3"/>
  <c r="K224" i="3"/>
  <c r="J224" i="3"/>
  <c r="I224" i="3"/>
  <c r="H224" i="3"/>
  <c r="G224" i="3"/>
  <c r="F224" i="3"/>
  <c r="E224" i="3"/>
  <c r="C224" i="3"/>
  <c r="D224" i="3" s="1"/>
  <c r="B224" i="3"/>
  <c r="N223" i="3"/>
  <c r="M223" i="3"/>
  <c r="L223" i="3"/>
  <c r="K223" i="3"/>
  <c r="J223" i="3"/>
  <c r="I223" i="3"/>
  <c r="H223" i="3"/>
  <c r="G223" i="3"/>
  <c r="F223" i="3"/>
  <c r="E223" i="3"/>
  <c r="C223" i="3"/>
  <c r="D223" i="3" s="1"/>
  <c r="B223" i="3"/>
  <c r="N222" i="3"/>
  <c r="M222" i="3"/>
  <c r="L222" i="3"/>
  <c r="K222" i="3"/>
  <c r="J222" i="3"/>
  <c r="I222" i="3"/>
  <c r="H222" i="3"/>
  <c r="G222" i="3"/>
  <c r="F222" i="3"/>
  <c r="E222" i="3"/>
  <c r="C222" i="3"/>
  <c r="D222" i="3" s="1"/>
  <c r="B222" i="3"/>
  <c r="N221" i="3"/>
  <c r="M221" i="3"/>
  <c r="L221" i="3"/>
  <c r="K221" i="3"/>
  <c r="J221" i="3"/>
  <c r="I221" i="3"/>
  <c r="H221" i="3"/>
  <c r="G221" i="3"/>
  <c r="F221" i="3"/>
  <c r="E221" i="3"/>
  <c r="C221" i="3"/>
  <c r="D221" i="3" s="1"/>
  <c r="B221" i="3"/>
  <c r="N220" i="3"/>
  <c r="M220" i="3"/>
  <c r="L220" i="3"/>
  <c r="K220" i="3"/>
  <c r="J220" i="3"/>
  <c r="I220" i="3"/>
  <c r="H220" i="3"/>
  <c r="G220" i="3"/>
  <c r="F220" i="3"/>
  <c r="E220" i="3"/>
  <c r="C220" i="3"/>
  <c r="D220" i="3" s="1"/>
  <c r="B220" i="3"/>
  <c r="N219" i="3"/>
  <c r="M219" i="3"/>
  <c r="L219" i="3"/>
  <c r="K219" i="3"/>
  <c r="J219" i="3"/>
  <c r="I219" i="3"/>
  <c r="H219" i="3"/>
  <c r="G219" i="3"/>
  <c r="F219" i="3"/>
  <c r="E219" i="3"/>
  <c r="C219" i="3"/>
  <c r="D219" i="3" s="1"/>
  <c r="B219" i="3"/>
  <c r="N218" i="3"/>
  <c r="M218" i="3"/>
  <c r="L218" i="3"/>
  <c r="K218" i="3"/>
  <c r="J218" i="3"/>
  <c r="I218" i="3"/>
  <c r="H218" i="3"/>
  <c r="G218" i="3"/>
  <c r="F218" i="3"/>
  <c r="E218" i="3"/>
  <c r="C218" i="3"/>
  <c r="D218" i="3" s="1"/>
  <c r="B218" i="3"/>
  <c r="N217" i="3"/>
  <c r="M217" i="3"/>
  <c r="L217" i="3"/>
  <c r="K217" i="3"/>
  <c r="J217" i="3"/>
  <c r="I217" i="3"/>
  <c r="H217" i="3"/>
  <c r="G217" i="3"/>
  <c r="F217" i="3"/>
  <c r="E217" i="3"/>
  <c r="C217" i="3"/>
  <c r="D217" i="3" s="1"/>
  <c r="B217" i="3"/>
  <c r="N216" i="3"/>
  <c r="M216" i="3"/>
  <c r="L216" i="3"/>
  <c r="K216" i="3"/>
  <c r="J216" i="3"/>
  <c r="I216" i="3"/>
  <c r="H216" i="3"/>
  <c r="G216" i="3"/>
  <c r="F216" i="3"/>
  <c r="E216" i="3"/>
  <c r="C216" i="3"/>
  <c r="D216" i="3" s="1"/>
  <c r="B216" i="3"/>
  <c r="N215" i="3"/>
  <c r="M215" i="3"/>
  <c r="L215" i="3"/>
  <c r="K215" i="3"/>
  <c r="J215" i="3"/>
  <c r="I215" i="3"/>
  <c r="H215" i="3"/>
  <c r="G215" i="3"/>
  <c r="F215" i="3"/>
  <c r="E215" i="3"/>
  <c r="C215" i="3"/>
  <c r="D215" i="3" s="1"/>
  <c r="B215" i="3"/>
  <c r="N214" i="3"/>
  <c r="M214" i="3"/>
  <c r="L214" i="3"/>
  <c r="K214" i="3"/>
  <c r="J214" i="3"/>
  <c r="I214" i="3"/>
  <c r="H214" i="3"/>
  <c r="G214" i="3"/>
  <c r="F214" i="3"/>
  <c r="E214" i="3"/>
  <c r="C214" i="3"/>
  <c r="D214" i="3" s="1"/>
  <c r="B214" i="3"/>
  <c r="N213" i="3"/>
  <c r="M213" i="3"/>
  <c r="L213" i="3"/>
  <c r="K213" i="3"/>
  <c r="J213" i="3"/>
  <c r="I213" i="3"/>
  <c r="H213" i="3"/>
  <c r="G213" i="3"/>
  <c r="F213" i="3"/>
  <c r="E213" i="3"/>
  <c r="C213" i="3"/>
  <c r="D213" i="3" s="1"/>
  <c r="B213" i="3"/>
  <c r="N212" i="3"/>
  <c r="M212" i="3"/>
  <c r="L212" i="3"/>
  <c r="K212" i="3"/>
  <c r="J212" i="3"/>
  <c r="I212" i="3"/>
  <c r="H212" i="3"/>
  <c r="G212" i="3"/>
  <c r="F212" i="3"/>
  <c r="E212" i="3"/>
  <c r="C212" i="3"/>
  <c r="D212" i="3" s="1"/>
  <c r="B212" i="3"/>
  <c r="N211" i="3"/>
  <c r="M211" i="3"/>
  <c r="L211" i="3"/>
  <c r="K211" i="3"/>
  <c r="J211" i="3"/>
  <c r="I211" i="3"/>
  <c r="H211" i="3"/>
  <c r="G211" i="3"/>
  <c r="F211" i="3"/>
  <c r="E211" i="3"/>
  <c r="C211" i="3"/>
  <c r="D211" i="3" s="1"/>
  <c r="B211" i="3"/>
  <c r="N210" i="3"/>
  <c r="M210" i="3"/>
  <c r="L210" i="3"/>
  <c r="K210" i="3"/>
  <c r="J210" i="3"/>
  <c r="I210" i="3"/>
  <c r="H210" i="3"/>
  <c r="G210" i="3"/>
  <c r="F210" i="3"/>
  <c r="E210" i="3"/>
  <c r="C210" i="3"/>
  <c r="D210" i="3" s="1"/>
  <c r="B210" i="3"/>
  <c r="N209" i="3"/>
  <c r="M209" i="3"/>
  <c r="L209" i="3"/>
  <c r="K209" i="3"/>
  <c r="J209" i="3"/>
  <c r="I209" i="3"/>
  <c r="H209" i="3"/>
  <c r="G209" i="3"/>
  <c r="F209" i="3"/>
  <c r="E209" i="3"/>
  <c r="C209" i="3"/>
  <c r="D209" i="3" s="1"/>
  <c r="B209" i="3"/>
  <c r="N208" i="3"/>
  <c r="M208" i="3"/>
  <c r="L208" i="3"/>
  <c r="K208" i="3"/>
  <c r="J208" i="3"/>
  <c r="I208" i="3"/>
  <c r="H208" i="3"/>
  <c r="G208" i="3"/>
  <c r="F208" i="3"/>
  <c r="E208" i="3"/>
  <c r="C208" i="3"/>
  <c r="D208" i="3" s="1"/>
  <c r="B208" i="3"/>
  <c r="N207" i="3"/>
  <c r="M207" i="3"/>
  <c r="L207" i="3"/>
  <c r="K207" i="3"/>
  <c r="J207" i="3"/>
  <c r="I207" i="3"/>
  <c r="H207" i="3"/>
  <c r="G207" i="3"/>
  <c r="F207" i="3"/>
  <c r="E207" i="3"/>
  <c r="C207" i="3"/>
  <c r="D207" i="3" s="1"/>
  <c r="B207" i="3"/>
  <c r="N206" i="3"/>
  <c r="M206" i="3"/>
  <c r="L206" i="3"/>
  <c r="K206" i="3"/>
  <c r="J206" i="3"/>
  <c r="I206" i="3"/>
  <c r="H206" i="3"/>
  <c r="G206" i="3"/>
  <c r="F206" i="3"/>
  <c r="E206" i="3"/>
  <c r="C206" i="3"/>
  <c r="D206" i="3" s="1"/>
  <c r="B206" i="3"/>
  <c r="N205" i="3"/>
  <c r="M205" i="3"/>
  <c r="L205" i="3"/>
  <c r="K205" i="3"/>
  <c r="J205" i="3"/>
  <c r="I205" i="3"/>
  <c r="H205" i="3"/>
  <c r="G205" i="3"/>
  <c r="F205" i="3"/>
  <c r="E205" i="3"/>
  <c r="C205" i="3"/>
  <c r="D205" i="3" s="1"/>
  <c r="B205" i="3"/>
  <c r="N204" i="3"/>
  <c r="M204" i="3"/>
  <c r="L204" i="3"/>
  <c r="K204" i="3"/>
  <c r="J204" i="3"/>
  <c r="I204" i="3"/>
  <c r="H204" i="3"/>
  <c r="G204" i="3"/>
  <c r="F204" i="3"/>
  <c r="E204" i="3"/>
  <c r="C204" i="3"/>
  <c r="D204" i="3" s="1"/>
  <c r="B204" i="3"/>
  <c r="N203" i="3"/>
  <c r="M203" i="3"/>
  <c r="L203" i="3"/>
  <c r="K203" i="3"/>
  <c r="J203" i="3"/>
  <c r="I203" i="3"/>
  <c r="H203" i="3"/>
  <c r="G203" i="3"/>
  <c r="F203" i="3"/>
  <c r="E203" i="3"/>
  <c r="C203" i="3"/>
  <c r="D203" i="3" s="1"/>
  <c r="B203" i="3"/>
  <c r="N202" i="3"/>
  <c r="M202" i="3"/>
  <c r="L202" i="3"/>
  <c r="K202" i="3"/>
  <c r="J202" i="3"/>
  <c r="I202" i="3"/>
  <c r="H202" i="3"/>
  <c r="G202" i="3"/>
  <c r="F202" i="3"/>
  <c r="E202" i="3"/>
  <c r="C202" i="3"/>
  <c r="D202" i="3" s="1"/>
  <c r="B202" i="3"/>
  <c r="N201" i="3"/>
  <c r="M201" i="3"/>
  <c r="L201" i="3"/>
  <c r="K201" i="3"/>
  <c r="J201" i="3"/>
  <c r="I201" i="3"/>
  <c r="H201" i="3"/>
  <c r="G201" i="3"/>
  <c r="F201" i="3"/>
  <c r="E201" i="3"/>
  <c r="C201" i="3"/>
  <c r="D201" i="3" s="1"/>
  <c r="B201" i="3"/>
  <c r="N200" i="3"/>
  <c r="M200" i="3"/>
  <c r="L200" i="3"/>
  <c r="K200" i="3"/>
  <c r="J200" i="3"/>
  <c r="I200" i="3"/>
  <c r="H200" i="3"/>
  <c r="G200" i="3"/>
  <c r="F200" i="3"/>
  <c r="E200" i="3"/>
  <c r="C200" i="3"/>
  <c r="D200" i="3" s="1"/>
  <c r="B200" i="3"/>
  <c r="N199" i="3"/>
  <c r="M199" i="3"/>
  <c r="L199" i="3"/>
  <c r="K199" i="3"/>
  <c r="J199" i="3"/>
  <c r="I199" i="3"/>
  <c r="H199" i="3"/>
  <c r="G199" i="3"/>
  <c r="F199" i="3"/>
  <c r="E199" i="3"/>
  <c r="C199" i="3"/>
  <c r="D199" i="3" s="1"/>
  <c r="B199" i="3"/>
  <c r="N198" i="3"/>
  <c r="M198" i="3"/>
  <c r="L198" i="3"/>
  <c r="K198" i="3"/>
  <c r="J198" i="3"/>
  <c r="I198" i="3"/>
  <c r="H198" i="3"/>
  <c r="G198" i="3"/>
  <c r="F198" i="3"/>
  <c r="E198" i="3"/>
  <c r="C198" i="3"/>
  <c r="D198" i="3" s="1"/>
  <c r="B198" i="3"/>
  <c r="N197" i="3"/>
  <c r="M197" i="3"/>
  <c r="L197" i="3"/>
  <c r="K197" i="3"/>
  <c r="J197" i="3"/>
  <c r="I197" i="3"/>
  <c r="H197" i="3"/>
  <c r="G197" i="3"/>
  <c r="F197" i="3"/>
  <c r="E197" i="3"/>
  <c r="C197" i="3"/>
  <c r="D197" i="3" s="1"/>
  <c r="B197" i="3"/>
  <c r="N196" i="3"/>
  <c r="M196" i="3"/>
  <c r="L196" i="3"/>
  <c r="K196" i="3"/>
  <c r="J196" i="3"/>
  <c r="I196" i="3"/>
  <c r="H196" i="3"/>
  <c r="G196" i="3"/>
  <c r="F196" i="3"/>
  <c r="E196" i="3"/>
  <c r="C196" i="3"/>
  <c r="D196" i="3" s="1"/>
  <c r="B196" i="3"/>
  <c r="N195" i="3"/>
  <c r="M195" i="3"/>
  <c r="L195" i="3"/>
  <c r="K195" i="3"/>
  <c r="J195" i="3"/>
  <c r="I195" i="3"/>
  <c r="H195" i="3"/>
  <c r="G195" i="3"/>
  <c r="F195" i="3"/>
  <c r="E195" i="3"/>
  <c r="C195" i="3"/>
  <c r="D195" i="3" s="1"/>
  <c r="B195" i="3"/>
  <c r="N194" i="3"/>
  <c r="M194" i="3"/>
  <c r="L194" i="3"/>
  <c r="K194" i="3"/>
  <c r="J194" i="3"/>
  <c r="I194" i="3"/>
  <c r="H194" i="3"/>
  <c r="G194" i="3"/>
  <c r="F194" i="3"/>
  <c r="E194" i="3"/>
  <c r="C194" i="3"/>
  <c r="D194" i="3" s="1"/>
  <c r="B194" i="3"/>
  <c r="N193" i="3"/>
  <c r="M193" i="3"/>
  <c r="L193" i="3"/>
  <c r="K193" i="3"/>
  <c r="J193" i="3"/>
  <c r="I193" i="3"/>
  <c r="H193" i="3"/>
  <c r="G193" i="3"/>
  <c r="F193" i="3"/>
  <c r="E193" i="3"/>
  <c r="C193" i="3"/>
  <c r="D193" i="3" s="1"/>
  <c r="B193" i="3"/>
  <c r="N192" i="3"/>
  <c r="M192" i="3"/>
  <c r="L192" i="3"/>
  <c r="K192" i="3"/>
  <c r="J192" i="3"/>
  <c r="I192" i="3"/>
  <c r="H192" i="3"/>
  <c r="G192" i="3"/>
  <c r="F192" i="3"/>
  <c r="E192" i="3"/>
  <c r="C192" i="3"/>
  <c r="D192" i="3" s="1"/>
  <c r="B192" i="3"/>
  <c r="N191" i="3"/>
  <c r="M191" i="3"/>
  <c r="L191" i="3"/>
  <c r="K191" i="3"/>
  <c r="J191" i="3"/>
  <c r="I191" i="3"/>
  <c r="H191" i="3"/>
  <c r="G191" i="3"/>
  <c r="F191" i="3"/>
  <c r="E191" i="3"/>
  <c r="C191" i="3"/>
  <c r="D191" i="3" s="1"/>
  <c r="B191" i="3"/>
  <c r="N190" i="3"/>
  <c r="M190" i="3"/>
  <c r="L190" i="3"/>
  <c r="K190" i="3"/>
  <c r="J190" i="3"/>
  <c r="I190" i="3"/>
  <c r="H190" i="3"/>
  <c r="G190" i="3"/>
  <c r="F190" i="3"/>
  <c r="E190" i="3"/>
  <c r="C190" i="3"/>
  <c r="D190" i="3" s="1"/>
  <c r="B190" i="3"/>
  <c r="N189" i="3"/>
  <c r="M189" i="3"/>
  <c r="L189" i="3"/>
  <c r="K189" i="3"/>
  <c r="J189" i="3"/>
  <c r="I189" i="3"/>
  <c r="H189" i="3"/>
  <c r="G189" i="3"/>
  <c r="F189" i="3"/>
  <c r="E189" i="3"/>
  <c r="C189" i="3"/>
  <c r="D189" i="3" s="1"/>
  <c r="B189" i="3"/>
  <c r="N188" i="3"/>
  <c r="M188" i="3"/>
  <c r="L188" i="3"/>
  <c r="K188" i="3"/>
  <c r="J188" i="3"/>
  <c r="I188" i="3"/>
  <c r="H188" i="3"/>
  <c r="G188" i="3"/>
  <c r="F188" i="3"/>
  <c r="E188" i="3"/>
  <c r="C188" i="3"/>
  <c r="D188" i="3" s="1"/>
  <c r="B188" i="3"/>
  <c r="N187" i="3"/>
  <c r="M187" i="3"/>
  <c r="L187" i="3"/>
  <c r="K187" i="3"/>
  <c r="J187" i="3"/>
  <c r="I187" i="3"/>
  <c r="H187" i="3"/>
  <c r="G187" i="3"/>
  <c r="F187" i="3"/>
  <c r="E187" i="3"/>
  <c r="C187" i="3"/>
  <c r="D187" i="3" s="1"/>
  <c r="B187" i="3"/>
  <c r="N186" i="3"/>
  <c r="M186" i="3"/>
  <c r="L186" i="3"/>
  <c r="K186" i="3"/>
  <c r="J186" i="3"/>
  <c r="I186" i="3"/>
  <c r="H186" i="3"/>
  <c r="G186" i="3"/>
  <c r="F186" i="3"/>
  <c r="E186" i="3"/>
  <c r="C186" i="3"/>
  <c r="D186" i="3" s="1"/>
  <c r="B186" i="3"/>
  <c r="N185" i="3"/>
  <c r="M185" i="3"/>
  <c r="L185" i="3"/>
  <c r="K185" i="3"/>
  <c r="J185" i="3"/>
  <c r="I185" i="3"/>
  <c r="H185" i="3"/>
  <c r="G185" i="3"/>
  <c r="F185" i="3"/>
  <c r="E185" i="3"/>
  <c r="C185" i="3"/>
  <c r="D185" i="3" s="1"/>
  <c r="B185" i="3"/>
  <c r="N184" i="3"/>
  <c r="M184" i="3"/>
  <c r="L184" i="3"/>
  <c r="K184" i="3"/>
  <c r="J184" i="3"/>
  <c r="I184" i="3"/>
  <c r="H184" i="3"/>
  <c r="G184" i="3"/>
  <c r="F184" i="3"/>
  <c r="E184" i="3"/>
  <c r="C184" i="3"/>
  <c r="D184" i="3" s="1"/>
  <c r="B184" i="3"/>
  <c r="N183" i="3"/>
  <c r="M183" i="3"/>
  <c r="L183" i="3"/>
  <c r="K183" i="3"/>
  <c r="J183" i="3"/>
  <c r="I183" i="3"/>
  <c r="H183" i="3"/>
  <c r="G183" i="3"/>
  <c r="F183" i="3"/>
  <c r="E183" i="3"/>
  <c r="C183" i="3"/>
  <c r="D183" i="3" s="1"/>
  <c r="B183" i="3"/>
  <c r="N182" i="3"/>
  <c r="M182" i="3"/>
  <c r="L182" i="3"/>
  <c r="K182" i="3"/>
  <c r="J182" i="3"/>
  <c r="I182" i="3"/>
  <c r="H182" i="3"/>
  <c r="G182" i="3"/>
  <c r="F182" i="3"/>
  <c r="E182" i="3"/>
  <c r="C182" i="3"/>
  <c r="D182" i="3" s="1"/>
  <c r="B182" i="3"/>
  <c r="N181" i="3"/>
  <c r="M181" i="3"/>
  <c r="L181" i="3"/>
  <c r="K181" i="3"/>
  <c r="J181" i="3"/>
  <c r="I181" i="3"/>
  <c r="H181" i="3"/>
  <c r="G181" i="3"/>
  <c r="F181" i="3"/>
  <c r="E181" i="3"/>
  <c r="C181" i="3"/>
  <c r="D181" i="3" s="1"/>
  <c r="B181" i="3"/>
  <c r="N180" i="3"/>
  <c r="M180" i="3"/>
  <c r="L180" i="3"/>
  <c r="K180" i="3"/>
  <c r="J180" i="3"/>
  <c r="I180" i="3"/>
  <c r="H180" i="3"/>
  <c r="G180" i="3"/>
  <c r="F180" i="3"/>
  <c r="E180" i="3"/>
  <c r="C180" i="3"/>
  <c r="D180" i="3" s="1"/>
  <c r="B180" i="3"/>
  <c r="N179" i="3"/>
  <c r="M179" i="3"/>
  <c r="L179" i="3"/>
  <c r="K179" i="3"/>
  <c r="J179" i="3"/>
  <c r="I179" i="3"/>
  <c r="H179" i="3"/>
  <c r="G179" i="3"/>
  <c r="F179" i="3"/>
  <c r="E179" i="3"/>
  <c r="C179" i="3"/>
  <c r="D179" i="3" s="1"/>
  <c r="B179" i="3"/>
  <c r="N178" i="3"/>
  <c r="M178" i="3"/>
  <c r="L178" i="3"/>
  <c r="K178" i="3"/>
  <c r="J178" i="3"/>
  <c r="I178" i="3"/>
  <c r="H178" i="3"/>
  <c r="G178" i="3"/>
  <c r="F178" i="3"/>
  <c r="E178" i="3"/>
  <c r="C178" i="3"/>
  <c r="D178" i="3" s="1"/>
  <c r="B178" i="3"/>
  <c r="N177" i="3"/>
  <c r="M177" i="3"/>
  <c r="L177" i="3"/>
  <c r="K177" i="3"/>
  <c r="J177" i="3"/>
  <c r="I177" i="3"/>
  <c r="H177" i="3"/>
  <c r="G177" i="3"/>
  <c r="F177" i="3"/>
  <c r="E177" i="3"/>
  <c r="C177" i="3"/>
  <c r="D177" i="3" s="1"/>
  <c r="B177" i="3"/>
  <c r="N176" i="3"/>
  <c r="M176" i="3"/>
  <c r="L176" i="3"/>
  <c r="K176" i="3"/>
  <c r="J176" i="3"/>
  <c r="I176" i="3"/>
  <c r="H176" i="3"/>
  <c r="G176" i="3"/>
  <c r="F176" i="3"/>
  <c r="E176" i="3"/>
  <c r="C176" i="3"/>
  <c r="D176" i="3" s="1"/>
  <c r="B176" i="3"/>
  <c r="N175" i="3"/>
  <c r="M175" i="3"/>
  <c r="L175" i="3"/>
  <c r="K175" i="3"/>
  <c r="J175" i="3"/>
  <c r="I175" i="3"/>
  <c r="H175" i="3"/>
  <c r="G175" i="3"/>
  <c r="F175" i="3"/>
  <c r="E175" i="3"/>
  <c r="C175" i="3"/>
  <c r="D175" i="3" s="1"/>
  <c r="B175" i="3"/>
  <c r="N174" i="3"/>
  <c r="M174" i="3"/>
  <c r="L174" i="3"/>
  <c r="K174" i="3"/>
  <c r="J174" i="3"/>
  <c r="I174" i="3"/>
  <c r="H174" i="3"/>
  <c r="G174" i="3"/>
  <c r="F174" i="3"/>
  <c r="E174" i="3"/>
  <c r="C174" i="3"/>
  <c r="D174" i="3" s="1"/>
  <c r="B174" i="3"/>
  <c r="N173" i="3"/>
  <c r="M173" i="3"/>
  <c r="L173" i="3"/>
  <c r="K173" i="3"/>
  <c r="J173" i="3"/>
  <c r="I173" i="3"/>
  <c r="H173" i="3"/>
  <c r="G173" i="3"/>
  <c r="F173" i="3"/>
  <c r="E173" i="3"/>
  <c r="C173" i="3"/>
  <c r="D173" i="3" s="1"/>
  <c r="B173" i="3"/>
  <c r="N172" i="3"/>
  <c r="M172" i="3"/>
  <c r="L172" i="3"/>
  <c r="K172" i="3"/>
  <c r="J172" i="3"/>
  <c r="I172" i="3"/>
  <c r="H172" i="3"/>
  <c r="G172" i="3"/>
  <c r="F172" i="3"/>
  <c r="E172" i="3"/>
  <c r="C172" i="3"/>
  <c r="D172" i="3" s="1"/>
  <c r="B172" i="3"/>
  <c r="N171" i="3"/>
  <c r="M171" i="3"/>
  <c r="L171" i="3"/>
  <c r="K171" i="3"/>
  <c r="J171" i="3"/>
  <c r="I171" i="3"/>
  <c r="H171" i="3"/>
  <c r="G171" i="3"/>
  <c r="F171" i="3"/>
  <c r="E171" i="3"/>
  <c r="C171" i="3"/>
  <c r="D171" i="3" s="1"/>
  <c r="B171" i="3"/>
  <c r="N170" i="3"/>
  <c r="M170" i="3"/>
  <c r="L170" i="3"/>
  <c r="K170" i="3"/>
  <c r="J170" i="3"/>
  <c r="I170" i="3"/>
  <c r="H170" i="3"/>
  <c r="G170" i="3"/>
  <c r="F170" i="3"/>
  <c r="E170" i="3"/>
  <c r="C170" i="3"/>
  <c r="D170" i="3" s="1"/>
  <c r="B170" i="3"/>
  <c r="N169" i="3"/>
  <c r="M169" i="3"/>
  <c r="L169" i="3"/>
  <c r="K169" i="3"/>
  <c r="J169" i="3"/>
  <c r="I169" i="3"/>
  <c r="H169" i="3"/>
  <c r="G169" i="3"/>
  <c r="F169" i="3"/>
  <c r="E169" i="3"/>
  <c r="C169" i="3"/>
  <c r="D169" i="3" s="1"/>
  <c r="B169" i="3"/>
  <c r="N168" i="3"/>
  <c r="M168" i="3"/>
  <c r="L168" i="3"/>
  <c r="K168" i="3"/>
  <c r="J168" i="3"/>
  <c r="I168" i="3"/>
  <c r="H168" i="3"/>
  <c r="G168" i="3"/>
  <c r="F168" i="3"/>
  <c r="E168" i="3"/>
  <c r="C168" i="3"/>
  <c r="D168" i="3" s="1"/>
  <c r="B168" i="3"/>
  <c r="N167" i="3"/>
  <c r="M167" i="3"/>
  <c r="L167" i="3"/>
  <c r="K167" i="3"/>
  <c r="J167" i="3"/>
  <c r="I167" i="3"/>
  <c r="H167" i="3"/>
  <c r="G167" i="3"/>
  <c r="F167" i="3"/>
  <c r="E167" i="3"/>
  <c r="C167" i="3"/>
  <c r="D167" i="3" s="1"/>
  <c r="B167" i="3"/>
  <c r="N166" i="3"/>
  <c r="M166" i="3"/>
  <c r="L166" i="3"/>
  <c r="K166" i="3"/>
  <c r="J166" i="3"/>
  <c r="I166" i="3"/>
  <c r="H166" i="3"/>
  <c r="G166" i="3"/>
  <c r="F166" i="3"/>
  <c r="E166" i="3"/>
  <c r="C166" i="3"/>
  <c r="D166" i="3" s="1"/>
  <c r="B166" i="3"/>
  <c r="N165" i="3"/>
  <c r="M165" i="3"/>
  <c r="L165" i="3"/>
  <c r="K165" i="3"/>
  <c r="J165" i="3"/>
  <c r="I165" i="3"/>
  <c r="H165" i="3"/>
  <c r="G165" i="3"/>
  <c r="F165" i="3"/>
  <c r="E165" i="3"/>
  <c r="C165" i="3"/>
  <c r="D165" i="3" s="1"/>
  <c r="B165" i="3"/>
  <c r="N164" i="3"/>
  <c r="M164" i="3"/>
  <c r="L164" i="3"/>
  <c r="K164" i="3"/>
  <c r="J164" i="3"/>
  <c r="I164" i="3"/>
  <c r="H164" i="3"/>
  <c r="G164" i="3"/>
  <c r="F164" i="3"/>
  <c r="E164" i="3"/>
  <c r="C164" i="3"/>
  <c r="D164" i="3" s="1"/>
  <c r="B164" i="3"/>
  <c r="N163" i="3"/>
  <c r="M163" i="3"/>
  <c r="L163" i="3"/>
  <c r="K163" i="3"/>
  <c r="J163" i="3"/>
  <c r="I163" i="3"/>
  <c r="H163" i="3"/>
  <c r="G163" i="3"/>
  <c r="F163" i="3"/>
  <c r="E163" i="3"/>
  <c r="C163" i="3"/>
  <c r="D163" i="3" s="1"/>
  <c r="B163" i="3"/>
  <c r="N162" i="3"/>
  <c r="M162" i="3"/>
  <c r="L162" i="3"/>
  <c r="K162" i="3"/>
  <c r="J162" i="3"/>
  <c r="I162" i="3"/>
  <c r="H162" i="3"/>
  <c r="G162" i="3"/>
  <c r="F162" i="3"/>
  <c r="E162" i="3"/>
  <c r="C162" i="3"/>
  <c r="D162" i="3" s="1"/>
  <c r="B162" i="3"/>
  <c r="N161" i="3"/>
  <c r="M161" i="3"/>
  <c r="L161" i="3"/>
  <c r="K161" i="3"/>
  <c r="J161" i="3"/>
  <c r="I161" i="3"/>
  <c r="H161" i="3"/>
  <c r="G161" i="3"/>
  <c r="F161" i="3"/>
  <c r="E161" i="3"/>
  <c r="C161" i="3"/>
  <c r="D161" i="3" s="1"/>
  <c r="B161" i="3"/>
  <c r="N160" i="3"/>
  <c r="M160" i="3"/>
  <c r="L160" i="3"/>
  <c r="K160" i="3"/>
  <c r="J160" i="3"/>
  <c r="I160" i="3"/>
  <c r="H160" i="3"/>
  <c r="G160" i="3"/>
  <c r="F160" i="3"/>
  <c r="E160" i="3"/>
  <c r="C160" i="3"/>
  <c r="D160" i="3" s="1"/>
  <c r="B160" i="3"/>
  <c r="N159" i="3"/>
  <c r="M159" i="3"/>
  <c r="L159" i="3"/>
  <c r="K159" i="3"/>
  <c r="J159" i="3"/>
  <c r="I159" i="3"/>
  <c r="H159" i="3"/>
  <c r="G159" i="3"/>
  <c r="F159" i="3"/>
  <c r="E159" i="3"/>
  <c r="C159" i="3"/>
  <c r="D159" i="3" s="1"/>
  <c r="B159" i="3"/>
  <c r="N158" i="3"/>
  <c r="M158" i="3"/>
  <c r="L158" i="3"/>
  <c r="K158" i="3"/>
  <c r="J158" i="3"/>
  <c r="I158" i="3"/>
  <c r="H158" i="3"/>
  <c r="G158" i="3"/>
  <c r="F158" i="3"/>
  <c r="E158" i="3"/>
  <c r="C158" i="3"/>
  <c r="D158" i="3" s="1"/>
  <c r="B158" i="3"/>
  <c r="N157" i="3"/>
  <c r="M157" i="3"/>
  <c r="L157" i="3"/>
  <c r="K157" i="3"/>
  <c r="J157" i="3"/>
  <c r="I157" i="3"/>
  <c r="H157" i="3"/>
  <c r="G157" i="3"/>
  <c r="F157" i="3"/>
  <c r="E157" i="3"/>
  <c r="C157" i="3"/>
  <c r="D157" i="3" s="1"/>
  <c r="B157" i="3"/>
  <c r="N156" i="3"/>
  <c r="M156" i="3"/>
  <c r="L156" i="3"/>
  <c r="K156" i="3"/>
  <c r="J156" i="3"/>
  <c r="I156" i="3"/>
  <c r="H156" i="3"/>
  <c r="G156" i="3"/>
  <c r="F156" i="3"/>
  <c r="E156" i="3"/>
  <c r="C156" i="3"/>
  <c r="D156" i="3" s="1"/>
  <c r="B156" i="3"/>
  <c r="N155" i="3"/>
  <c r="M155" i="3"/>
  <c r="L155" i="3"/>
  <c r="K155" i="3"/>
  <c r="J155" i="3"/>
  <c r="I155" i="3"/>
  <c r="H155" i="3"/>
  <c r="G155" i="3"/>
  <c r="F155" i="3"/>
  <c r="E155" i="3"/>
  <c r="C155" i="3"/>
  <c r="D155" i="3" s="1"/>
  <c r="B155" i="3"/>
  <c r="N154" i="3"/>
  <c r="M154" i="3"/>
  <c r="L154" i="3"/>
  <c r="K154" i="3"/>
  <c r="J154" i="3"/>
  <c r="I154" i="3"/>
  <c r="H154" i="3"/>
  <c r="G154" i="3"/>
  <c r="F154" i="3"/>
  <c r="E154" i="3"/>
  <c r="C154" i="3"/>
  <c r="D154" i="3" s="1"/>
  <c r="B154" i="3"/>
  <c r="N153" i="3"/>
  <c r="M153" i="3"/>
  <c r="L153" i="3"/>
  <c r="K153" i="3"/>
  <c r="J153" i="3"/>
  <c r="I153" i="3"/>
  <c r="H153" i="3"/>
  <c r="G153" i="3"/>
  <c r="F153" i="3"/>
  <c r="E153" i="3"/>
  <c r="C153" i="3"/>
  <c r="D153" i="3" s="1"/>
  <c r="B153" i="3"/>
  <c r="N152" i="3"/>
  <c r="M152" i="3"/>
  <c r="L152" i="3"/>
  <c r="K152" i="3"/>
  <c r="J152" i="3"/>
  <c r="I152" i="3"/>
  <c r="H152" i="3"/>
  <c r="G152" i="3"/>
  <c r="F152" i="3"/>
  <c r="E152" i="3"/>
  <c r="C152" i="3"/>
  <c r="D152" i="3" s="1"/>
  <c r="B152" i="3"/>
  <c r="N151" i="3"/>
  <c r="M151" i="3"/>
  <c r="L151" i="3"/>
  <c r="K151" i="3"/>
  <c r="J151" i="3"/>
  <c r="I151" i="3"/>
  <c r="H151" i="3"/>
  <c r="G151" i="3"/>
  <c r="F151" i="3"/>
  <c r="E151" i="3"/>
  <c r="C151" i="3"/>
  <c r="D151" i="3" s="1"/>
  <c r="B151" i="3"/>
  <c r="N150" i="3"/>
  <c r="M150" i="3"/>
  <c r="L150" i="3"/>
  <c r="K150" i="3"/>
  <c r="J150" i="3"/>
  <c r="I150" i="3"/>
  <c r="H150" i="3"/>
  <c r="G150" i="3"/>
  <c r="F150" i="3"/>
  <c r="E150" i="3"/>
  <c r="C150" i="3"/>
  <c r="D150" i="3" s="1"/>
  <c r="B150" i="3"/>
  <c r="N149" i="3"/>
  <c r="M149" i="3"/>
  <c r="L149" i="3"/>
  <c r="K149" i="3"/>
  <c r="J149" i="3"/>
  <c r="I149" i="3"/>
  <c r="H149" i="3"/>
  <c r="G149" i="3"/>
  <c r="F149" i="3"/>
  <c r="E149" i="3"/>
  <c r="C149" i="3"/>
  <c r="D149" i="3" s="1"/>
  <c r="B149" i="3"/>
  <c r="N148" i="3"/>
  <c r="M148" i="3"/>
  <c r="L148" i="3"/>
  <c r="K148" i="3"/>
  <c r="J148" i="3"/>
  <c r="I148" i="3"/>
  <c r="H148" i="3"/>
  <c r="G148" i="3"/>
  <c r="F148" i="3"/>
  <c r="E148" i="3"/>
  <c r="C148" i="3"/>
  <c r="D148" i="3" s="1"/>
  <c r="B148" i="3"/>
  <c r="N147" i="3"/>
  <c r="M147" i="3"/>
  <c r="L147" i="3"/>
  <c r="K147" i="3"/>
  <c r="J147" i="3"/>
  <c r="I147" i="3"/>
  <c r="H147" i="3"/>
  <c r="G147" i="3"/>
  <c r="F147" i="3"/>
  <c r="E147" i="3"/>
  <c r="C147" i="3"/>
  <c r="D147" i="3" s="1"/>
  <c r="B147" i="3"/>
  <c r="N146" i="3"/>
  <c r="M146" i="3"/>
  <c r="L146" i="3"/>
  <c r="K146" i="3"/>
  <c r="J146" i="3"/>
  <c r="I146" i="3"/>
  <c r="H146" i="3"/>
  <c r="G146" i="3"/>
  <c r="F146" i="3"/>
  <c r="E146" i="3"/>
  <c r="C146" i="3"/>
  <c r="D146" i="3" s="1"/>
  <c r="B146" i="3"/>
  <c r="N145" i="3"/>
  <c r="M145" i="3"/>
  <c r="L145" i="3"/>
  <c r="K145" i="3"/>
  <c r="J145" i="3"/>
  <c r="I145" i="3"/>
  <c r="H145" i="3"/>
  <c r="G145" i="3"/>
  <c r="F145" i="3"/>
  <c r="E145" i="3"/>
  <c r="C145" i="3"/>
  <c r="D145" i="3" s="1"/>
  <c r="B145" i="3"/>
  <c r="N144" i="3"/>
  <c r="M144" i="3"/>
  <c r="L144" i="3"/>
  <c r="K144" i="3"/>
  <c r="J144" i="3"/>
  <c r="I144" i="3"/>
  <c r="H144" i="3"/>
  <c r="G144" i="3"/>
  <c r="F144" i="3"/>
  <c r="E144" i="3"/>
  <c r="C144" i="3"/>
  <c r="D144" i="3" s="1"/>
  <c r="B144" i="3"/>
  <c r="N143" i="3"/>
  <c r="M143" i="3"/>
  <c r="L143" i="3"/>
  <c r="K143" i="3"/>
  <c r="J143" i="3"/>
  <c r="I143" i="3"/>
  <c r="H143" i="3"/>
  <c r="G143" i="3"/>
  <c r="F143" i="3"/>
  <c r="E143" i="3"/>
  <c r="C143" i="3"/>
  <c r="D143" i="3" s="1"/>
  <c r="B143" i="3"/>
  <c r="N142" i="3"/>
  <c r="M142" i="3"/>
  <c r="L142" i="3"/>
  <c r="K142" i="3"/>
  <c r="J142" i="3"/>
  <c r="I142" i="3"/>
  <c r="H142" i="3"/>
  <c r="G142" i="3"/>
  <c r="F142" i="3"/>
  <c r="E142" i="3"/>
  <c r="C142" i="3"/>
  <c r="D142" i="3" s="1"/>
  <c r="B142" i="3"/>
  <c r="N141" i="3"/>
  <c r="M141" i="3"/>
  <c r="L141" i="3"/>
  <c r="K141" i="3"/>
  <c r="J141" i="3"/>
  <c r="I141" i="3"/>
  <c r="H141" i="3"/>
  <c r="G141" i="3"/>
  <c r="F141" i="3"/>
  <c r="E141" i="3"/>
  <c r="C141" i="3"/>
  <c r="D141" i="3" s="1"/>
  <c r="B141" i="3"/>
  <c r="N140" i="3"/>
  <c r="M140" i="3"/>
  <c r="L140" i="3"/>
  <c r="K140" i="3"/>
  <c r="J140" i="3"/>
  <c r="I140" i="3"/>
  <c r="H140" i="3"/>
  <c r="G140" i="3"/>
  <c r="F140" i="3"/>
  <c r="E140" i="3"/>
  <c r="C140" i="3"/>
  <c r="D140" i="3" s="1"/>
  <c r="B140" i="3"/>
  <c r="N139" i="3"/>
  <c r="M139" i="3"/>
  <c r="L139" i="3"/>
  <c r="K139" i="3"/>
  <c r="J139" i="3"/>
  <c r="I139" i="3"/>
  <c r="H139" i="3"/>
  <c r="G139" i="3"/>
  <c r="F139" i="3"/>
  <c r="E139" i="3"/>
  <c r="C139" i="3"/>
  <c r="D139" i="3" s="1"/>
  <c r="B139" i="3"/>
  <c r="N138" i="3"/>
  <c r="M138" i="3"/>
  <c r="L138" i="3"/>
  <c r="K138" i="3"/>
  <c r="J138" i="3"/>
  <c r="I138" i="3"/>
  <c r="H138" i="3"/>
  <c r="G138" i="3"/>
  <c r="F138" i="3"/>
  <c r="E138" i="3"/>
  <c r="C138" i="3"/>
  <c r="D138" i="3" s="1"/>
  <c r="B138" i="3"/>
  <c r="N137" i="3"/>
  <c r="M137" i="3"/>
  <c r="L137" i="3"/>
  <c r="K137" i="3"/>
  <c r="J137" i="3"/>
  <c r="I137" i="3"/>
  <c r="H137" i="3"/>
  <c r="G137" i="3"/>
  <c r="F137" i="3"/>
  <c r="E137" i="3"/>
  <c r="C137" i="3"/>
  <c r="D137" i="3" s="1"/>
  <c r="B137" i="3"/>
  <c r="N136" i="3"/>
  <c r="M136" i="3"/>
  <c r="L136" i="3"/>
  <c r="K136" i="3"/>
  <c r="J136" i="3"/>
  <c r="I136" i="3"/>
  <c r="H136" i="3"/>
  <c r="G136" i="3"/>
  <c r="F136" i="3"/>
  <c r="E136" i="3"/>
  <c r="C136" i="3"/>
  <c r="D136" i="3" s="1"/>
  <c r="B136" i="3"/>
  <c r="N135" i="3"/>
  <c r="M135" i="3"/>
  <c r="L135" i="3"/>
  <c r="K135" i="3"/>
  <c r="J135" i="3"/>
  <c r="I135" i="3"/>
  <c r="H135" i="3"/>
  <c r="G135" i="3"/>
  <c r="F135" i="3"/>
  <c r="E135" i="3"/>
  <c r="C135" i="3"/>
  <c r="D135" i="3" s="1"/>
  <c r="B135" i="3"/>
  <c r="N134" i="3"/>
  <c r="M134" i="3"/>
  <c r="L134" i="3"/>
  <c r="K134" i="3"/>
  <c r="J134" i="3"/>
  <c r="I134" i="3"/>
  <c r="H134" i="3"/>
  <c r="G134" i="3"/>
  <c r="F134" i="3"/>
  <c r="E134" i="3"/>
  <c r="C134" i="3"/>
  <c r="D134" i="3" s="1"/>
  <c r="B134" i="3"/>
  <c r="N133" i="3"/>
  <c r="M133" i="3"/>
  <c r="L133" i="3"/>
  <c r="K133" i="3"/>
  <c r="J133" i="3"/>
  <c r="I133" i="3"/>
  <c r="H133" i="3"/>
  <c r="G133" i="3"/>
  <c r="F133" i="3"/>
  <c r="E133" i="3"/>
  <c r="C133" i="3"/>
  <c r="D133" i="3" s="1"/>
  <c r="B133" i="3"/>
  <c r="N132" i="3"/>
  <c r="M132" i="3"/>
  <c r="L132" i="3"/>
  <c r="K132" i="3"/>
  <c r="J132" i="3"/>
  <c r="I132" i="3"/>
  <c r="H132" i="3"/>
  <c r="G132" i="3"/>
  <c r="F132" i="3"/>
  <c r="E132" i="3"/>
  <c r="C132" i="3"/>
  <c r="D132" i="3" s="1"/>
  <c r="B132" i="3"/>
  <c r="N131" i="3"/>
  <c r="M131" i="3"/>
  <c r="L131" i="3"/>
  <c r="K131" i="3"/>
  <c r="J131" i="3"/>
  <c r="I131" i="3"/>
  <c r="H131" i="3"/>
  <c r="G131" i="3"/>
  <c r="F131" i="3"/>
  <c r="E131" i="3"/>
  <c r="C131" i="3"/>
  <c r="D131" i="3" s="1"/>
  <c r="B131" i="3"/>
  <c r="N130" i="3"/>
  <c r="M130" i="3"/>
  <c r="L130" i="3"/>
  <c r="K130" i="3"/>
  <c r="J130" i="3"/>
  <c r="I130" i="3"/>
  <c r="H130" i="3"/>
  <c r="G130" i="3"/>
  <c r="F130" i="3"/>
  <c r="E130" i="3"/>
  <c r="C130" i="3"/>
  <c r="D130" i="3" s="1"/>
  <c r="B130" i="3"/>
  <c r="N129" i="3"/>
  <c r="M129" i="3"/>
  <c r="L129" i="3"/>
  <c r="K129" i="3"/>
  <c r="J129" i="3"/>
  <c r="I129" i="3"/>
  <c r="H129" i="3"/>
  <c r="G129" i="3"/>
  <c r="F129" i="3"/>
  <c r="E129" i="3"/>
  <c r="C129" i="3"/>
  <c r="D129" i="3" s="1"/>
  <c r="B129" i="3"/>
  <c r="N128" i="3"/>
  <c r="M128" i="3"/>
  <c r="L128" i="3"/>
  <c r="K128" i="3"/>
  <c r="J128" i="3"/>
  <c r="I128" i="3"/>
  <c r="H128" i="3"/>
  <c r="G128" i="3"/>
  <c r="F128" i="3"/>
  <c r="E128" i="3"/>
  <c r="C128" i="3"/>
  <c r="D128" i="3" s="1"/>
  <c r="B128" i="3"/>
  <c r="N127" i="3"/>
  <c r="M127" i="3"/>
  <c r="L127" i="3"/>
  <c r="K127" i="3"/>
  <c r="J127" i="3"/>
  <c r="I127" i="3"/>
  <c r="H127" i="3"/>
  <c r="G127" i="3"/>
  <c r="F127" i="3"/>
  <c r="E127" i="3"/>
  <c r="C127" i="3"/>
  <c r="D127" i="3" s="1"/>
  <c r="B127" i="3"/>
  <c r="N126" i="3"/>
  <c r="M126" i="3"/>
  <c r="L126" i="3"/>
  <c r="K126" i="3"/>
  <c r="J126" i="3"/>
  <c r="I126" i="3"/>
  <c r="H126" i="3"/>
  <c r="G126" i="3"/>
  <c r="F126" i="3"/>
  <c r="E126" i="3"/>
  <c r="C126" i="3"/>
  <c r="D126" i="3" s="1"/>
  <c r="B126" i="3"/>
  <c r="N125" i="3"/>
  <c r="M125" i="3"/>
  <c r="L125" i="3"/>
  <c r="K125" i="3"/>
  <c r="J125" i="3"/>
  <c r="I125" i="3"/>
  <c r="H125" i="3"/>
  <c r="G125" i="3"/>
  <c r="F125" i="3"/>
  <c r="E125" i="3"/>
  <c r="C125" i="3"/>
  <c r="D125" i="3" s="1"/>
  <c r="B125" i="3"/>
  <c r="N124" i="3"/>
  <c r="M124" i="3"/>
  <c r="L124" i="3"/>
  <c r="K124" i="3"/>
  <c r="J124" i="3"/>
  <c r="I124" i="3"/>
  <c r="H124" i="3"/>
  <c r="G124" i="3"/>
  <c r="F124" i="3"/>
  <c r="E124" i="3"/>
  <c r="C124" i="3"/>
  <c r="D124" i="3" s="1"/>
  <c r="B124" i="3"/>
  <c r="N123" i="3"/>
  <c r="M123" i="3"/>
  <c r="L123" i="3"/>
  <c r="K123" i="3"/>
  <c r="J123" i="3"/>
  <c r="I123" i="3"/>
  <c r="H123" i="3"/>
  <c r="G123" i="3"/>
  <c r="F123" i="3"/>
  <c r="E123" i="3"/>
  <c r="C123" i="3"/>
  <c r="D123" i="3" s="1"/>
  <c r="B123" i="3"/>
  <c r="N122" i="3"/>
  <c r="M122" i="3"/>
  <c r="L122" i="3"/>
  <c r="K122" i="3"/>
  <c r="J122" i="3"/>
  <c r="I122" i="3"/>
  <c r="H122" i="3"/>
  <c r="G122" i="3"/>
  <c r="F122" i="3"/>
  <c r="E122" i="3"/>
  <c r="C122" i="3"/>
  <c r="D122" i="3" s="1"/>
  <c r="B122" i="3"/>
  <c r="N121" i="3"/>
  <c r="M121" i="3"/>
  <c r="L121" i="3"/>
  <c r="K121" i="3"/>
  <c r="J121" i="3"/>
  <c r="I121" i="3"/>
  <c r="H121" i="3"/>
  <c r="G121" i="3"/>
  <c r="F121" i="3"/>
  <c r="E121" i="3"/>
  <c r="C121" i="3"/>
  <c r="D121" i="3" s="1"/>
  <c r="B121" i="3"/>
  <c r="N120" i="3"/>
  <c r="M120" i="3"/>
  <c r="L120" i="3"/>
  <c r="K120" i="3"/>
  <c r="J120" i="3"/>
  <c r="I120" i="3"/>
  <c r="H120" i="3"/>
  <c r="G120" i="3"/>
  <c r="F120" i="3"/>
  <c r="E120" i="3"/>
  <c r="C120" i="3"/>
  <c r="D120" i="3" s="1"/>
  <c r="B120" i="3"/>
  <c r="N119" i="3"/>
  <c r="M119" i="3"/>
  <c r="L119" i="3"/>
  <c r="K119" i="3"/>
  <c r="J119" i="3"/>
  <c r="I119" i="3"/>
  <c r="H119" i="3"/>
  <c r="G119" i="3"/>
  <c r="F119" i="3"/>
  <c r="E119" i="3"/>
  <c r="C119" i="3"/>
  <c r="D119" i="3" s="1"/>
  <c r="B119" i="3"/>
  <c r="N118" i="3"/>
  <c r="M118" i="3"/>
  <c r="L118" i="3"/>
  <c r="K118" i="3"/>
  <c r="J118" i="3"/>
  <c r="I118" i="3"/>
  <c r="H118" i="3"/>
  <c r="G118" i="3"/>
  <c r="F118" i="3"/>
  <c r="E118" i="3"/>
  <c r="C118" i="3"/>
  <c r="D118" i="3" s="1"/>
  <c r="B118" i="3"/>
  <c r="N117" i="3"/>
  <c r="M117" i="3"/>
  <c r="L117" i="3"/>
  <c r="K117" i="3"/>
  <c r="J117" i="3"/>
  <c r="I117" i="3"/>
  <c r="H117" i="3"/>
  <c r="G117" i="3"/>
  <c r="F117" i="3"/>
  <c r="E117" i="3"/>
  <c r="C117" i="3"/>
  <c r="D117" i="3" s="1"/>
  <c r="B117" i="3"/>
  <c r="N116" i="3"/>
  <c r="M116" i="3"/>
  <c r="L116" i="3"/>
  <c r="K116" i="3"/>
  <c r="J116" i="3"/>
  <c r="I116" i="3"/>
  <c r="H116" i="3"/>
  <c r="G116" i="3"/>
  <c r="F116" i="3"/>
  <c r="E116" i="3"/>
  <c r="C116" i="3"/>
  <c r="D116" i="3" s="1"/>
  <c r="B116" i="3"/>
  <c r="N115" i="3"/>
  <c r="M115" i="3"/>
  <c r="L115" i="3"/>
  <c r="K115" i="3"/>
  <c r="J115" i="3"/>
  <c r="I115" i="3"/>
  <c r="H115" i="3"/>
  <c r="G115" i="3"/>
  <c r="F115" i="3"/>
  <c r="E115" i="3"/>
  <c r="C115" i="3"/>
  <c r="D115" i="3" s="1"/>
  <c r="B115" i="3"/>
  <c r="N114" i="3"/>
  <c r="M114" i="3"/>
  <c r="L114" i="3"/>
  <c r="K114" i="3"/>
  <c r="J114" i="3"/>
  <c r="I114" i="3"/>
  <c r="H114" i="3"/>
  <c r="G114" i="3"/>
  <c r="F114" i="3"/>
  <c r="E114" i="3"/>
  <c r="C114" i="3"/>
  <c r="D114" i="3" s="1"/>
  <c r="B114" i="3"/>
  <c r="N113" i="3"/>
  <c r="M113" i="3"/>
  <c r="L113" i="3"/>
  <c r="K113" i="3"/>
  <c r="J113" i="3"/>
  <c r="I113" i="3"/>
  <c r="H113" i="3"/>
  <c r="G113" i="3"/>
  <c r="F113" i="3"/>
  <c r="E113" i="3"/>
  <c r="C113" i="3"/>
  <c r="D113" i="3" s="1"/>
  <c r="B113" i="3"/>
  <c r="N112" i="3"/>
  <c r="M112" i="3"/>
  <c r="L112" i="3"/>
  <c r="K112" i="3"/>
  <c r="J112" i="3"/>
  <c r="I112" i="3"/>
  <c r="H112" i="3"/>
  <c r="G112" i="3"/>
  <c r="F112" i="3"/>
  <c r="E112" i="3"/>
  <c r="C112" i="3"/>
  <c r="D112" i="3" s="1"/>
  <c r="B112" i="3"/>
  <c r="N111" i="3"/>
  <c r="M111" i="3"/>
  <c r="L111" i="3"/>
  <c r="K111" i="3"/>
  <c r="J111" i="3"/>
  <c r="I111" i="3"/>
  <c r="H111" i="3"/>
  <c r="G111" i="3"/>
  <c r="F111" i="3"/>
  <c r="E111" i="3"/>
  <c r="C111" i="3"/>
  <c r="D111" i="3" s="1"/>
  <c r="B111" i="3"/>
  <c r="N110" i="3"/>
  <c r="M110" i="3"/>
  <c r="L110" i="3"/>
  <c r="K110" i="3"/>
  <c r="J110" i="3"/>
  <c r="I110" i="3"/>
  <c r="H110" i="3"/>
  <c r="G110" i="3"/>
  <c r="F110" i="3"/>
  <c r="E110" i="3"/>
  <c r="C110" i="3"/>
  <c r="D110" i="3" s="1"/>
  <c r="B110" i="3"/>
  <c r="N109" i="3"/>
  <c r="M109" i="3"/>
  <c r="L109" i="3"/>
  <c r="K109" i="3"/>
  <c r="J109" i="3"/>
  <c r="I109" i="3"/>
  <c r="H109" i="3"/>
  <c r="G109" i="3"/>
  <c r="F109" i="3"/>
  <c r="E109" i="3"/>
  <c r="C109" i="3"/>
  <c r="D109" i="3" s="1"/>
  <c r="B109" i="3"/>
  <c r="N108" i="3"/>
  <c r="M108" i="3"/>
  <c r="L108" i="3"/>
  <c r="K108" i="3"/>
  <c r="J108" i="3"/>
  <c r="I108" i="3"/>
  <c r="H108" i="3"/>
  <c r="G108" i="3"/>
  <c r="F108" i="3"/>
  <c r="E108" i="3"/>
  <c r="C108" i="3"/>
  <c r="D108" i="3" s="1"/>
  <c r="B108" i="3"/>
  <c r="N107" i="3"/>
  <c r="M107" i="3"/>
  <c r="L107" i="3"/>
  <c r="K107" i="3"/>
  <c r="J107" i="3"/>
  <c r="I107" i="3"/>
  <c r="H107" i="3"/>
  <c r="G107" i="3"/>
  <c r="F107" i="3"/>
  <c r="E107" i="3"/>
  <c r="C107" i="3"/>
  <c r="D107" i="3" s="1"/>
  <c r="B107" i="3"/>
  <c r="N106" i="3"/>
  <c r="M106" i="3"/>
  <c r="L106" i="3"/>
  <c r="K106" i="3"/>
  <c r="J106" i="3"/>
  <c r="I106" i="3"/>
  <c r="H106" i="3"/>
  <c r="G106" i="3"/>
  <c r="F106" i="3"/>
  <c r="E106" i="3"/>
  <c r="C106" i="3"/>
  <c r="D106" i="3" s="1"/>
  <c r="B106" i="3"/>
  <c r="N105" i="3"/>
  <c r="M105" i="3"/>
  <c r="L105" i="3"/>
  <c r="K105" i="3"/>
  <c r="J105" i="3"/>
  <c r="I105" i="3"/>
  <c r="H105" i="3"/>
  <c r="G105" i="3"/>
  <c r="F105" i="3"/>
  <c r="E105" i="3"/>
  <c r="C105" i="3"/>
  <c r="D105" i="3" s="1"/>
  <c r="B105" i="3"/>
  <c r="N104" i="3"/>
  <c r="M104" i="3"/>
  <c r="L104" i="3"/>
  <c r="K104" i="3"/>
  <c r="J104" i="3"/>
  <c r="I104" i="3"/>
  <c r="H104" i="3"/>
  <c r="G104" i="3"/>
  <c r="F104" i="3"/>
  <c r="E104" i="3"/>
  <c r="C104" i="3"/>
  <c r="D104" i="3" s="1"/>
  <c r="B104" i="3"/>
  <c r="N103" i="3"/>
  <c r="M103" i="3"/>
  <c r="L103" i="3"/>
  <c r="K103" i="3"/>
  <c r="J103" i="3"/>
  <c r="I103" i="3"/>
  <c r="H103" i="3"/>
  <c r="G103" i="3"/>
  <c r="F103" i="3"/>
  <c r="E103" i="3"/>
  <c r="C103" i="3"/>
  <c r="D103" i="3" s="1"/>
  <c r="B103" i="3"/>
  <c r="N102" i="3"/>
  <c r="M102" i="3"/>
  <c r="L102" i="3"/>
  <c r="K102" i="3"/>
  <c r="J102" i="3"/>
  <c r="I102" i="3"/>
  <c r="H102" i="3"/>
  <c r="G102" i="3"/>
  <c r="F102" i="3"/>
  <c r="E102" i="3"/>
  <c r="C102" i="3"/>
  <c r="D102" i="3" s="1"/>
  <c r="B102" i="3"/>
  <c r="N101" i="3"/>
  <c r="M101" i="3"/>
  <c r="L101" i="3"/>
  <c r="K101" i="3"/>
  <c r="J101" i="3"/>
  <c r="I101" i="3"/>
  <c r="H101" i="3"/>
  <c r="G101" i="3"/>
  <c r="F101" i="3"/>
  <c r="E101" i="3"/>
  <c r="C101" i="3"/>
  <c r="D101" i="3" s="1"/>
  <c r="B101" i="3"/>
  <c r="N100" i="3"/>
  <c r="M100" i="3"/>
  <c r="L100" i="3"/>
  <c r="K100" i="3"/>
  <c r="J100" i="3"/>
  <c r="I100" i="3"/>
  <c r="H100" i="3"/>
  <c r="G100" i="3"/>
  <c r="F100" i="3"/>
  <c r="E100" i="3"/>
  <c r="C100" i="3"/>
  <c r="D100" i="3" s="1"/>
  <c r="B100" i="3"/>
  <c r="N99" i="3"/>
  <c r="M99" i="3"/>
  <c r="L99" i="3"/>
  <c r="K99" i="3"/>
  <c r="J99" i="3"/>
  <c r="I99" i="3"/>
  <c r="H99" i="3"/>
  <c r="G99" i="3"/>
  <c r="F99" i="3"/>
  <c r="E99" i="3"/>
  <c r="C99" i="3"/>
  <c r="D99" i="3" s="1"/>
  <c r="B99" i="3"/>
  <c r="N98" i="3"/>
  <c r="M98" i="3"/>
  <c r="L98" i="3"/>
  <c r="K98" i="3"/>
  <c r="J98" i="3"/>
  <c r="I98" i="3"/>
  <c r="H98" i="3"/>
  <c r="G98" i="3"/>
  <c r="F98" i="3"/>
  <c r="E98" i="3"/>
  <c r="C98" i="3"/>
  <c r="D98" i="3" s="1"/>
  <c r="B98" i="3"/>
  <c r="N97" i="3"/>
  <c r="M97" i="3"/>
  <c r="L97" i="3"/>
  <c r="K97" i="3"/>
  <c r="J97" i="3"/>
  <c r="I97" i="3"/>
  <c r="H97" i="3"/>
  <c r="G97" i="3"/>
  <c r="F97" i="3"/>
  <c r="E97" i="3"/>
  <c r="C97" i="3"/>
  <c r="D97" i="3" s="1"/>
  <c r="B97" i="3"/>
  <c r="N96" i="3"/>
  <c r="M96" i="3"/>
  <c r="L96" i="3"/>
  <c r="K96" i="3"/>
  <c r="J96" i="3"/>
  <c r="I96" i="3"/>
  <c r="H96" i="3"/>
  <c r="G96" i="3"/>
  <c r="F96" i="3"/>
  <c r="E96" i="3"/>
  <c r="C96" i="3"/>
  <c r="D96" i="3" s="1"/>
  <c r="B96" i="3"/>
  <c r="N95" i="3"/>
  <c r="M95" i="3"/>
  <c r="L95" i="3"/>
  <c r="K95" i="3"/>
  <c r="J95" i="3"/>
  <c r="I95" i="3"/>
  <c r="H95" i="3"/>
  <c r="G95" i="3"/>
  <c r="F95" i="3"/>
  <c r="E95" i="3"/>
  <c r="C95" i="3"/>
  <c r="D95" i="3" s="1"/>
  <c r="B95" i="3"/>
  <c r="N94" i="3"/>
  <c r="M94" i="3"/>
  <c r="L94" i="3"/>
  <c r="K94" i="3"/>
  <c r="J94" i="3"/>
  <c r="I94" i="3"/>
  <c r="H94" i="3"/>
  <c r="G94" i="3"/>
  <c r="F94" i="3"/>
  <c r="E94" i="3"/>
  <c r="C94" i="3"/>
  <c r="D94" i="3" s="1"/>
  <c r="B94" i="3"/>
  <c r="N93" i="3"/>
  <c r="M93" i="3"/>
  <c r="L93" i="3"/>
  <c r="K93" i="3"/>
  <c r="J93" i="3"/>
  <c r="I93" i="3"/>
  <c r="H93" i="3"/>
  <c r="G93" i="3"/>
  <c r="F93" i="3"/>
  <c r="E93" i="3"/>
  <c r="C93" i="3"/>
  <c r="D93" i="3" s="1"/>
  <c r="B93" i="3"/>
  <c r="N92" i="3"/>
  <c r="M92" i="3"/>
  <c r="L92" i="3"/>
  <c r="K92" i="3"/>
  <c r="J92" i="3"/>
  <c r="I92" i="3"/>
  <c r="H92" i="3"/>
  <c r="G92" i="3"/>
  <c r="F92" i="3"/>
  <c r="E92" i="3"/>
  <c r="C92" i="3"/>
  <c r="D92" i="3" s="1"/>
  <c r="B92" i="3"/>
  <c r="N91" i="3"/>
  <c r="M91" i="3"/>
  <c r="L91" i="3"/>
  <c r="K91" i="3"/>
  <c r="J91" i="3"/>
  <c r="I91" i="3"/>
  <c r="H91" i="3"/>
  <c r="G91" i="3"/>
  <c r="F91" i="3"/>
  <c r="E91" i="3"/>
  <c r="C91" i="3"/>
  <c r="D91" i="3" s="1"/>
  <c r="B91" i="3"/>
  <c r="N90" i="3"/>
  <c r="M90" i="3"/>
  <c r="L90" i="3"/>
  <c r="K90" i="3"/>
  <c r="J90" i="3"/>
  <c r="I90" i="3"/>
  <c r="H90" i="3"/>
  <c r="G90" i="3"/>
  <c r="F90" i="3"/>
  <c r="E90" i="3"/>
  <c r="C90" i="3"/>
  <c r="D90" i="3" s="1"/>
  <c r="B90" i="3"/>
  <c r="N89" i="3"/>
  <c r="M89" i="3"/>
  <c r="L89" i="3"/>
  <c r="K89" i="3"/>
  <c r="J89" i="3"/>
  <c r="I89" i="3"/>
  <c r="H89" i="3"/>
  <c r="G89" i="3"/>
  <c r="F89" i="3"/>
  <c r="E89" i="3"/>
  <c r="C89" i="3"/>
  <c r="D89" i="3" s="1"/>
  <c r="B89" i="3"/>
  <c r="N88" i="3"/>
  <c r="M88" i="3"/>
  <c r="L88" i="3"/>
  <c r="K88" i="3"/>
  <c r="J88" i="3"/>
  <c r="I88" i="3"/>
  <c r="H88" i="3"/>
  <c r="G88" i="3"/>
  <c r="F88" i="3"/>
  <c r="E88" i="3"/>
  <c r="C88" i="3"/>
  <c r="D88" i="3" s="1"/>
  <c r="B88" i="3"/>
  <c r="N87" i="3"/>
  <c r="M87" i="3"/>
  <c r="L87" i="3"/>
  <c r="K87" i="3"/>
  <c r="J87" i="3"/>
  <c r="I87" i="3"/>
  <c r="H87" i="3"/>
  <c r="G87" i="3"/>
  <c r="F87" i="3"/>
  <c r="E87" i="3"/>
  <c r="C87" i="3"/>
  <c r="D87" i="3" s="1"/>
  <c r="B87" i="3"/>
  <c r="N86" i="3"/>
  <c r="M86" i="3"/>
  <c r="L86" i="3"/>
  <c r="K86" i="3"/>
  <c r="J86" i="3"/>
  <c r="I86" i="3"/>
  <c r="H86" i="3"/>
  <c r="G86" i="3"/>
  <c r="F86" i="3"/>
  <c r="E86" i="3"/>
  <c r="C86" i="3"/>
  <c r="D86" i="3" s="1"/>
  <c r="B86" i="3"/>
  <c r="N85" i="3"/>
  <c r="M85" i="3"/>
  <c r="L85" i="3"/>
  <c r="K85" i="3"/>
  <c r="J85" i="3"/>
  <c r="I85" i="3"/>
  <c r="H85" i="3"/>
  <c r="G85" i="3"/>
  <c r="F85" i="3"/>
  <c r="E85" i="3"/>
  <c r="C85" i="3"/>
  <c r="D85" i="3" s="1"/>
  <c r="B85" i="3"/>
  <c r="N84" i="3"/>
  <c r="M84" i="3"/>
  <c r="L84" i="3"/>
  <c r="K84" i="3"/>
  <c r="J84" i="3"/>
  <c r="I84" i="3"/>
  <c r="H84" i="3"/>
  <c r="G84" i="3"/>
  <c r="F84" i="3"/>
  <c r="E84" i="3"/>
  <c r="C84" i="3"/>
  <c r="D84" i="3" s="1"/>
  <c r="B84" i="3"/>
  <c r="N83" i="3"/>
  <c r="M83" i="3"/>
  <c r="L83" i="3"/>
  <c r="K83" i="3"/>
  <c r="J83" i="3"/>
  <c r="I83" i="3"/>
  <c r="H83" i="3"/>
  <c r="G83" i="3"/>
  <c r="F83" i="3"/>
  <c r="E83" i="3"/>
  <c r="C83" i="3"/>
  <c r="D83" i="3" s="1"/>
  <c r="B83" i="3"/>
  <c r="N82" i="3"/>
  <c r="M82" i="3"/>
  <c r="L82" i="3"/>
  <c r="K82" i="3"/>
  <c r="J82" i="3"/>
  <c r="I82" i="3"/>
  <c r="H82" i="3"/>
  <c r="G82" i="3"/>
  <c r="F82" i="3"/>
  <c r="E82" i="3"/>
  <c r="C82" i="3"/>
  <c r="D82" i="3" s="1"/>
  <c r="B82" i="3"/>
  <c r="N81" i="3"/>
  <c r="M81" i="3"/>
  <c r="L81" i="3"/>
  <c r="K81" i="3"/>
  <c r="J81" i="3"/>
  <c r="I81" i="3"/>
  <c r="H81" i="3"/>
  <c r="G81" i="3"/>
  <c r="F81" i="3"/>
  <c r="E81" i="3"/>
  <c r="C81" i="3"/>
  <c r="D81" i="3" s="1"/>
  <c r="B81" i="3"/>
  <c r="N80" i="3"/>
  <c r="M80" i="3"/>
  <c r="L80" i="3"/>
  <c r="K80" i="3"/>
  <c r="J80" i="3"/>
  <c r="I80" i="3"/>
  <c r="H80" i="3"/>
  <c r="G80" i="3"/>
  <c r="F80" i="3"/>
  <c r="E80" i="3"/>
  <c r="C80" i="3"/>
  <c r="D80" i="3" s="1"/>
  <c r="B80" i="3"/>
  <c r="N79" i="3"/>
  <c r="M79" i="3"/>
  <c r="L79" i="3"/>
  <c r="K79" i="3"/>
  <c r="J79" i="3"/>
  <c r="I79" i="3"/>
  <c r="H79" i="3"/>
  <c r="G79" i="3"/>
  <c r="F79" i="3"/>
  <c r="E79" i="3"/>
  <c r="C79" i="3"/>
  <c r="D79" i="3" s="1"/>
  <c r="B79" i="3"/>
  <c r="N78" i="3"/>
  <c r="M78" i="3"/>
  <c r="L78" i="3"/>
  <c r="K78" i="3"/>
  <c r="J78" i="3"/>
  <c r="I78" i="3"/>
  <c r="H78" i="3"/>
  <c r="G78" i="3"/>
  <c r="F78" i="3"/>
  <c r="E78" i="3"/>
  <c r="C78" i="3"/>
  <c r="D78" i="3" s="1"/>
  <c r="B78" i="3"/>
  <c r="N77" i="3"/>
  <c r="M77" i="3"/>
  <c r="L77" i="3"/>
  <c r="K77" i="3"/>
  <c r="J77" i="3"/>
  <c r="I77" i="3"/>
  <c r="H77" i="3"/>
  <c r="G77" i="3"/>
  <c r="F77" i="3"/>
  <c r="E77" i="3"/>
  <c r="C77" i="3"/>
  <c r="D77" i="3" s="1"/>
  <c r="B77" i="3"/>
  <c r="N76" i="3"/>
  <c r="M76" i="3"/>
  <c r="L76" i="3"/>
  <c r="K76" i="3"/>
  <c r="J76" i="3"/>
  <c r="I76" i="3"/>
  <c r="H76" i="3"/>
  <c r="G76" i="3"/>
  <c r="F76" i="3"/>
  <c r="E76" i="3"/>
  <c r="C76" i="3"/>
  <c r="D76" i="3" s="1"/>
  <c r="B76" i="3"/>
  <c r="N75" i="3"/>
  <c r="M75" i="3"/>
  <c r="L75" i="3"/>
  <c r="K75" i="3"/>
  <c r="J75" i="3"/>
  <c r="I75" i="3"/>
  <c r="H75" i="3"/>
  <c r="G75" i="3"/>
  <c r="F75" i="3"/>
  <c r="E75" i="3"/>
  <c r="C75" i="3"/>
  <c r="D75" i="3" s="1"/>
  <c r="B75" i="3"/>
  <c r="N74" i="3"/>
  <c r="M74" i="3"/>
  <c r="L74" i="3"/>
  <c r="K74" i="3"/>
  <c r="J74" i="3"/>
  <c r="I74" i="3"/>
  <c r="H74" i="3"/>
  <c r="G74" i="3"/>
  <c r="F74" i="3"/>
  <c r="E74" i="3"/>
  <c r="C74" i="3"/>
  <c r="D74" i="3" s="1"/>
  <c r="B74" i="3"/>
  <c r="N73" i="3"/>
  <c r="M73" i="3"/>
  <c r="L73" i="3"/>
  <c r="K73" i="3"/>
  <c r="J73" i="3"/>
  <c r="I73" i="3"/>
  <c r="H73" i="3"/>
  <c r="G73" i="3"/>
  <c r="F73" i="3"/>
  <c r="E73" i="3"/>
  <c r="C73" i="3"/>
  <c r="D73" i="3" s="1"/>
  <c r="B73" i="3"/>
  <c r="N72" i="3"/>
  <c r="M72" i="3"/>
  <c r="L72" i="3"/>
  <c r="K72" i="3"/>
  <c r="J72" i="3"/>
  <c r="I72" i="3"/>
  <c r="H72" i="3"/>
  <c r="G72" i="3"/>
  <c r="F72" i="3"/>
  <c r="E72" i="3"/>
  <c r="C72" i="3"/>
  <c r="D72" i="3" s="1"/>
  <c r="B72" i="3"/>
  <c r="N71" i="3"/>
  <c r="M71" i="3"/>
  <c r="L71" i="3"/>
  <c r="K71" i="3"/>
  <c r="J71" i="3"/>
  <c r="I71" i="3"/>
  <c r="H71" i="3"/>
  <c r="G71" i="3"/>
  <c r="F71" i="3"/>
  <c r="E71" i="3"/>
  <c r="C71" i="3"/>
  <c r="D71" i="3" s="1"/>
  <c r="B71" i="3"/>
  <c r="N70" i="3"/>
  <c r="M70" i="3"/>
  <c r="L70" i="3"/>
  <c r="K70" i="3"/>
  <c r="J70" i="3"/>
  <c r="I70" i="3"/>
  <c r="H70" i="3"/>
  <c r="G70" i="3"/>
  <c r="F70" i="3"/>
  <c r="E70" i="3"/>
  <c r="C70" i="3"/>
  <c r="D70" i="3" s="1"/>
  <c r="B70" i="3"/>
  <c r="N69" i="3"/>
  <c r="M69" i="3"/>
  <c r="L69" i="3"/>
  <c r="K69" i="3"/>
  <c r="J69" i="3"/>
  <c r="I69" i="3"/>
  <c r="H69" i="3"/>
  <c r="G69" i="3"/>
  <c r="F69" i="3"/>
  <c r="E69" i="3"/>
  <c r="C69" i="3"/>
  <c r="D69" i="3" s="1"/>
  <c r="B69" i="3"/>
  <c r="N68" i="3"/>
  <c r="M68" i="3"/>
  <c r="L68" i="3"/>
  <c r="K68" i="3"/>
  <c r="J68" i="3"/>
  <c r="I68" i="3"/>
  <c r="H68" i="3"/>
  <c r="G68" i="3"/>
  <c r="F68" i="3"/>
  <c r="E68" i="3"/>
  <c r="C68" i="3"/>
  <c r="D68" i="3" s="1"/>
  <c r="B68" i="3"/>
  <c r="N67" i="3"/>
  <c r="M67" i="3"/>
  <c r="L67" i="3"/>
  <c r="K67" i="3"/>
  <c r="J67" i="3"/>
  <c r="I67" i="3"/>
  <c r="H67" i="3"/>
  <c r="G67" i="3"/>
  <c r="F67" i="3"/>
  <c r="E67" i="3"/>
  <c r="C67" i="3"/>
  <c r="D67" i="3" s="1"/>
  <c r="B67" i="3"/>
  <c r="N66" i="3"/>
  <c r="M66" i="3"/>
  <c r="L66" i="3"/>
  <c r="K66" i="3"/>
  <c r="J66" i="3"/>
  <c r="I66" i="3"/>
  <c r="H66" i="3"/>
  <c r="G66" i="3"/>
  <c r="F66" i="3"/>
  <c r="E66" i="3"/>
  <c r="C66" i="3"/>
  <c r="D66" i="3" s="1"/>
  <c r="B66" i="3"/>
  <c r="N65" i="3"/>
  <c r="M65" i="3"/>
  <c r="L65" i="3"/>
  <c r="K65" i="3"/>
  <c r="J65" i="3"/>
  <c r="I65" i="3"/>
  <c r="H65" i="3"/>
  <c r="G65" i="3"/>
  <c r="F65" i="3"/>
  <c r="E65" i="3"/>
  <c r="C65" i="3"/>
  <c r="D65" i="3" s="1"/>
  <c r="B65" i="3"/>
  <c r="N64" i="3"/>
  <c r="M64" i="3"/>
  <c r="L64" i="3"/>
  <c r="K64" i="3"/>
  <c r="J64" i="3"/>
  <c r="I64" i="3"/>
  <c r="H64" i="3"/>
  <c r="G64" i="3"/>
  <c r="F64" i="3"/>
  <c r="E64" i="3"/>
  <c r="C64" i="3"/>
  <c r="D64" i="3" s="1"/>
  <c r="B64" i="3"/>
  <c r="N63" i="3"/>
  <c r="M63" i="3"/>
  <c r="L63" i="3"/>
  <c r="K63" i="3"/>
  <c r="J63" i="3"/>
  <c r="I63" i="3"/>
  <c r="H63" i="3"/>
  <c r="G63" i="3"/>
  <c r="F63" i="3"/>
  <c r="E63" i="3"/>
  <c r="C63" i="3"/>
  <c r="D63" i="3" s="1"/>
  <c r="B63" i="3"/>
  <c r="N62" i="3"/>
  <c r="M62" i="3"/>
  <c r="L62" i="3"/>
  <c r="K62" i="3"/>
  <c r="J62" i="3"/>
  <c r="I62" i="3"/>
  <c r="H62" i="3"/>
  <c r="G62" i="3"/>
  <c r="F62" i="3"/>
  <c r="E62" i="3"/>
  <c r="C62" i="3"/>
  <c r="D62" i="3" s="1"/>
  <c r="B62" i="3"/>
  <c r="N61" i="3"/>
  <c r="M61" i="3"/>
  <c r="L61" i="3"/>
  <c r="K61" i="3"/>
  <c r="J61" i="3"/>
  <c r="I61" i="3"/>
  <c r="H61" i="3"/>
  <c r="G61" i="3"/>
  <c r="F61" i="3"/>
  <c r="E61" i="3"/>
  <c r="C61" i="3"/>
  <c r="D61" i="3" s="1"/>
  <c r="B61" i="3"/>
  <c r="N60" i="3"/>
  <c r="M60" i="3"/>
  <c r="L60" i="3"/>
  <c r="K60" i="3"/>
  <c r="J60" i="3"/>
  <c r="I60" i="3"/>
  <c r="H60" i="3"/>
  <c r="G60" i="3"/>
  <c r="F60" i="3"/>
  <c r="E60" i="3"/>
  <c r="C60" i="3"/>
  <c r="D60" i="3" s="1"/>
  <c r="B60" i="3"/>
  <c r="N59" i="3"/>
  <c r="M59" i="3"/>
  <c r="L59" i="3"/>
  <c r="K59" i="3"/>
  <c r="J59" i="3"/>
  <c r="I59" i="3"/>
  <c r="H59" i="3"/>
  <c r="G59" i="3"/>
  <c r="F59" i="3"/>
  <c r="E59" i="3"/>
  <c r="C59" i="3"/>
  <c r="D59" i="3" s="1"/>
  <c r="B59" i="3"/>
  <c r="N58" i="3"/>
  <c r="M58" i="3"/>
  <c r="L58" i="3"/>
  <c r="K58" i="3"/>
  <c r="J58" i="3"/>
  <c r="I58" i="3"/>
  <c r="H58" i="3"/>
  <c r="G58" i="3"/>
  <c r="F58" i="3"/>
  <c r="E58" i="3"/>
  <c r="C58" i="3"/>
  <c r="D58" i="3" s="1"/>
  <c r="B58" i="3"/>
  <c r="N57" i="3"/>
  <c r="M57" i="3"/>
  <c r="L57" i="3"/>
  <c r="K57" i="3"/>
  <c r="J57" i="3"/>
  <c r="I57" i="3"/>
  <c r="H57" i="3"/>
  <c r="G57" i="3"/>
  <c r="F57" i="3"/>
  <c r="E57" i="3"/>
  <c r="C57" i="3"/>
  <c r="D57" i="3" s="1"/>
  <c r="B57" i="3"/>
  <c r="N56" i="3"/>
  <c r="M56" i="3"/>
  <c r="L56" i="3"/>
  <c r="K56" i="3"/>
  <c r="J56" i="3"/>
  <c r="I56" i="3"/>
  <c r="H56" i="3"/>
  <c r="G56" i="3"/>
  <c r="F56" i="3"/>
  <c r="E56" i="3"/>
  <c r="C56" i="3"/>
  <c r="D56" i="3" s="1"/>
  <c r="B56" i="3"/>
  <c r="N55" i="3"/>
  <c r="M55" i="3"/>
  <c r="L55" i="3"/>
  <c r="K55" i="3"/>
  <c r="J55" i="3"/>
  <c r="I55" i="3"/>
  <c r="H55" i="3"/>
  <c r="G55" i="3"/>
  <c r="F55" i="3"/>
  <c r="E55" i="3"/>
  <c r="C55" i="3"/>
  <c r="D55" i="3" s="1"/>
  <c r="B55" i="3"/>
  <c r="N54" i="3"/>
  <c r="M54" i="3"/>
  <c r="L54" i="3"/>
  <c r="K54" i="3"/>
  <c r="J54" i="3"/>
  <c r="I54" i="3"/>
  <c r="H54" i="3"/>
  <c r="G54" i="3"/>
  <c r="F54" i="3"/>
  <c r="E54" i="3"/>
  <c r="C54" i="3"/>
  <c r="D54" i="3" s="1"/>
  <c r="B54" i="3"/>
  <c r="N53" i="3"/>
  <c r="M53" i="3"/>
  <c r="L53" i="3"/>
  <c r="K53" i="3"/>
  <c r="J53" i="3"/>
  <c r="I53" i="3"/>
  <c r="H53" i="3"/>
  <c r="G53" i="3"/>
  <c r="F53" i="3"/>
  <c r="E53" i="3"/>
  <c r="C53" i="3"/>
  <c r="D53" i="3" s="1"/>
  <c r="B53" i="3"/>
  <c r="N52" i="3"/>
  <c r="M52" i="3"/>
  <c r="L52" i="3"/>
  <c r="K52" i="3"/>
  <c r="J52" i="3"/>
  <c r="I52" i="3"/>
  <c r="H52" i="3"/>
  <c r="G52" i="3"/>
  <c r="F52" i="3"/>
  <c r="E52" i="3"/>
  <c r="C52" i="3"/>
  <c r="D52" i="3" s="1"/>
  <c r="B52" i="3"/>
  <c r="N51" i="3"/>
  <c r="M51" i="3"/>
  <c r="L51" i="3"/>
  <c r="K51" i="3"/>
  <c r="J51" i="3"/>
  <c r="I51" i="3"/>
  <c r="H51" i="3"/>
  <c r="G51" i="3"/>
  <c r="F51" i="3"/>
  <c r="E51" i="3"/>
  <c r="C51" i="3"/>
  <c r="D51" i="3" s="1"/>
  <c r="B51" i="3"/>
  <c r="N50" i="3"/>
  <c r="M50" i="3"/>
  <c r="L50" i="3"/>
  <c r="K50" i="3"/>
  <c r="J50" i="3"/>
  <c r="I50" i="3"/>
  <c r="H50" i="3"/>
  <c r="G50" i="3"/>
  <c r="F50" i="3"/>
  <c r="E50" i="3"/>
  <c r="C50" i="3"/>
  <c r="D50" i="3" s="1"/>
  <c r="B50" i="3"/>
  <c r="N49" i="3"/>
  <c r="M49" i="3"/>
  <c r="L49" i="3"/>
  <c r="K49" i="3"/>
  <c r="J49" i="3"/>
  <c r="I49" i="3"/>
  <c r="H49" i="3"/>
  <c r="G49" i="3"/>
  <c r="F49" i="3"/>
  <c r="E49" i="3"/>
  <c r="C49" i="3"/>
  <c r="D49" i="3" s="1"/>
  <c r="B49" i="3"/>
  <c r="N48" i="3"/>
  <c r="M48" i="3"/>
  <c r="L48" i="3"/>
  <c r="K48" i="3"/>
  <c r="J48" i="3"/>
  <c r="I48" i="3"/>
  <c r="H48" i="3"/>
  <c r="G48" i="3"/>
  <c r="F48" i="3"/>
  <c r="E48" i="3"/>
  <c r="C48" i="3"/>
  <c r="D48" i="3" s="1"/>
  <c r="B48" i="3"/>
  <c r="N47" i="3"/>
  <c r="M47" i="3"/>
  <c r="L47" i="3"/>
  <c r="K47" i="3"/>
  <c r="J47" i="3"/>
  <c r="I47" i="3"/>
  <c r="H47" i="3"/>
  <c r="G47" i="3"/>
  <c r="F47" i="3"/>
  <c r="E47" i="3"/>
  <c r="C47" i="3"/>
  <c r="D47" i="3" s="1"/>
  <c r="B47" i="3"/>
  <c r="N46" i="3"/>
  <c r="M46" i="3"/>
  <c r="L46" i="3"/>
  <c r="K46" i="3"/>
  <c r="J46" i="3"/>
  <c r="I46" i="3"/>
  <c r="H46" i="3"/>
  <c r="G46" i="3"/>
  <c r="F46" i="3"/>
  <c r="E46" i="3"/>
  <c r="C46" i="3"/>
  <c r="D46" i="3" s="1"/>
  <c r="B46" i="3"/>
  <c r="N45" i="3"/>
  <c r="M45" i="3"/>
  <c r="L45" i="3"/>
  <c r="K45" i="3"/>
  <c r="J45" i="3"/>
  <c r="I45" i="3"/>
  <c r="H45" i="3"/>
  <c r="G45" i="3"/>
  <c r="F45" i="3"/>
  <c r="E45" i="3"/>
  <c r="C45" i="3"/>
  <c r="D45" i="3" s="1"/>
  <c r="B45" i="3"/>
  <c r="N44" i="3"/>
  <c r="M44" i="3"/>
  <c r="L44" i="3"/>
  <c r="K44" i="3"/>
  <c r="J44" i="3"/>
  <c r="I44" i="3"/>
  <c r="H44" i="3"/>
  <c r="G44" i="3"/>
  <c r="F44" i="3"/>
  <c r="E44" i="3"/>
  <c r="C44" i="3"/>
  <c r="D44" i="3" s="1"/>
  <c r="B44" i="3"/>
  <c r="N43" i="3"/>
  <c r="M43" i="3"/>
  <c r="L43" i="3"/>
  <c r="K43" i="3"/>
  <c r="J43" i="3"/>
  <c r="I43" i="3"/>
  <c r="H43" i="3"/>
  <c r="G43" i="3"/>
  <c r="F43" i="3"/>
  <c r="E43" i="3"/>
  <c r="C43" i="3"/>
  <c r="D43" i="3" s="1"/>
  <c r="B43" i="3"/>
  <c r="N42" i="3"/>
  <c r="M42" i="3"/>
  <c r="L42" i="3"/>
  <c r="K42" i="3"/>
  <c r="J42" i="3"/>
  <c r="I42" i="3"/>
  <c r="H42" i="3"/>
  <c r="G42" i="3"/>
  <c r="F42" i="3"/>
  <c r="E42" i="3"/>
  <c r="C42" i="3"/>
  <c r="D42" i="3" s="1"/>
  <c r="B42" i="3"/>
  <c r="N41" i="3"/>
  <c r="M41" i="3"/>
  <c r="L41" i="3"/>
  <c r="K41" i="3"/>
  <c r="J41" i="3"/>
  <c r="I41" i="3"/>
  <c r="H41" i="3"/>
  <c r="G41" i="3"/>
  <c r="F41" i="3"/>
  <c r="E41" i="3"/>
  <c r="C41" i="3"/>
  <c r="D41" i="3" s="1"/>
  <c r="B41" i="3"/>
  <c r="N40" i="3"/>
  <c r="M40" i="3"/>
  <c r="L40" i="3"/>
  <c r="K40" i="3"/>
  <c r="J40" i="3"/>
  <c r="I40" i="3"/>
  <c r="H40" i="3"/>
  <c r="G40" i="3"/>
  <c r="F40" i="3"/>
  <c r="E40" i="3"/>
  <c r="C40" i="3"/>
  <c r="D40" i="3" s="1"/>
  <c r="B40" i="3"/>
  <c r="N39" i="3"/>
  <c r="M39" i="3"/>
  <c r="L39" i="3"/>
  <c r="K39" i="3"/>
  <c r="J39" i="3"/>
  <c r="I39" i="3"/>
  <c r="H39" i="3"/>
  <c r="G39" i="3"/>
  <c r="F39" i="3"/>
  <c r="E39" i="3"/>
  <c r="C39" i="3"/>
  <c r="D39" i="3" s="1"/>
  <c r="B39" i="3"/>
  <c r="N38" i="3"/>
  <c r="M38" i="3"/>
  <c r="L38" i="3"/>
  <c r="K38" i="3"/>
  <c r="J38" i="3"/>
  <c r="I38" i="3"/>
  <c r="H38" i="3"/>
  <c r="G38" i="3"/>
  <c r="F38" i="3"/>
  <c r="E38" i="3"/>
  <c r="C38" i="3"/>
  <c r="D38" i="3" s="1"/>
  <c r="B38" i="3"/>
  <c r="N37" i="3"/>
  <c r="M37" i="3"/>
  <c r="L37" i="3"/>
  <c r="K37" i="3"/>
  <c r="J37" i="3"/>
  <c r="I37" i="3"/>
  <c r="H37" i="3"/>
  <c r="G37" i="3"/>
  <c r="F37" i="3"/>
  <c r="E37" i="3"/>
  <c r="C37" i="3"/>
  <c r="D37" i="3" s="1"/>
  <c r="B37" i="3"/>
  <c r="N36" i="3"/>
  <c r="M36" i="3"/>
  <c r="L36" i="3"/>
  <c r="K36" i="3"/>
  <c r="J36" i="3"/>
  <c r="I36" i="3"/>
  <c r="H36" i="3"/>
  <c r="G36" i="3"/>
  <c r="F36" i="3"/>
  <c r="E36" i="3"/>
  <c r="C36" i="3"/>
  <c r="D36" i="3" s="1"/>
  <c r="B36" i="3"/>
  <c r="N35" i="3"/>
  <c r="M35" i="3"/>
  <c r="L35" i="3"/>
  <c r="K35" i="3"/>
  <c r="J35" i="3"/>
  <c r="I35" i="3"/>
  <c r="H35" i="3"/>
  <c r="G35" i="3"/>
  <c r="F35" i="3"/>
  <c r="E35" i="3"/>
  <c r="C35" i="3"/>
  <c r="D35" i="3" s="1"/>
  <c r="B35" i="3"/>
  <c r="N34" i="3"/>
  <c r="M34" i="3"/>
  <c r="L34" i="3"/>
  <c r="K34" i="3"/>
  <c r="J34" i="3"/>
  <c r="I34" i="3"/>
  <c r="H34" i="3"/>
  <c r="G34" i="3"/>
  <c r="F34" i="3"/>
  <c r="E34" i="3"/>
  <c r="C34" i="3"/>
  <c r="D34" i="3" s="1"/>
  <c r="B34" i="3"/>
  <c r="N33" i="3"/>
  <c r="M33" i="3"/>
  <c r="L33" i="3"/>
  <c r="K33" i="3"/>
  <c r="J33" i="3"/>
  <c r="I33" i="3"/>
  <c r="H33" i="3"/>
  <c r="G33" i="3"/>
  <c r="F33" i="3"/>
  <c r="E33" i="3"/>
  <c r="C33" i="3"/>
  <c r="D33" i="3" s="1"/>
  <c r="B33" i="3"/>
  <c r="N32" i="3"/>
  <c r="M32" i="3"/>
  <c r="L32" i="3"/>
  <c r="K32" i="3"/>
  <c r="J32" i="3"/>
  <c r="I32" i="3"/>
  <c r="H32" i="3"/>
  <c r="G32" i="3"/>
  <c r="F32" i="3"/>
  <c r="E32" i="3"/>
  <c r="C32" i="3"/>
  <c r="D32" i="3" s="1"/>
  <c r="B32" i="3"/>
  <c r="N31" i="3"/>
  <c r="M31" i="3"/>
  <c r="L31" i="3"/>
  <c r="K31" i="3"/>
  <c r="J31" i="3"/>
  <c r="I31" i="3"/>
  <c r="H31" i="3"/>
  <c r="G31" i="3"/>
  <c r="F31" i="3"/>
  <c r="E31" i="3"/>
  <c r="C31" i="3"/>
  <c r="D31" i="3" s="1"/>
  <c r="B31" i="3"/>
  <c r="N30" i="3"/>
  <c r="M30" i="3"/>
  <c r="L30" i="3"/>
  <c r="K30" i="3"/>
  <c r="J30" i="3"/>
  <c r="I30" i="3"/>
  <c r="H30" i="3"/>
  <c r="G30" i="3"/>
  <c r="F30" i="3"/>
  <c r="E30" i="3"/>
  <c r="C30" i="3"/>
  <c r="D30" i="3" s="1"/>
  <c r="B30" i="3"/>
  <c r="N29" i="3"/>
  <c r="M29" i="3"/>
  <c r="L29" i="3"/>
  <c r="K29" i="3"/>
  <c r="J29" i="3"/>
  <c r="I29" i="3"/>
  <c r="H29" i="3"/>
  <c r="G29" i="3"/>
  <c r="F29" i="3"/>
  <c r="E29" i="3"/>
  <c r="C29" i="3"/>
  <c r="D29" i="3" s="1"/>
  <c r="B29" i="3"/>
  <c r="N28" i="3"/>
  <c r="M28" i="3"/>
  <c r="L28" i="3"/>
  <c r="K28" i="3"/>
  <c r="J28" i="3"/>
  <c r="I28" i="3"/>
  <c r="H28" i="3"/>
  <c r="G28" i="3"/>
  <c r="F28" i="3"/>
  <c r="E28" i="3"/>
  <c r="C28" i="3"/>
  <c r="D28" i="3" s="1"/>
  <c r="B28" i="3"/>
  <c r="N27" i="3"/>
  <c r="M27" i="3"/>
  <c r="L27" i="3"/>
  <c r="K27" i="3"/>
  <c r="J27" i="3"/>
  <c r="I27" i="3"/>
  <c r="H27" i="3"/>
  <c r="G27" i="3"/>
  <c r="F27" i="3"/>
  <c r="E27" i="3"/>
  <c r="C27" i="3"/>
  <c r="D27" i="3" s="1"/>
  <c r="B27" i="3"/>
  <c r="N26" i="3"/>
  <c r="M26" i="3"/>
  <c r="L26" i="3"/>
  <c r="K26" i="3"/>
  <c r="J26" i="3"/>
  <c r="I26" i="3"/>
  <c r="H26" i="3"/>
  <c r="G26" i="3"/>
  <c r="F26" i="3"/>
  <c r="E26" i="3"/>
  <c r="C26" i="3"/>
  <c r="D26" i="3" s="1"/>
  <c r="B26" i="3"/>
  <c r="N25" i="3"/>
  <c r="M25" i="3"/>
  <c r="L25" i="3"/>
  <c r="K25" i="3"/>
  <c r="J25" i="3"/>
  <c r="I25" i="3"/>
  <c r="H25" i="3"/>
  <c r="G25" i="3"/>
  <c r="F25" i="3"/>
  <c r="E25" i="3"/>
  <c r="C25" i="3"/>
  <c r="D25" i="3" s="1"/>
  <c r="B25" i="3"/>
  <c r="N24" i="3"/>
  <c r="M24" i="3"/>
  <c r="L24" i="3"/>
  <c r="K24" i="3"/>
  <c r="J24" i="3"/>
  <c r="I24" i="3"/>
  <c r="H24" i="3"/>
  <c r="G24" i="3"/>
  <c r="F24" i="3"/>
  <c r="E24" i="3"/>
  <c r="C24" i="3"/>
  <c r="D24" i="3" s="1"/>
  <c r="B24" i="3"/>
  <c r="N23" i="3"/>
  <c r="M23" i="3"/>
  <c r="L23" i="3"/>
  <c r="K23" i="3"/>
  <c r="J23" i="3"/>
  <c r="I23" i="3"/>
  <c r="H23" i="3"/>
  <c r="G23" i="3"/>
  <c r="F23" i="3"/>
  <c r="E23" i="3"/>
  <c r="C23" i="3"/>
  <c r="D23" i="3" s="1"/>
  <c r="B23" i="3"/>
  <c r="N22" i="3"/>
  <c r="M22" i="3"/>
  <c r="L22" i="3"/>
  <c r="K22" i="3"/>
  <c r="J22" i="3"/>
  <c r="I22" i="3"/>
  <c r="H22" i="3"/>
  <c r="G22" i="3"/>
  <c r="F22" i="3"/>
  <c r="E22" i="3"/>
  <c r="C22" i="3"/>
  <c r="D22" i="3" s="1"/>
  <c r="B22" i="3"/>
  <c r="N21" i="3"/>
  <c r="M21" i="3"/>
  <c r="L21" i="3"/>
  <c r="K21" i="3"/>
  <c r="J21" i="3"/>
  <c r="I21" i="3"/>
  <c r="H21" i="3"/>
  <c r="G21" i="3"/>
  <c r="F21" i="3"/>
  <c r="E21" i="3"/>
  <c r="C21" i="3"/>
  <c r="D21" i="3" s="1"/>
  <c r="B21" i="3"/>
  <c r="N20" i="3"/>
  <c r="M20" i="3"/>
  <c r="L20" i="3"/>
  <c r="K20" i="3"/>
  <c r="J20" i="3"/>
  <c r="I20" i="3"/>
  <c r="H20" i="3"/>
  <c r="G20" i="3"/>
  <c r="F20" i="3"/>
  <c r="E20" i="3"/>
  <c r="C20" i="3"/>
  <c r="D20" i="3" s="1"/>
  <c r="B20" i="3"/>
  <c r="N19" i="3"/>
  <c r="M19" i="3"/>
  <c r="L19" i="3"/>
  <c r="K19" i="3"/>
  <c r="J19" i="3"/>
  <c r="I19" i="3"/>
  <c r="H19" i="3"/>
  <c r="G19" i="3"/>
  <c r="F19" i="3"/>
  <c r="E19" i="3"/>
  <c r="C19" i="3"/>
  <c r="D19" i="3" s="1"/>
  <c r="B19" i="3"/>
  <c r="N18" i="3"/>
  <c r="M18" i="3"/>
  <c r="L18" i="3"/>
  <c r="K18" i="3"/>
  <c r="J18" i="3"/>
  <c r="I18" i="3"/>
  <c r="H18" i="3"/>
  <c r="G18" i="3"/>
  <c r="F18" i="3"/>
  <c r="E18" i="3"/>
  <c r="C18" i="3"/>
  <c r="D18" i="3" s="1"/>
  <c r="B18" i="3"/>
  <c r="N17" i="3"/>
  <c r="M17" i="3"/>
  <c r="L17" i="3"/>
  <c r="K17" i="3"/>
  <c r="J17" i="3"/>
  <c r="I17" i="3"/>
  <c r="H17" i="3"/>
  <c r="G17" i="3"/>
  <c r="F17" i="3"/>
  <c r="E17" i="3"/>
  <c r="C17" i="3"/>
  <c r="D17" i="3" s="1"/>
  <c r="B17" i="3"/>
  <c r="N16" i="3"/>
  <c r="M16" i="3"/>
  <c r="L16" i="3"/>
  <c r="K16" i="3"/>
  <c r="J16" i="3"/>
  <c r="I16" i="3"/>
  <c r="H16" i="3"/>
  <c r="G16" i="3"/>
  <c r="F16" i="3"/>
  <c r="E16" i="3"/>
  <c r="C16" i="3"/>
  <c r="D16" i="3" s="1"/>
  <c r="B16" i="3"/>
  <c r="N15" i="3"/>
  <c r="M15" i="3"/>
  <c r="L15" i="3"/>
  <c r="K15" i="3"/>
  <c r="J15" i="3"/>
  <c r="I15" i="3"/>
  <c r="H15" i="3"/>
  <c r="G15" i="3"/>
  <c r="F15" i="3"/>
  <c r="E15" i="3"/>
  <c r="C15" i="3"/>
  <c r="D15" i="3" s="1"/>
  <c r="B15" i="3"/>
  <c r="N14" i="3"/>
  <c r="M14" i="3"/>
  <c r="L14" i="3"/>
  <c r="K14" i="3"/>
  <c r="J14" i="3"/>
  <c r="I14" i="3"/>
  <c r="H14" i="3"/>
  <c r="G14" i="3"/>
  <c r="F14" i="3"/>
  <c r="E14" i="3"/>
  <c r="C14" i="3"/>
  <c r="D14" i="3" s="1"/>
  <c r="B14" i="3"/>
  <c r="N13" i="3"/>
  <c r="M13" i="3"/>
  <c r="L13" i="3"/>
  <c r="K13" i="3"/>
  <c r="J13" i="3"/>
  <c r="I13" i="3"/>
  <c r="H13" i="3"/>
  <c r="G13" i="3"/>
  <c r="F13" i="3"/>
  <c r="E13" i="3"/>
  <c r="C13" i="3"/>
  <c r="D13" i="3" s="1"/>
  <c r="B13" i="3"/>
  <c r="N12" i="3"/>
  <c r="M12" i="3"/>
  <c r="L12" i="3"/>
  <c r="K12" i="3"/>
  <c r="J12" i="3"/>
  <c r="I12" i="3"/>
  <c r="H12" i="3"/>
  <c r="G12" i="3"/>
  <c r="F12" i="3"/>
  <c r="E12" i="3"/>
  <c r="C12" i="3"/>
  <c r="D12" i="3" s="1"/>
  <c r="B12" i="3"/>
  <c r="N11" i="3"/>
  <c r="M11" i="3"/>
  <c r="L11" i="3"/>
  <c r="K11" i="3"/>
  <c r="J11" i="3"/>
  <c r="I11" i="3"/>
  <c r="H11" i="3"/>
  <c r="G11" i="3"/>
  <c r="F11" i="3"/>
  <c r="E11" i="3"/>
  <c r="C11" i="3"/>
  <c r="D11" i="3" s="1"/>
  <c r="B11" i="3"/>
  <c r="N10" i="3"/>
  <c r="M10" i="3"/>
  <c r="L10" i="3"/>
  <c r="K10" i="3"/>
  <c r="J10" i="3"/>
  <c r="I10" i="3"/>
  <c r="H10" i="3"/>
  <c r="G10" i="3"/>
  <c r="F10" i="3"/>
  <c r="E10" i="3"/>
  <c r="C10" i="3"/>
  <c r="D10" i="3" s="1"/>
  <c r="B10" i="3"/>
  <c r="N9" i="3"/>
  <c r="M9" i="3"/>
  <c r="L9" i="3"/>
  <c r="K9" i="3"/>
  <c r="J9" i="3"/>
  <c r="I9" i="3"/>
  <c r="H9" i="3"/>
  <c r="G9" i="3"/>
  <c r="F9" i="3"/>
  <c r="E9" i="3"/>
  <c r="C9" i="3"/>
  <c r="D9" i="3" s="1"/>
  <c r="B9" i="3"/>
  <c r="N8" i="3"/>
  <c r="M8" i="3"/>
  <c r="L8" i="3"/>
  <c r="K8" i="3"/>
  <c r="J8" i="3"/>
  <c r="I8" i="3"/>
  <c r="H8" i="3"/>
  <c r="G8" i="3"/>
  <c r="F8" i="3"/>
  <c r="E8" i="3"/>
  <c r="C8" i="3"/>
  <c r="D8" i="3" s="1"/>
  <c r="B8" i="3"/>
  <c r="N7" i="3"/>
  <c r="M7" i="3"/>
  <c r="L7" i="3"/>
  <c r="K7" i="3"/>
  <c r="J7" i="3"/>
  <c r="I7" i="3"/>
  <c r="H7" i="3"/>
  <c r="G7" i="3"/>
  <c r="F7" i="3"/>
  <c r="E7" i="3"/>
  <c r="C7" i="3"/>
  <c r="D7" i="3" s="1"/>
  <c r="B7" i="3"/>
  <c r="N6" i="3"/>
  <c r="M6" i="3"/>
  <c r="L6" i="3"/>
  <c r="K6" i="3"/>
  <c r="J6" i="3"/>
  <c r="I6" i="3"/>
  <c r="H6" i="3"/>
  <c r="G6" i="3"/>
  <c r="F6" i="3"/>
  <c r="E6" i="3"/>
  <c r="C6" i="3"/>
  <c r="D6" i="3" s="1"/>
  <c r="B6" i="3"/>
  <c r="N5" i="3"/>
  <c r="M5" i="3"/>
  <c r="L5" i="3"/>
  <c r="K5" i="3"/>
  <c r="J5" i="3"/>
  <c r="I5" i="3"/>
  <c r="H5" i="3"/>
  <c r="G5" i="3"/>
  <c r="F5" i="3"/>
  <c r="E5" i="3"/>
  <c r="C5" i="3"/>
  <c r="D5" i="3" s="1"/>
  <c r="B5" i="3"/>
  <c r="N4" i="3"/>
  <c r="M4" i="3"/>
  <c r="L4" i="3"/>
  <c r="K4" i="3"/>
  <c r="J4" i="3"/>
  <c r="I4" i="3"/>
  <c r="H4" i="3"/>
  <c r="G4" i="3"/>
  <c r="F4" i="3"/>
  <c r="E4" i="3"/>
  <c r="C4" i="3"/>
  <c r="D4" i="3" s="1"/>
  <c r="B4" i="3"/>
  <c r="N3" i="3"/>
  <c r="M3" i="3"/>
  <c r="L3" i="3"/>
  <c r="K3" i="3"/>
  <c r="J3" i="3"/>
  <c r="I3" i="3"/>
  <c r="H3" i="3"/>
  <c r="G3" i="3"/>
  <c r="F3" i="3"/>
  <c r="E3" i="3"/>
  <c r="C3" i="3"/>
  <c r="D3" i="3" s="1"/>
  <c r="B3" i="3"/>
  <c r="N2" i="3"/>
  <c r="M2" i="3"/>
  <c r="L2" i="3"/>
  <c r="K2" i="3"/>
  <c r="J2" i="3"/>
  <c r="I2" i="3"/>
  <c r="H2" i="3"/>
  <c r="G2" i="3"/>
  <c r="F2" i="3"/>
  <c r="E2" i="3"/>
  <c r="C2" i="3"/>
  <c r="D2" i="3" s="1"/>
  <c r="B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2" i="2"/>
  <c r="F3" i="2"/>
  <c r="Y3" i="2" s="1"/>
  <c r="F4" i="2"/>
  <c r="Y4" i="2" s="1"/>
  <c r="F5" i="2"/>
  <c r="Y5" i="2" s="1"/>
  <c r="F6" i="2"/>
  <c r="Y6" i="2" s="1"/>
  <c r="F7" i="2"/>
  <c r="Y7" i="2" s="1"/>
  <c r="F8" i="2"/>
  <c r="Y8" i="2" s="1"/>
  <c r="F9" i="2"/>
  <c r="Y9" i="2" s="1"/>
  <c r="F10" i="2"/>
  <c r="Y10" i="2" s="1"/>
  <c r="F11" i="2"/>
  <c r="Y11" i="2" s="1"/>
  <c r="F12" i="2"/>
  <c r="Y12" i="2" s="1"/>
  <c r="F13" i="2"/>
  <c r="Y13" i="2" s="1"/>
  <c r="F14" i="2"/>
  <c r="Y14" i="2" s="1"/>
  <c r="F15" i="2"/>
  <c r="Y15" i="2" s="1"/>
  <c r="F16" i="2"/>
  <c r="Y16" i="2" s="1"/>
  <c r="F17" i="2"/>
  <c r="Y17" i="2" s="1"/>
  <c r="F18" i="2"/>
  <c r="Y18" i="2" s="1"/>
  <c r="F19" i="2"/>
  <c r="Y19" i="2" s="1"/>
  <c r="F20" i="2"/>
  <c r="Y20" i="2" s="1"/>
  <c r="F21" i="2"/>
  <c r="Y21" i="2" s="1"/>
  <c r="F22" i="2"/>
  <c r="Y22" i="2" s="1"/>
  <c r="F23" i="2"/>
  <c r="Y23" i="2" s="1"/>
  <c r="F24" i="2"/>
  <c r="Y24" i="2" s="1"/>
  <c r="F25" i="2"/>
  <c r="Y25" i="2" s="1"/>
  <c r="F26" i="2"/>
  <c r="Y26" i="2" s="1"/>
  <c r="F27" i="2"/>
  <c r="Y27" i="2" s="1"/>
  <c r="F28" i="2"/>
  <c r="Y28" i="2" s="1"/>
  <c r="F29" i="2"/>
  <c r="Y29" i="2" s="1"/>
  <c r="F30" i="2"/>
  <c r="Y30" i="2" s="1"/>
  <c r="F31" i="2"/>
  <c r="Y31" i="2" s="1"/>
  <c r="F32" i="2"/>
  <c r="Y32" i="2" s="1"/>
  <c r="F33" i="2"/>
  <c r="Y33" i="2" s="1"/>
  <c r="F34" i="2"/>
  <c r="Y34" i="2" s="1"/>
  <c r="F35" i="2"/>
  <c r="Y35" i="2" s="1"/>
  <c r="F36" i="2"/>
  <c r="Y36" i="2" s="1"/>
  <c r="F37" i="2"/>
  <c r="Y37" i="2" s="1"/>
  <c r="F38" i="2"/>
  <c r="Y38" i="2" s="1"/>
  <c r="F39" i="2"/>
  <c r="Y39" i="2" s="1"/>
  <c r="F40" i="2"/>
  <c r="Y40" i="2" s="1"/>
  <c r="F41" i="2"/>
  <c r="Y41" i="2" s="1"/>
  <c r="F42" i="2"/>
  <c r="Y42" i="2" s="1"/>
  <c r="F43" i="2"/>
  <c r="Y43" i="2" s="1"/>
  <c r="F44" i="2"/>
  <c r="Y44" i="2" s="1"/>
  <c r="F45" i="2"/>
  <c r="Y45" i="2" s="1"/>
  <c r="F46" i="2"/>
  <c r="Y46" i="2" s="1"/>
  <c r="F47" i="2"/>
  <c r="Y47" i="2" s="1"/>
  <c r="F48" i="2"/>
  <c r="Y48" i="2" s="1"/>
  <c r="F49" i="2"/>
  <c r="Y49" i="2" s="1"/>
  <c r="F50" i="2"/>
  <c r="Y50" i="2" s="1"/>
  <c r="F51" i="2"/>
  <c r="Y51" i="2" s="1"/>
  <c r="F52" i="2"/>
  <c r="Y52" i="2" s="1"/>
  <c r="F53" i="2"/>
  <c r="Y53" i="2" s="1"/>
  <c r="F54" i="2"/>
  <c r="Y54" i="2" s="1"/>
  <c r="F55" i="2"/>
  <c r="Y55" i="2" s="1"/>
  <c r="F56" i="2"/>
  <c r="Y56" i="2" s="1"/>
  <c r="F57" i="2"/>
  <c r="Y57" i="2" s="1"/>
  <c r="F58" i="2"/>
  <c r="Y58" i="2" s="1"/>
  <c r="F59" i="2"/>
  <c r="Y59" i="2" s="1"/>
  <c r="F60" i="2"/>
  <c r="Y60" i="2" s="1"/>
  <c r="F61" i="2"/>
  <c r="Y61" i="2" s="1"/>
  <c r="F62" i="2"/>
  <c r="Y62" i="2" s="1"/>
  <c r="F63" i="2"/>
  <c r="Y63" i="2" s="1"/>
  <c r="F64" i="2"/>
  <c r="Y64" i="2" s="1"/>
  <c r="F65" i="2"/>
  <c r="Y65" i="2" s="1"/>
  <c r="F66" i="2"/>
  <c r="Y66" i="2" s="1"/>
  <c r="F67" i="2"/>
  <c r="Y67" i="2" s="1"/>
  <c r="F68" i="2"/>
  <c r="Y68" i="2" s="1"/>
  <c r="F69" i="2"/>
  <c r="Y69" i="2" s="1"/>
  <c r="F70" i="2"/>
  <c r="Y70" i="2" s="1"/>
  <c r="F71" i="2"/>
  <c r="Y71" i="2" s="1"/>
  <c r="F72" i="2"/>
  <c r="Y72" i="2" s="1"/>
  <c r="F73" i="2"/>
  <c r="Y73" i="2" s="1"/>
  <c r="F74" i="2"/>
  <c r="Y74" i="2" s="1"/>
  <c r="F75" i="2"/>
  <c r="Y75" i="2" s="1"/>
  <c r="F76" i="2"/>
  <c r="Y76" i="2" s="1"/>
  <c r="F77" i="2"/>
  <c r="Y77" i="2" s="1"/>
  <c r="F78" i="2"/>
  <c r="Y78" i="2" s="1"/>
  <c r="F79" i="2"/>
  <c r="Y79" i="2" s="1"/>
  <c r="F80" i="2"/>
  <c r="Y80" i="2" s="1"/>
  <c r="F81" i="2"/>
  <c r="Y81" i="2" s="1"/>
  <c r="F82" i="2"/>
  <c r="Y82" i="2" s="1"/>
  <c r="F83" i="2"/>
  <c r="Y83" i="2" s="1"/>
  <c r="F84" i="2"/>
  <c r="Y84" i="2" s="1"/>
  <c r="F85" i="2"/>
  <c r="Y85" i="2" s="1"/>
  <c r="F86" i="2"/>
  <c r="Y86" i="2" s="1"/>
  <c r="F87" i="2"/>
  <c r="Y87" i="2" s="1"/>
  <c r="F88" i="2"/>
  <c r="Y88" i="2" s="1"/>
  <c r="F89" i="2"/>
  <c r="Y89" i="2" s="1"/>
  <c r="F90" i="2"/>
  <c r="Y90" i="2" s="1"/>
  <c r="F91" i="2"/>
  <c r="Y91" i="2" s="1"/>
  <c r="F92" i="2"/>
  <c r="Y92" i="2" s="1"/>
  <c r="F93" i="2"/>
  <c r="Y93" i="2" s="1"/>
  <c r="F94" i="2"/>
  <c r="Y94" i="2" s="1"/>
  <c r="F95" i="2"/>
  <c r="Y95" i="2" s="1"/>
  <c r="F96" i="2"/>
  <c r="Y96" i="2" s="1"/>
  <c r="F97" i="2"/>
  <c r="Y97" i="2" s="1"/>
  <c r="F98" i="2"/>
  <c r="Y98" i="2" s="1"/>
  <c r="F99" i="2"/>
  <c r="Y99" i="2" s="1"/>
  <c r="F100" i="2"/>
  <c r="Y100" i="2" s="1"/>
  <c r="F101" i="2"/>
  <c r="Y101" i="2" s="1"/>
  <c r="F102" i="2"/>
  <c r="Y102" i="2" s="1"/>
  <c r="F103" i="2"/>
  <c r="Y103" i="2" s="1"/>
  <c r="F104" i="2"/>
  <c r="Y104" i="2" s="1"/>
  <c r="F105" i="2"/>
  <c r="Y105" i="2" s="1"/>
  <c r="F106" i="2"/>
  <c r="Y106" i="2" s="1"/>
  <c r="F107" i="2"/>
  <c r="Y107" i="2" s="1"/>
  <c r="F108" i="2"/>
  <c r="Y108" i="2" s="1"/>
  <c r="F109" i="2"/>
  <c r="Y109" i="2" s="1"/>
  <c r="F110" i="2"/>
  <c r="Y110" i="2" s="1"/>
  <c r="F111" i="2"/>
  <c r="Y111" i="2" s="1"/>
  <c r="F112" i="2"/>
  <c r="Y112" i="2" s="1"/>
  <c r="F113" i="2"/>
  <c r="Y113" i="2" s="1"/>
  <c r="F114" i="2"/>
  <c r="Y114" i="2" s="1"/>
  <c r="F115" i="2"/>
  <c r="Y115" i="2" s="1"/>
  <c r="F116" i="2"/>
  <c r="Y116" i="2" s="1"/>
  <c r="F117" i="2"/>
  <c r="Y117" i="2" s="1"/>
  <c r="F118" i="2"/>
  <c r="Y118" i="2" s="1"/>
  <c r="F119" i="2"/>
  <c r="Y119" i="2" s="1"/>
  <c r="F120" i="2"/>
  <c r="Y120" i="2" s="1"/>
  <c r="F121" i="2"/>
  <c r="Y121" i="2" s="1"/>
  <c r="F122" i="2"/>
  <c r="Y122" i="2" s="1"/>
  <c r="F123" i="2"/>
  <c r="Y123" i="2" s="1"/>
  <c r="F124" i="2"/>
  <c r="Y124" i="2" s="1"/>
  <c r="F125" i="2"/>
  <c r="Y125" i="2" s="1"/>
  <c r="F126" i="2"/>
  <c r="Y126" i="2" s="1"/>
  <c r="F127" i="2"/>
  <c r="Y127" i="2" s="1"/>
  <c r="F128" i="2"/>
  <c r="Y128" i="2" s="1"/>
  <c r="F129" i="2"/>
  <c r="Y129" i="2" s="1"/>
  <c r="F130" i="2"/>
  <c r="Y130" i="2" s="1"/>
  <c r="F131" i="2"/>
  <c r="Y131" i="2" s="1"/>
  <c r="F132" i="2"/>
  <c r="Y132" i="2" s="1"/>
  <c r="F133" i="2"/>
  <c r="Y133" i="2" s="1"/>
  <c r="F134" i="2"/>
  <c r="Y134" i="2" s="1"/>
  <c r="F135" i="2"/>
  <c r="Y135" i="2" s="1"/>
  <c r="F136" i="2"/>
  <c r="Y136" i="2" s="1"/>
  <c r="F137" i="2"/>
  <c r="Y137" i="2" s="1"/>
  <c r="F138" i="2"/>
  <c r="Y138" i="2" s="1"/>
  <c r="F139" i="2"/>
  <c r="Y139" i="2" s="1"/>
  <c r="F140" i="2"/>
  <c r="Y140" i="2" s="1"/>
  <c r="F141" i="2"/>
  <c r="Y141" i="2" s="1"/>
  <c r="F142" i="2"/>
  <c r="Y142" i="2" s="1"/>
  <c r="F143" i="2"/>
  <c r="Y143" i="2" s="1"/>
  <c r="F144" i="2"/>
  <c r="Y144" i="2" s="1"/>
  <c r="F145" i="2"/>
  <c r="Y145" i="2" s="1"/>
  <c r="F146" i="2"/>
  <c r="Y146" i="2" s="1"/>
  <c r="F147" i="2"/>
  <c r="Y147" i="2" s="1"/>
  <c r="F148" i="2"/>
  <c r="Y148" i="2" s="1"/>
  <c r="F149" i="2"/>
  <c r="Y149" i="2" s="1"/>
  <c r="F150" i="2"/>
  <c r="Y150" i="2" s="1"/>
  <c r="F151" i="2"/>
  <c r="Y151" i="2" s="1"/>
  <c r="F152" i="2"/>
  <c r="Y152" i="2" s="1"/>
  <c r="F153" i="2"/>
  <c r="Y153" i="2" s="1"/>
  <c r="F154" i="2"/>
  <c r="Y154" i="2" s="1"/>
  <c r="F155" i="2"/>
  <c r="Y155" i="2" s="1"/>
  <c r="F156" i="2"/>
  <c r="Y156" i="2" s="1"/>
  <c r="F157" i="2"/>
  <c r="Y157" i="2" s="1"/>
  <c r="F158" i="2"/>
  <c r="Y158" i="2" s="1"/>
  <c r="F159" i="2"/>
  <c r="Y159" i="2" s="1"/>
  <c r="F160" i="2"/>
  <c r="Y160" i="2" s="1"/>
  <c r="F161" i="2"/>
  <c r="Y161" i="2" s="1"/>
  <c r="F162" i="2"/>
  <c r="Y162" i="2" s="1"/>
  <c r="F163" i="2"/>
  <c r="Y163" i="2" s="1"/>
  <c r="F164" i="2"/>
  <c r="Y164" i="2" s="1"/>
  <c r="F165" i="2"/>
  <c r="Y165" i="2" s="1"/>
  <c r="F166" i="2"/>
  <c r="Y166" i="2" s="1"/>
  <c r="F167" i="2"/>
  <c r="Y167" i="2" s="1"/>
  <c r="F168" i="2"/>
  <c r="Y168" i="2" s="1"/>
  <c r="F169" i="2"/>
  <c r="Y169" i="2" s="1"/>
  <c r="F170" i="2"/>
  <c r="Y170" i="2" s="1"/>
  <c r="F171" i="2"/>
  <c r="Y171" i="2" s="1"/>
  <c r="F172" i="2"/>
  <c r="Y172" i="2" s="1"/>
  <c r="F173" i="2"/>
  <c r="Y173" i="2" s="1"/>
  <c r="F174" i="2"/>
  <c r="Y174" i="2" s="1"/>
  <c r="F175" i="2"/>
  <c r="Y175" i="2" s="1"/>
  <c r="F176" i="2"/>
  <c r="Y176" i="2" s="1"/>
  <c r="F177" i="2"/>
  <c r="Y177" i="2" s="1"/>
  <c r="F178" i="2"/>
  <c r="Y178" i="2" s="1"/>
  <c r="F179" i="2"/>
  <c r="Y179" i="2" s="1"/>
  <c r="F180" i="2"/>
  <c r="Y180" i="2" s="1"/>
  <c r="F181" i="2"/>
  <c r="Y181" i="2" s="1"/>
  <c r="F182" i="2"/>
  <c r="Y182" i="2" s="1"/>
  <c r="F183" i="2"/>
  <c r="Y183" i="2" s="1"/>
  <c r="F184" i="2"/>
  <c r="Y184" i="2" s="1"/>
  <c r="F185" i="2"/>
  <c r="Y185" i="2" s="1"/>
  <c r="F186" i="2"/>
  <c r="Y186" i="2" s="1"/>
  <c r="F187" i="2"/>
  <c r="Y187" i="2" s="1"/>
  <c r="F188" i="2"/>
  <c r="Y188" i="2" s="1"/>
  <c r="F189" i="2"/>
  <c r="Y189" i="2" s="1"/>
  <c r="F190" i="2"/>
  <c r="Y190" i="2" s="1"/>
  <c r="F191" i="2"/>
  <c r="Y191" i="2" s="1"/>
  <c r="F192" i="2"/>
  <c r="Y192" i="2" s="1"/>
  <c r="F193" i="2"/>
  <c r="Y193" i="2" s="1"/>
  <c r="F194" i="2"/>
  <c r="Y194" i="2" s="1"/>
  <c r="F195" i="2"/>
  <c r="Y195" i="2" s="1"/>
  <c r="F196" i="2"/>
  <c r="Y196" i="2" s="1"/>
  <c r="F197" i="2"/>
  <c r="Y197" i="2" s="1"/>
  <c r="F198" i="2"/>
  <c r="Y198" i="2" s="1"/>
  <c r="F199" i="2"/>
  <c r="Y199" i="2" s="1"/>
  <c r="F200" i="2"/>
  <c r="Y200" i="2" s="1"/>
  <c r="F201" i="2"/>
  <c r="Y201" i="2" s="1"/>
  <c r="F202" i="2"/>
  <c r="Y202" i="2" s="1"/>
  <c r="F203" i="2"/>
  <c r="Y203" i="2" s="1"/>
  <c r="F204" i="2"/>
  <c r="Y204" i="2" s="1"/>
  <c r="F205" i="2"/>
  <c r="Y205" i="2" s="1"/>
  <c r="F206" i="2"/>
  <c r="Y206" i="2" s="1"/>
  <c r="F207" i="2"/>
  <c r="Y207" i="2" s="1"/>
  <c r="F208" i="2"/>
  <c r="Y208" i="2" s="1"/>
  <c r="F209" i="2"/>
  <c r="Y209" i="2" s="1"/>
  <c r="F210" i="2"/>
  <c r="Y210" i="2" s="1"/>
  <c r="F211" i="2"/>
  <c r="Y211" i="2" s="1"/>
  <c r="F212" i="2"/>
  <c r="Y212" i="2" s="1"/>
  <c r="F213" i="2"/>
  <c r="Y213" i="2" s="1"/>
  <c r="F214" i="2"/>
  <c r="Y214" i="2" s="1"/>
  <c r="F215" i="2"/>
  <c r="Y215" i="2" s="1"/>
  <c r="F216" i="2"/>
  <c r="Y216" i="2" s="1"/>
  <c r="F217" i="2"/>
  <c r="Y217" i="2" s="1"/>
  <c r="F218" i="2"/>
  <c r="Y218" i="2" s="1"/>
  <c r="F219" i="2"/>
  <c r="Y219" i="2" s="1"/>
  <c r="F220" i="2"/>
  <c r="Y220" i="2" s="1"/>
  <c r="F221" i="2"/>
  <c r="Y221" i="2" s="1"/>
  <c r="F222" i="2"/>
  <c r="Y222" i="2" s="1"/>
  <c r="F223" i="2"/>
  <c r="Y223" i="2" s="1"/>
  <c r="F224" i="2"/>
  <c r="Y224" i="2" s="1"/>
  <c r="F225" i="2"/>
  <c r="Y225" i="2" s="1"/>
  <c r="F226" i="2"/>
  <c r="Y226" i="2" s="1"/>
  <c r="F227" i="2"/>
  <c r="Y227" i="2" s="1"/>
  <c r="F228" i="2"/>
  <c r="Y228" i="2" s="1"/>
  <c r="F229" i="2"/>
  <c r="Y229" i="2" s="1"/>
  <c r="F230" i="2"/>
  <c r="Y230" i="2" s="1"/>
  <c r="F231" i="2"/>
  <c r="Y231" i="2" s="1"/>
  <c r="F232" i="2"/>
  <c r="Y232" i="2" s="1"/>
  <c r="F233" i="2"/>
  <c r="Y233" i="2" s="1"/>
  <c r="F234" i="2"/>
  <c r="Y234" i="2" s="1"/>
  <c r="F235" i="2"/>
  <c r="Y235" i="2" s="1"/>
  <c r="F236" i="2"/>
  <c r="Y236" i="2" s="1"/>
  <c r="F237" i="2"/>
  <c r="Y237" i="2" s="1"/>
  <c r="F238" i="2"/>
  <c r="Y238" i="2" s="1"/>
  <c r="F239" i="2"/>
  <c r="Y239" i="2" s="1"/>
  <c r="F240" i="2"/>
  <c r="Y240" i="2" s="1"/>
  <c r="F241" i="2"/>
  <c r="Y241" i="2" s="1"/>
  <c r="F242" i="2"/>
  <c r="Y242" i="2" s="1"/>
  <c r="F243" i="2"/>
  <c r="Y243" i="2" s="1"/>
  <c r="F244" i="2"/>
  <c r="Y244" i="2" s="1"/>
  <c r="F245" i="2"/>
  <c r="Y245" i="2" s="1"/>
  <c r="F246" i="2"/>
  <c r="Y246" i="2" s="1"/>
  <c r="F247" i="2"/>
  <c r="Y247" i="2" s="1"/>
  <c r="F248" i="2"/>
  <c r="Y248" i="2" s="1"/>
  <c r="F249" i="2"/>
  <c r="Y249" i="2" s="1"/>
  <c r="F250" i="2"/>
  <c r="Y250" i="2" s="1"/>
  <c r="F251" i="2"/>
  <c r="Y251" i="2" s="1"/>
  <c r="F252" i="2"/>
  <c r="Y252" i="2" s="1"/>
  <c r="F253" i="2"/>
  <c r="Y253" i="2" s="1"/>
  <c r="F254" i="2"/>
  <c r="Y254" i="2" s="1"/>
  <c r="F255" i="2"/>
  <c r="Y255" i="2" s="1"/>
  <c r="F256" i="2"/>
  <c r="Y256" i="2" s="1"/>
  <c r="F257" i="2"/>
  <c r="Y257" i="2" s="1"/>
  <c r="F258" i="2"/>
  <c r="Y258" i="2" s="1"/>
  <c r="F259" i="2"/>
  <c r="Y259" i="2" s="1"/>
  <c r="F260" i="2"/>
  <c r="Y260" i="2" s="1"/>
  <c r="F261" i="2"/>
  <c r="Y261" i="2" s="1"/>
  <c r="F262" i="2"/>
  <c r="Y262" i="2" s="1"/>
  <c r="F263" i="2"/>
  <c r="Y263" i="2" s="1"/>
  <c r="F264" i="2"/>
  <c r="Y264" i="2" s="1"/>
  <c r="F265" i="2"/>
  <c r="Y265" i="2" s="1"/>
  <c r="F266" i="2"/>
  <c r="Y266" i="2" s="1"/>
  <c r="F267" i="2"/>
  <c r="Y267" i="2" s="1"/>
  <c r="F268" i="2"/>
  <c r="Y268" i="2" s="1"/>
  <c r="F269" i="2"/>
  <c r="Y269" i="2" s="1"/>
  <c r="F270" i="2"/>
  <c r="Y270" i="2" s="1"/>
  <c r="F271" i="2"/>
  <c r="Y271" i="2" s="1"/>
  <c r="F272" i="2"/>
  <c r="Y272" i="2" s="1"/>
  <c r="F273" i="2"/>
  <c r="Y273" i="2" s="1"/>
  <c r="F274" i="2"/>
  <c r="Y274" i="2" s="1"/>
  <c r="F275" i="2"/>
  <c r="Y275" i="2" s="1"/>
  <c r="F276" i="2"/>
  <c r="Y276" i="2" s="1"/>
  <c r="F277" i="2"/>
  <c r="Y277" i="2" s="1"/>
  <c r="F278" i="2"/>
  <c r="Y278" i="2" s="1"/>
  <c r="F279" i="2"/>
  <c r="Y279" i="2" s="1"/>
  <c r="F280" i="2"/>
  <c r="Y280" i="2" s="1"/>
  <c r="F281" i="2"/>
  <c r="Y281" i="2" s="1"/>
  <c r="F282" i="2"/>
  <c r="Y282" i="2" s="1"/>
  <c r="F283" i="2"/>
  <c r="Y283" i="2" s="1"/>
  <c r="F284" i="2"/>
  <c r="Y284" i="2" s="1"/>
  <c r="F285" i="2"/>
  <c r="Y285" i="2" s="1"/>
  <c r="F286" i="2"/>
  <c r="Y286" i="2" s="1"/>
  <c r="F287" i="2"/>
  <c r="Y287" i="2" s="1"/>
  <c r="F288" i="2"/>
  <c r="Y288" i="2" s="1"/>
  <c r="F289" i="2"/>
  <c r="Y289" i="2" s="1"/>
  <c r="F290" i="2"/>
  <c r="Y290" i="2" s="1"/>
  <c r="F291" i="2"/>
  <c r="Y291" i="2" s="1"/>
  <c r="F292" i="2"/>
  <c r="Y292" i="2" s="1"/>
  <c r="F293" i="2"/>
  <c r="Y293" i="2" s="1"/>
  <c r="F294" i="2"/>
  <c r="Y294" i="2" s="1"/>
  <c r="F295" i="2"/>
  <c r="Y295" i="2" s="1"/>
  <c r="F296" i="2"/>
  <c r="Y296" i="2" s="1"/>
  <c r="F297" i="2"/>
  <c r="Y297" i="2" s="1"/>
  <c r="F298" i="2"/>
  <c r="Y298" i="2" s="1"/>
  <c r="F299" i="2"/>
  <c r="Y299" i="2" s="1"/>
  <c r="F300" i="2"/>
  <c r="Y300" i="2" s="1"/>
  <c r="F301" i="2"/>
  <c r="Y301" i="2" s="1"/>
  <c r="F302" i="2"/>
  <c r="Y302" i="2" s="1"/>
  <c r="F303" i="2"/>
  <c r="Y303" i="2" s="1"/>
  <c r="F304" i="2"/>
  <c r="Y304" i="2" s="1"/>
  <c r="F305" i="2"/>
  <c r="Y305" i="2" s="1"/>
  <c r="F306" i="2"/>
  <c r="Y306" i="2" s="1"/>
  <c r="F307" i="2"/>
  <c r="Y307" i="2" s="1"/>
  <c r="F308" i="2"/>
  <c r="Y308" i="2" s="1"/>
  <c r="F309" i="2"/>
  <c r="Y309" i="2" s="1"/>
  <c r="F310" i="2"/>
  <c r="Y310" i="2" s="1"/>
  <c r="F311" i="2"/>
  <c r="Y311" i="2" s="1"/>
  <c r="F312" i="2"/>
  <c r="Y312" i="2" s="1"/>
  <c r="F313" i="2"/>
  <c r="Y313" i="2" s="1"/>
  <c r="F314" i="2"/>
  <c r="Y314" i="2" s="1"/>
  <c r="F315" i="2"/>
  <c r="Y315" i="2" s="1"/>
  <c r="F316" i="2"/>
  <c r="Y316" i="2" s="1"/>
  <c r="F317" i="2"/>
  <c r="Y317" i="2" s="1"/>
  <c r="F318" i="2"/>
  <c r="Y318" i="2" s="1"/>
  <c r="F319" i="2"/>
  <c r="Y319" i="2" s="1"/>
  <c r="F320" i="2"/>
  <c r="Y320" i="2" s="1"/>
  <c r="F321" i="2"/>
  <c r="Y321" i="2" s="1"/>
  <c r="F322" i="2"/>
  <c r="Y322" i="2" s="1"/>
  <c r="F323" i="2"/>
  <c r="Y323" i="2" s="1"/>
  <c r="F324" i="2"/>
  <c r="Y324" i="2" s="1"/>
  <c r="F325" i="2"/>
  <c r="Y325" i="2" s="1"/>
  <c r="F326" i="2"/>
  <c r="Y326" i="2" s="1"/>
  <c r="F327" i="2"/>
  <c r="Y327" i="2" s="1"/>
  <c r="F328" i="2"/>
  <c r="Y328" i="2" s="1"/>
  <c r="F329" i="2"/>
  <c r="Y329" i="2" s="1"/>
  <c r="F330" i="2"/>
  <c r="Y330" i="2" s="1"/>
  <c r="F331" i="2"/>
  <c r="Y331" i="2" s="1"/>
  <c r="F332" i="2"/>
  <c r="Y332" i="2" s="1"/>
  <c r="F333" i="2"/>
  <c r="Y333" i="2" s="1"/>
  <c r="F334" i="2"/>
  <c r="Y334" i="2" s="1"/>
  <c r="F335" i="2"/>
  <c r="Y335" i="2" s="1"/>
  <c r="F336" i="2"/>
  <c r="Y336" i="2" s="1"/>
  <c r="F337" i="2"/>
  <c r="Y337" i="2" s="1"/>
  <c r="F338" i="2"/>
  <c r="Y338" i="2" s="1"/>
  <c r="F339" i="2"/>
  <c r="Y339" i="2" s="1"/>
  <c r="F340" i="2"/>
  <c r="Y340" i="2" s="1"/>
  <c r="F341" i="2"/>
  <c r="Y341" i="2" s="1"/>
  <c r="F342" i="2"/>
  <c r="Y342" i="2" s="1"/>
  <c r="F343" i="2"/>
  <c r="Y343" i="2" s="1"/>
  <c r="F344" i="2"/>
  <c r="Y344" i="2" s="1"/>
  <c r="F345" i="2"/>
  <c r="Y345" i="2" s="1"/>
  <c r="F346" i="2"/>
  <c r="Y346" i="2" s="1"/>
  <c r="F347" i="2"/>
  <c r="Y347" i="2" s="1"/>
  <c r="F348" i="2"/>
  <c r="Y348" i="2" s="1"/>
  <c r="F349" i="2"/>
  <c r="Y349" i="2" s="1"/>
  <c r="F350" i="2"/>
  <c r="Y350" i="2" s="1"/>
  <c r="F351" i="2"/>
  <c r="Y351" i="2" s="1"/>
  <c r="F352" i="2"/>
  <c r="Y352" i="2" s="1"/>
  <c r="F353" i="2"/>
  <c r="Y353" i="2" s="1"/>
  <c r="F354" i="2"/>
  <c r="Y354" i="2" s="1"/>
  <c r="F355" i="2"/>
  <c r="Y355" i="2" s="1"/>
  <c r="F356" i="2"/>
  <c r="Y356" i="2" s="1"/>
  <c r="F357" i="2"/>
  <c r="Y357" i="2" s="1"/>
  <c r="F358" i="2"/>
  <c r="Y358" i="2" s="1"/>
  <c r="F359" i="2"/>
  <c r="Y359" i="2" s="1"/>
  <c r="F360" i="2"/>
  <c r="Y360" i="2" s="1"/>
  <c r="F361" i="2"/>
  <c r="Y361" i="2" s="1"/>
  <c r="F362" i="2"/>
  <c r="Y362" i="2" s="1"/>
  <c r="F363" i="2"/>
  <c r="Y363" i="2" s="1"/>
  <c r="F364" i="2"/>
  <c r="Y364" i="2" s="1"/>
  <c r="F365" i="2"/>
  <c r="Y365" i="2" s="1"/>
  <c r="F366" i="2"/>
  <c r="Y366" i="2" s="1"/>
  <c r="F367" i="2"/>
  <c r="Y367" i="2" s="1"/>
  <c r="F368" i="2"/>
  <c r="Y368" i="2" s="1"/>
  <c r="F369" i="2"/>
  <c r="Y369" i="2" s="1"/>
  <c r="F370" i="2"/>
  <c r="Y370" i="2" s="1"/>
  <c r="F371" i="2"/>
  <c r="Y371" i="2" s="1"/>
  <c r="F372" i="2"/>
  <c r="Y372" i="2" s="1"/>
  <c r="F373" i="2"/>
  <c r="Y373" i="2" s="1"/>
  <c r="F374" i="2"/>
  <c r="Y374" i="2" s="1"/>
  <c r="F375" i="2"/>
  <c r="Y375" i="2" s="1"/>
  <c r="F376" i="2"/>
  <c r="Y376" i="2" s="1"/>
  <c r="F377" i="2"/>
  <c r="Y377" i="2" s="1"/>
  <c r="F378" i="2"/>
  <c r="Y378" i="2" s="1"/>
  <c r="F379" i="2"/>
  <c r="Y379" i="2" s="1"/>
  <c r="F380" i="2"/>
  <c r="Y380" i="2" s="1"/>
  <c r="F381" i="2"/>
  <c r="Y381" i="2" s="1"/>
  <c r="F382" i="2"/>
  <c r="Y382" i="2" s="1"/>
  <c r="F383" i="2"/>
  <c r="Y383" i="2" s="1"/>
  <c r="F384" i="2"/>
  <c r="Y384" i="2" s="1"/>
  <c r="F385" i="2"/>
  <c r="Y385" i="2" s="1"/>
  <c r="F386" i="2"/>
  <c r="Y386" i="2" s="1"/>
  <c r="F387" i="2"/>
  <c r="Y387" i="2" s="1"/>
  <c r="F388" i="2"/>
  <c r="Y388" i="2" s="1"/>
  <c r="F389" i="2"/>
  <c r="Y389" i="2" s="1"/>
  <c r="F390" i="2"/>
  <c r="Y390" i="2" s="1"/>
  <c r="F391" i="2"/>
  <c r="Y391" i="2" s="1"/>
  <c r="F392" i="2"/>
  <c r="Y392" i="2" s="1"/>
  <c r="F393" i="2"/>
  <c r="Y393" i="2" s="1"/>
  <c r="F394" i="2"/>
  <c r="Y394" i="2" s="1"/>
  <c r="F395" i="2"/>
  <c r="Y395" i="2" s="1"/>
  <c r="F396" i="2"/>
  <c r="Y396" i="2" s="1"/>
  <c r="F397" i="2"/>
  <c r="Y397" i="2" s="1"/>
  <c r="F398" i="2"/>
  <c r="Y398" i="2" s="1"/>
  <c r="F399" i="2"/>
  <c r="Y399" i="2" s="1"/>
  <c r="F400" i="2"/>
  <c r="Y400" i="2" s="1"/>
  <c r="F401" i="2"/>
  <c r="Y401" i="2" s="1"/>
  <c r="F402" i="2"/>
  <c r="Y402" i="2" s="1"/>
  <c r="F403" i="2"/>
  <c r="Y403" i="2" s="1"/>
  <c r="F404" i="2"/>
  <c r="Y404" i="2" s="1"/>
  <c r="F405" i="2"/>
  <c r="Y405" i="2" s="1"/>
  <c r="F406" i="2"/>
  <c r="Y406" i="2" s="1"/>
  <c r="F407" i="2"/>
  <c r="Y407" i="2" s="1"/>
  <c r="F408" i="2"/>
  <c r="Y408" i="2" s="1"/>
  <c r="F409" i="2"/>
  <c r="Y409" i="2" s="1"/>
  <c r="F410" i="2"/>
  <c r="Y410" i="2" s="1"/>
  <c r="F411" i="2"/>
  <c r="Y411" i="2" s="1"/>
  <c r="F412" i="2"/>
  <c r="Y412" i="2" s="1"/>
  <c r="F413" i="2"/>
  <c r="Y413" i="2" s="1"/>
  <c r="F414" i="2"/>
  <c r="Y414" i="2" s="1"/>
  <c r="F415" i="2"/>
  <c r="Y415" i="2" s="1"/>
  <c r="F416" i="2"/>
  <c r="Y416" i="2" s="1"/>
  <c r="F417" i="2"/>
  <c r="Y417" i="2" s="1"/>
  <c r="F418" i="2"/>
  <c r="Y418" i="2" s="1"/>
  <c r="F419" i="2"/>
  <c r="Y419" i="2" s="1"/>
  <c r="F420" i="2"/>
  <c r="Y420" i="2" s="1"/>
  <c r="F421" i="2"/>
  <c r="Y421" i="2" s="1"/>
  <c r="F422" i="2"/>
  <c r="Y422" i="2" s="1"/>
  <c r="F423" i="2"/>
  <c r="Y423" i="2" s="1"/>
  <c r="F424" i="2"/>
  <c r="Y424" i="2" s="1"/>
  <c r="F425" i="2"/>
  <c r="Y425" i="2" s="1"/>
  <c r="F426" i="2"/>
  <c r="Y426" i="2" s="1"/>
  <c r="F427" i="2"/>
  <c r="Y427" i="2" s="1"/>
  <c r="F428" i="2"/>
  <c r="Y428" i="2" s="1"/>
  <c r="F429" i="2"/>
  <c r="Y429" i="2" s="1"/>
  <c r="F430" i="2"/>
  <c r="Y430" i="2" s="1"/>
  <c r="F431" i="2"/>
  <c r="Y431" i="2" s="1"/>
  <c r="F432" i="2"/>
  <c r="Y432" i="2" s="1"/>
  <c r="F433" i="2"/>
  <c r="Y433" i="2" s="1"/>
  <c r="F434" i="2"/>
  <c r="Y434" i="2" s="1"/>
  <c r="F435" i="2"/>
  <c r="Y435" i="2" s="1"/>
  <c r="F436" i="2"/>
  <c r="Y436" i="2" s="1"/>
  <c r="F437" i="2"/>
  <c r="Y437" i="2" s="1"/>
  <c r="F438" i="2"/>
  <c r="Y438" i="2" s="1"/>
  <c r="F439" i="2"/>
  <c r="Y439" i="2" s="1"/>
  <c r="F440" i="2"/>
  <c r="Y440" i="2" s="1"/>
  <c r="F441" i="2"/>
  <c r="Y441" i="2" s="1"/>
  <c r="F442" i="2"/>
  <c r="Y442" i="2" s="1"/>
  <c r="F443" i="2"/>
  <c r="Y443" i="2" s="1"/>
  <c r="F444" i="2"/>
  <c r="Y444" i="2" s="1"/>
  <c r="F445" i="2"/>
  <c r="Y445" i="2" s="1"/>
  <c r="F446" i="2"/>
  <c r="Y446" i="2" s="1"/>
  <c r="F447" i="2"/>
  <c r="Y447" i="2" s="1"/>
  <c r="F448" i="2"/>
  <c r="Y448" i="2" s="1"/>
  <c r="F449" i="2"/>
  <c r="Y449" i="2" s="1"/>
  <c r="F450" i="2"/>
  <c r="Y450" i="2" s="1"/>
  <c r="F451" i="2"/>
  <c r="Y451" i="2" s="1"/>
  <c r="F452" i="2"/>
  <c r="Y452" i="2" s="1"/>
  <c r="F453" i="2"/>
  <c r="Y453" i="2" s="1"/>
  <c r="F454" i="2"/>
  <c r="Y454" i="2" s="1"/>
  <c r="F455" i="2"/>
  <c r="Y455" i="2" s="1"/>
  <c r="F456" i="2"/>
  <c r="Y456" i="2" s="1"/>
  <c r="F457" i="2"/>
  <c r="Y457" i="2" s="1"/>
  <c r="F458" i="2"/>
  <c r="Y458" i="2" s="1"/>
  <c r="F459" i="2"/>
  <c r="Y459" i="2" s="1"/>
  <c r="F460" i="2"/>
  <c r="Y460" i="2" s="1"/>
  <c r="F461" i="2"/>
  <c r="Y461" i="2" s="1"/>
  <c r="F462" i="2"/>
  <c r="Y462" i="2" s="1"/>
  <c r="F463" i="2"/>
  <c r="Y463" i="2" s="1"/>
  <c r="F464" i="2"/>
  <c r="Y464" i="2" s="1"/>
  <c r="F465" i="2"/>
  <c r="Y465" i="2" s="1"/>
  <c r="F466" i="2"/>
  <c r="Y466" i="2" s="1"/>
  <c r="F467" i="2"/>
  <c r="Y467" i="2" s="1"/>
  <c r="F468" i="2"/>
  <c r="Y468" i="2" s="1"/>
  <c r="F469" i="2"/>
  <c r="Y469" i="2" s="1"/>
  <c r="F470" i="2"/>
  <c r="Y470" i="2" s="1"/>
  <c r="F471" i="2"/>
  <c r="Y471" i="2" s="1"/>
  <c r="F472" i="2"/>
  <c r="Y472" i="2" s="1"/>
  <c r="F473" i="2"/>
  <c r="Y473" i="2" s="1"/>
  <c r="F474" i="2"/>
  <c r="Y474" i="2" s="1"/>
  <c r="F475" i="2"/>
  <c r="Y475" i="2" s="1"/>
  <c r="F476" i="2"/>
  <c r="Y476" i="2" s="1"/>
  <c r="F477" i="2"/>
  <c r="Y477" i="2" s="1"/>
  <c r="F478" i="2"/>
  <c r="Y478" i="2" s="1"/>
  <c r="F479" i="2"/>
  <c r="Y479" i="2" s="1"/>
  <c r="F480" i="2"/>
  <c r="Y480" i="2" s="1"/>
  <c r="F481" i="2"/>
  <c r="Y481" i="2" s="1"/>
  <c r="F482" i="2"/>
  <c r="Y482" i="2" s="1"/>
  <c r="F483" i="2"/>
  <c r="Y483" i="2" s="1"/>
  <c r="F484" i="2"/>
  <c r="Y484" i="2" s="1"/>
  <c r="F485" i="2"/>
  <c r="Y485" i="2" s="1"/>
  <c r="F486" i="2"/>
  <c r="Y486" i="2" s="1"/>
  <c r="F487" i="2"/>
  <c r="Y487" i="2" s="1"/>
  <c r="F488" i="2"/>
  <c r="Y488" i="2" s="1"/>
  <c r="F489" i="2"/>
  <c r="Y489" i="2" s="1"/>
  <c r="F490" i="2"/>
  <c r="Y490" i="2" s="1"/>
  <c r="F491" i="2"/>
  <c r="Y491" i="2" s="1"/>
  <c r="F492" i="2"/>
  <c r="Y492" i="2" s="1"/>
  <c r="F493" i="2"/>
  <c r="Y493" i="2" s="1"/>
  <c r="F494" i="2"/>
  <c r="Y494" i="2" s="1"/>
  <c r="F495" i="2"/>
  <c r="Y495" i="2" s="1"/>
  <c r="F496" i="2"/>
  <c r="Y496" i="2" s="1"/>
  <c r="F497" i="2"/>
  <c r="Y497" i="2" s="1"/>
  <c r="F498" i="2"/>
  <c r="Y498" i="2" s="1"/>
  <c r="F499" i="2"/>
  <c r="Y499" i="2" s="1"/>
  <c r="F500" i="2"/>
  <c r="Y500" i="2" s="1"/>
  <c r="F501" i="2"/>
  <c r="Y501" i="2" s="1"/>
  <c r="F502" i="2"/>
  <c r="Y502" i="2" s="1"/>
  <c r="F503" i="2"/>
  <c r="Y503" i="2" s="1"/>
  <c r="F504" i="2"/>
  <c r="Y504" i="2" s="1"/>
  <c r="F505" i="2"/>
  <c r="Y505" i="2" s="1"/>
  <c r="F506" i="2"/>
  <c r="Y506" i="2" s="1"/>
  <c r="F507" i="2"/>
  <c r="Y507" i="2" s="1"/>
  <c r="F508" i="2"/>
  <c r="Y508" i="2" s="1"/>
  <c r="F509" i="2"/>
  <c r="Y509" i="2" s="1"/>
  <c r="F510" i="2"/>
  <c r="Y510" i="2" s="1"/>
  <c r="F511" i="2"/>
  <c r="Y511" i="2" s="1"/>
  <c r="F512" i="2"/>
  <c r="Y512" i="2" s="1"/>
  <c r="F513" i="2"/>
  <c r="Y513" i="2" s="1"/>
  <c r="F514" i="2"/>
  <c r="Y514" i="2" s="1"/>
  <c r="F515" i="2"/>
  <c r="Y515" i="2" s="1"/>
  <c r="F516" i="2"/>
  <c r="Y516" i="2" s="1"/>
  <c r="F517" i="2"/>
  <c r="Y517" i="2" s="1"/>
  <c r="F518" i="2"/>
  <c r="Y518" i="2" s="1"/>
  <c r="F519" i="2"/>
  <c r="Y519" i="2" s="1"/>
  <c r="F520" i="2"/>
  <c r="Y520" i="2" s="1"/>
  <c r="F521" i="2"/>
  <c r="Y521" i="2" s="1"/>
  <c r="F522" i="2"/>
  <c r="Y522" i="2" s="1"/>
  <c r="F523" i="2"/>
  <c r="Y523" i="2" s="1"/>
  <c r="F524" i="2"/>
  <c r="Y524" i="2" s="1"/>
  <c r="F525" i="2"/>
  <c r="Y525" i="2" s="1"/>
  <c r="F526" i="2"/>
  <c r="Y526" i="2" s="1"/>
  <c r="F527" i="2"/>
  <c r="Y527" i="2" s="1"/>
  <c r="F528" i="2"/>
  <c r="Y528" i="2" s="1"/>
  <c r="F529" i="2"/>
  <c r="Y529" i="2" s="1"/>
  <c r="F530" i="2"/>
  <c r="Y530" i="2" s="1"/>
  <c r="F531" i="2"/>
  <c r="Y531" i="2" s="1"/>
  <c r="F532" i="2"/>
  <c r="Y532" i="2" s="1"/>
  <c r="F533" i="2"/>
  <c r="Y533" i="2" s="1"/>
  <c r="F534" i="2"/>
  <c r="Y534" i="2" s="1"/>
  <c r="F535" i="2"/>
  <c r="Y535" i="2" s="1"/>
  <c r="F536" i="2"/>
  <c r="Y536" i="2" s="1"/>
  <c r="F537" i="2"/>
  <c r="Y537" i="2" s="1"/>
  <c r="F538" i="2"/>
  <c r="Y538" i="2" s="1"/>
  <c r="F539" i="2"/>
  <c r="Y539" i="2" s="1"/>
  <c r="F540" i="2"/>
  <c r="Y540" i="2" s="1"/>
  <c r="F541" i="2"/>
  <c r="Y541" i="2" s="1"/>
  <c r="F542" i="2"/>
  <c r="Y542" i="2" s="1"/>
  <c r="F543" i="2"/>
  <c r="Y543" i="2" s="1"/>
  <c r="F544" i="2"/>
  <c r="Y544" i="2" s="1"/>
  <c r="F545" i="2"/>
  <c r="Y545" i="2" s="1"/>
  <c r="F546" i="2"/>
  <c r="Y546" i="2" s="1"/>
  <c r="F547" i="2"/>
  <c r="Y547" i="2" s="1"/>
  <c r="F548" i="2"/>
  <c r="Y548" i="2" s="1"/>
  <c r="F549" i="2"/>
  <c r="Y549" i="2" s="1"/>
  <c r="F550" i="2"/>
  <c r="Y550" i="2" s="1"/>
  <c r="F551" i="2"/>
  <c r="Y551" i="2" s="1"/>
  <c r="F552" i="2"/>
  <c r="Y552" i="2" s="1"/>
  <c r="F553" i="2"/>
  <c r="Y553" i="2" s="1"/>
  <c r="F554" i="2"/>
  <c r="Y554" i="2" s="1"/>
  <c r="F555" i="2"/>
  <c r="Y555" i="2" s="1"/>
  <c r="F556" i="2"/>
  <c r="Y556" i="2" s="1"/>
  <c r="F557" i="2"/>
  <c r="Y557" i="2" s="1"/>
  <c r="F558" i="2"/>
  <c r="Y558" i="2" s="1"/>
  <c r="F559" i="2"/>
  <c r="Y559" i="2" s="1"/>
  <c r="F560" i="2"/>
  <c r="Y560" i="2" s="1"/>
  <c r="F561" i="2"/>
  <c r="Y561" i="2" s="1"/>
  <c r="F562" i="2"/>
  <c r="Y562" i="2" s="1"/>
  <c r="F563" i="2"/>
  <c r="Y563" i="2" s="1"/>
  <c r="F564" i="2"/>
  <c r="Y564" i="2" s="1"/>
  <c r="F565" i="2"/>
  <c r="Y565" i="2" s="1"/>
  <c r="F566" i="2"/>
  <c r="Y566" i="2" s="1"/>
  <c r="F567" i="2"/>
  <c r="Y567" i="2" s="1"/>
  <c r="F568" i="2"/>
  <c r="Y568" i="2" s="1"/>
  <c r="F569" i="2"/>
  <c r="Y569" i="2" s="1"/>
  <c r="F570" i="2"/>
  <c r="Y570" i="2" s="1"/>
  <c r="F571" i="2"/>
  <c r="Y571" i="2" s="1"/>
  <c r="F572" i="2"/>
  <c r="Y572" i="2" s="1"/>
  <c r="F2" i="2"/>
  <c r="Y2" i="2" s="1"/>
  <c r="O815" i="4" l="1"/>
  <c r="G7" i="4"/>
  <c r="P34" i="4"/>
  <c r="R271" i="4"/>
  <c r="Q271" i="4"/>
  <c r="R786" i="4"/>
  <c r="Q958" i="4"/>
  <c r="R517" i="4"/>
  <c r="P54" i="4"/>
  <c r="Q1223" i="4"/>
  <c r="P104" i="4"/>
  <c r="Q649" i="4"/>
  <c r="P324" i="4"/>
  <c r="Q725" i="4"/>
  <c r="P176" i="4"/>
  <c r="S176" i="4" s="1"/>
  <c r="Q1369" i="4"/>
  <c r="P1130" i="4"/>
  <c r="Q1088" i="4"/>
  <c r="P243" i="4"/>
  <c r="Q1316" i="4"/>
  <c r="P741" i="4"/>
  <c r="Q1091" i="4"/>
  <c r="P1404" i="4"/>
  <c r="S1404" i="4" s="1"/>
  <c r="Q21" i="4"/>
  <c r="P1287" i="4"/>
  <c r="Q1267" i="4"/>
  <c r="P400" i="4"/>
  <c r="Q1229" i="4"/>
  <c r="P593" i="4"/>
  <c r="Q438" i="4"/>
  <c r="P1225" i="4"/>
  <c r="S1225" i="4" s="1"/>
  <c r="Q837" i="4"/>
  <c r="P33" i="4"/>
  <c r="Q95" i="4"/>
  <c r="P232" i="4"/>
  <c r="Q1406" i="4"/>
  <c r="P1142" i="4"/>
  <c r="Q323" i="4"/>
  <c r="P1450" i="4"/>
  <c r="S1450" i="4" s="1"/>
  <c r="Q812" i="4"/>
  <c r="P542" i="4"/>
  <c r="Q1386" i="4"/>
  <c r="P598" i="4"/>
  <c r="Q340" i="4"/>
  <c r="P132" i="4"/>
  <c r="Q684" i="4"/>
  <c r="P1129" i="4"/>
  <c r="S1129" i="4" s="1"/>
  <c r="Q85" i="4"/>
  <c r="P952" i="4"/>
  <c r="Q244" i="4"/>
  <c r="P274" i="4"/>
  <c r="Q65" i="4"/>
  <c r="P744" i="4"/>
  <c r="Q866" i="4"/>
  <c r="P53" i="4"/>
  <c r="S53" i="4" s="1"/>
  <c r="Q1490" i="4"/>
  <c r="P867" i="4"/>
  <c r="Q409" i="4"/>
  <c r="P1430" i="4"/>
  <c r="Q1266" i="4"/>
  <c r="P1233" i="4"/>
  <c r="Q371" i="4"/>
  <c r="P1172" i="4"/>
  <c r="S1172" i="4" s="1"/>
  <c r="Q1463" i="4"/>
  <c r="P162" i="4"/>
  <c r="Q799" i="4"/>
  <c r="P592" i="4"/>
  <c r="Q189" i="4"/>
  <c r="P903" i="4"/>
  <c r="Q510" i="4"/>
  <c r="P63" i="4"/>
  <c r="S63" i="4" s="1"/>
  <c r="Q1361" i="4"/>
  <c r="P315" i="4"/>
  <c r="Q576" i="4"/>
  <c r="P905" i="4"/>
  <c r="Q383" i="4"/>
  <c r="P334" i="4"/>
  <c r="Q266" i="4"/>
  <c r="P1085" i="4"/>
  <c r="S1085" i="4" s="1"/>
  <c r="Q259" i="4"/>
  <c r="P559" i="4"/>
  <c r="Q1230" i="4"/>
  <c r="P131" i="4"/>
  <c r="Q888" i="4"/>
  <c r="P1223" i="4"/>
  <c r="S1223" i="4" s="1"/>
  <c r="Q471" i="4"/>
  <c r="P1369" i="4"/>
  <c r="S1369" i="4" s="1"/>
  <c r="Q40" i="4"/>
  <c r="P1014" i="4"/>
  <c r="Q874" i="4"/>
  <c r="P282" i="4"/>
  <c r="Q98" i="4"/>
  <c r="P543" i="4"/>
  <c r="Q474" i="4"/>
  <c r="P376" i="4"/>
  <c r="S376" i="4" s="1"/>
  <c r="Q42" i="4"/>
  <c r="P1088" i="4"/>
  <c r="S1088" i="4" s="1"/>
  <c r="Q1387" i="4"/>
  <c r="P1289" i="4"/>
  <c r="Q39" i="4"/>
  <c r="P326" i="4"/>
  <c r="Q1495" i="4"/>
  <c r="P669" i="4"/>
  <c r="S669" i="4" s="1"/>
  <c r="Q1072" i="4"/>
  <c r="P1098" i="4"/>
  <c r="Q1377" i="4"/>
  <c r="P736" i="4"/>
  <c r="Q429" i="4"/>
  <c r="P1316" i="4"/>
  <c r="S1316" i="4" s="1"/>
  <c r="Q133" i="4"/>
  <c r="P128" i="4"/>
  <c r="S128" i="4" s="1"/>
  <c r="Q1247" i="4"/>
  <c r="P436" i="4"/>
  <c r="Q1443" i="4"/>
  <c r="P1335" i="4"/>
  <c r="Q715" i="4"/>
  <c r="P996" i="4"/>
  <c r="Q939" i="4"/>
  <c r="P1091" i="4"/>
  <c r="S1091" i="4" s="1"/>
  <c r="Q32" i="4"/>
  <c r="P1131" i="4"/>
  <c r="Q963" i="4"/>
  <c r="P144" i="4"/>
  <c r="Q79" i="4"/>
  <c r="P921" i="4"/>
  <c r="Q871" i="4"/>
  <c r="P279" i="4"/>
  <c r="S279" i="4" s="1"/>
  <c r="Q1115" i="4"/>
  <c r="P1265" i="4"/>
  <c r="Q221" i="4"/>
  <c r="P815" i="4"/>
  <c r="Q216" i="4"/>
  <c r="P21" i="4"/>
  <c r="S21" i="4" s="1"/>
  <c r="Q789" i="4"/>
  <c r="P316" i="4"/>
  <c r="S316" i="4" s="1"/>
  <c r="Q156" i="4"/>
  <c r="P293" i="4"/>
  <c r="Q1006" i="4"/>
  <c r="P1257" i="4"/>
  <c r="Q440" i="4"/>
  <c r="P1469" i="4"/>
  <c r="Q1384" i="4"/>
  <c r="P367" i="4"/>
  <c r="S367" i="4" s="1"/>
  <c r="Q318" i="4"/>
  <c r="P1267" i="4"/>
  <c r="S1267" i="4" s="1"/>
  <c r="Q212" i="4"/>
  <c r="P571" i="4"/>
  <c r="Q600" i="4"/>
  <c r="P1050" i="4"/>
  <c r="Q1063" i="4"/>
  <c r="P11" i="4"/>
  <c r="S11" i="4" s="1"/>
  <c r="Q1019" i="4"/>
  <c r="P342" i="4"/>
  <c r="Q423" i="4"/>
  <c r="P235" i="4"/>
  <c r="Q698" i="4"/>
  <c r="P1100" i="4"/>
  <c r="Q810" i="4"/>
  <c r="P1229" i="4"/>
  <c r="S1229" i="4" s="1"/>
  <c r="Q753" i="4"/>
  <c r="P575" i="4"/>
  <c r="Q77" i="4"/>
  <c r="P668" i="4"/>
  <c r="Q979" i="4"/>
  <c r="P1188" i="4"/>
  <c r="Q964" i="4"/>
  <c r="P273" i="4"/>
  <c r="S273" i="4" s="1"/>
  <c r="Q1290" i="4"/>
  <c r="P934" i="4"/>
  <c r="Q174" i="4"/>
  <c r="P438" i="4"/>
  <c r="S438" i="4" s="1"/>
  <c r="Q1491" i="4"/>
  <c r="P1157" i="4"/>
  <c r="Q398" i="4"/>
  <c r="P902" i="4"/>
  <c r="S902" i="4" s="1"/>
  <c r="Q631" i="4"/>
  <c r="P1009" i="4"/>
  <c r="Q544" i="4"/>
  <c r="P1382" i="4"/>
  <c r="Q481" i="4"/>
  <c r="P837" i="4"/>
  <c r="S837" i="4" s="1"/>
  <c r="Q34" i="4"/>
  <c r="P76" i="4"/>
  <c r="S76" i="4" s="1"/>
  <c r="Q667" i="4"/>
  <c r="P1010" i="4"/>
  <c r="Q1201" i="4"/>
  <c r="P881" i="4"/>
  <c r="Q158" i="4"/>
  <c r="P660" i="4"/>
  <c r="Q737" i="4"/>
  <c r="P526" i="4"/>
  <c r="S526" i="4" s="1"/>
  <c r="Q207" i="4"/>
  <c r="P1307" i="4"/>
  <c r="Q525" i="4"/>
  <c r="P95" i="4"/>
  <c r="S95" i="4" s="1"/>
  <c r="Q833" i="4"/>
  <c r="P304" i="4"/>
  <c r="Q629" i="4"/>
  <c r="P602" i="4"/>
  <c r="S602" i="4" s="1"/>
  <c r="Q1396" i="4"/>
  <c r="P682" i="4"/>
  <c r="Q1462" i="4"/>
  <c r="P1347" i="4"/>
  <c r="Q947" i="4"/>
  <c r="P1406" i="4"/>
  <c r="S1406" i="4" s="1"/>
  <c r="Q1306" i="4"/>
  <c r="P1246" i="4"/>
  <c r="S1246" i="4" s="1"/>
  <c r="Q127" i="4"/>
  <c r="P855" i="4"/>
  <c r="Q1046" i="4"/>
  <c r="P236" i="4"/>
  <c r="Q1097" i="4"/>
  <c r="P1378" i="4"/>
  <c r="Q981" i="4"/>
  <c r="P1331" i="4"/>
  <c r="S1331" i="4" s="1"/>
  <c r="Q1189" i="4"/>
  <c r="P323" i="4"/>
  <c r="S323" i="4" s="1"/>
  <c r="Q148" i="4"/>
  <c r="P904" i="4"/>
  <c r="Q1470" i="4"/>
  <c r="P1071" i="4"/>
  <c r="Q331" i="4"/>
  <c r="P797" i="4"/>
  <c r="S797" i="4" s="1"/>
  <c r="Q933" i="4"/>
  <c r="P695" i="4"/>
  <c r="Q66" i="4"/>
  <c r="P277" i="4"/>
  <c r="Q396" i="4"/>
  <c r="P1381" i="4"/>
  <c r="Q1005" i="4"/>
  <c r="P812" i="4"/>
  <c r="S812" i="4" s="1"/>
  <c r="Q280" i="4"/>
  <c r="P284" i="4"/>
  <c r="Q224" i="4"/>
  <c r="P1487" i="4"/>
  <c r="Q361" i="4"/>
  <c r="P1484" i="4"/>
  <c r="Q202" i="4"/>
  <c r="P195" i="4"/>
  <c r="S195" i="4" s="1"/>
  <c r="Q1291" i="4"/>
  <c r="P1180" i="4"/>
  <c r="Q292" i="4"/>
  <c r="P1238" i="4"/>
  <c r="Q955" i="4"/>
  <c r="P1386" i="4"/>
  <c r="S1386" i="4" s="1"/>
  <c r="Q732" i="4"/>
  <c r="P595" i="4"/>
  <c r="S595" i="4" s="1"/>
  <c r="Q58" i="4"/>
  <c r="P399" i="4"/>
  <c r="Q854" i="4"/>
  <c r="P163" i="4"/>
  <c r="S163" i="4" s="1"/>
  <c r="Q768" i="4"/>
  <c r="P1425" i="4"/>
  <c r="Q173" i="4"/>
  <c r="P1031" i="4"/>
  <c r="S1031" i="4" s="1"/>
  <c r="Q1141" i="4"/>
  <c r="P340" i="4"/>
  <c r="S340" i="4" s="1"/>
  <c r="Q819" i="4"/>
  <c r="P1479" i="4"/>
  <c r="Q139" i="4"/>
  <c r="P261" i="4"/>
  <c r="Q1150" i="4"/>
  <c r="P1299" i="4"/>
  <c r="S1299" i="4" s="1"/>
  <c r="Q427" i="4"/>
  <c r="P709" i="4"/>
  <c r="Q677" i="4"/>
  <c r="P790" i="4"/>
  <c r="Q757" i="4"/>
  <c r="P684" i="4"/>
  <c r="S684" i="4" s="1"/>
  <c r="Q582" i="4"/>
  <c r="P117" i="4"/>
  <c r="S117" i="4" s="1"/>
  <c r="Q770" i="4"/>
  <c r="P1193" i="4"/>
  <c r="Q250" i="4"/>
  <c r="P1380" i="4"/>
  <c r="Q1313" i="4"/>
  <c r="P1324" i="4"/>
  <c r="Q1217" i="4"/>
  <c r="P141" i="4"/>
  <c r="S141" i="4" s="1"/>
  <c r="Q206" i="4"/>
  <c r="P85" i="4"/>
  <c r="S85" i="4" s="1"/>
  <c r="Q495" i="4"/>
  <c r="P706" i="4"/>
  <c r="Q41" i="4"/>
  <c r="P303" i="4"/>
  <c r="Q973" i="4"/>
  <c r="P1416" i="4"/>
  <c r="S1416" i="4" s="1"/>
  <c r="Q1056" i="4"/>
  <c r="P1126" i="4"/>
  <c r="Q1354" i="4"/>
  <c r="P1271" i="4"/>
  <c r="S1271" i="4" s="1"/>
  <c r="Q623" i="4"/>
  <c r="P627" i="4"/>
  <c r="Q820" i="4"/>
  <c r="P244" i="4"/>
  <c r="S244" i="4" s="1"/>
  <c r="Q1392" i="4"/>
  <c r="P446" i="4"/>
  <c r="Q366" i="4"/>
  <c r="P390" i="4"/>
  <c r="Q336" i="4"/>
  <c r="P231" i="4"/>
  <c r="Q838" i="4"/>
  <c r="P1305" i="4"/>
  <c r="S1305" i="4" s="1"/>
  <c r="Q1318" i="4"/>
  <c r="P435" i="4"/>
  <c r="Q1204" i="4"/>
  <c r="P65" i="4"/>
  <c r="S65" i="4" s="1"/>
  <c r="Q821" i="4"/>
  <c r="P936" i="4"/>
  <c r="Q794" i="4"/>
  <c r="P343" i="4"/>
  <c r="S343" i="4" s="1"/>
  <c r="Q4" i="4"/>
  <c r="P696" i="4"/>
  <c r="Q1311" i="4"/>
  <c r="P1086" i="4"/>
  <c r="Q197" i="4"/>
  <c r="P980" i="4"/>
  <c r="Q1259" i="4"/>
  <c r="P866" i="4"/>
  <c r="S866" i="4" s="1"/>
  <c r="Q1252" i="4"/>
  <c r="P1440" i="4"/>
  <c r="Q784" i="4"/>
  <c r="P182" i="4"/>
  <c r="Q1184" i="4"/>
  <c r="P1083" i="4"/>
  <c r="Q1322" i="4"/>
  <c r="P1490" i="4"/>
  <c r="S1490" i="4" s="1"/>
  <c r="Q6" i="4"/>
  <c r="P1338" i="4"/>
  <c r="Q234" i="4"/>
  <c r="P553" i="4"/>
  <c r="Q504" i="4"/>
  <c r="P1367" i="4"/>
  <c r="S1367" i="4" s="1"/>
  <c r="Q1220" i="4"/>
  <c r="P1464" i="4"/>
  <c r="S1464" i="4" s="1"/>
  <c r="Q116" i="4"/>
  <c r="P1114" i="4"/>
  <c r="Q970" i="4"/>
  <c r="P385" i="4"/>
  <c r="Q760" i="4"/>
  <c r="P686" i="4"/>
  <c r="Q878" i="4"/>
  <c r="P409" i="4"/>
  <c r="S409" i="4" s="1"/>
  <c r="Q1468" i="4"/>
  <c r="P974" i="4"/>
  <c r="Q14" i="4"/>
  <c r="P1268" i="4"/>
  <c r="S1268" i="4" s="1"/>
  <c r="Q856" i="4"/>
  <c r="P1279" i="4"/>
  <c r="Q1102" i="4"/>
  <c r="P778" i="4"/>
  <c r="S778" i="4" s="1"/>
  <c r="Q721" i="4"/>
  <c r="P1266" i="4"/>
  <c r="S1266" i="4" s="1"/>
  <c r="Q492" i="4"/>
  <c r="P1403" i="4"/>
  <c r="Q220" i="4"/>
  <c r="P142" i="4"/>
  <c r="Q675" i="4"/>
  <c r="P1390" i="4"/>
  <c r="S1390" i="4" s="1"/>
  <c r="Q1004" i="4"/>
  <c r="P1250" i="4"/>
  <c r="Q685" i="4"/>
  <c r="P1051" i="4"/>
  <c r="Q188" i="4"/>
  <c r="P371" i="4"/>
  <c r="S371" i="4" s="1"/>
  <c r="Q1132" i="4"/>
  <c r="P1055" i="4"/>
  <c r="S1055" i="4" s="1"/>
  <c r="Q655" i="4"/>
  <c r="P1429" i="4"/>
  <c r="S1429" i="4" s="1"/>
  <c r="Q1036" i="4"/>
  <c r="P78" i="4"/>
  <c r="Q927" i="4"/>
  <c r="P822" i="4"/>
  <c r="Q643" i="4"/>
  <c r="P1194" i="4"/>
  <c r="S1194" i="4" s="1"/>
  <c r="Q564" i="4"/>
  <c r="P1463" i="4"/>
  <c r="S1463" i="4" s="1"/>
  <c r="Q1344" i="4"/>
  <c r="P535" i="4"/>
  <c r="S535" i="4" s="1"/>
  <c r="Q1402" i="4"/>
  <c r="P1065" i="4"/>
  <c r="Q96" i="4"/>
  <c r="P25" i="4"/>
  <c r="S25" i="4" s="1"/>
  <c r="Q915" i="4"/>
  <c r="P799" i="4"/>
  <c r="S799" i="4" s="1"/>
  <c r="Q546" i="4"/>
  <c r="P414" i="4"/>
  <c r="Q422" i="4"/>
  <c r="P806" i="4"/>
  <c r="S806" i="4" s="1"/>
  <c r="Q1410" i="4"/>
  <c r="P1028" i="4"/>
  <c r="S1028" i="4" s="1"/>
  <c r="Q1026" i="4"/>
  <c r="P123" i="4"/>
  <c r="Q1058" i="4"/>
  <c r="P189" i="4"/>
  <c r="S189" i="4" s="1"/>
  <c r="Q556" i="4"/>
  <c r="P861" i="4"/>
  <c r="Q160" i="4"/>
  <c r="P1394" i="4"/>
  <c r="S1394" i="4" s="1"/>
  <c r="Q89" i="4"/>
  <c r="P919" i="4"/>
  <c r="Q1411" i="4"/>
  <c r="P847" i="4"/>
  <c r="S847" i="4" s="1"/>
  <c r="Q291" i="4"/>
  <c r="P510" i="4"/>
  <c r="S510" i="4" s="1"/>
  <c r="Q1078" i="4"/>
  <c r="P581" i="4"/>
  <c r="S581" i="4" s="1"/>
  <c r="Q381" i="4"/>
  <c r="P1361" i="4"/>
  <c r="S1361" i="4" s="1"/>
  <c r="Q1493" i="4"/>
  <c r="P776" i="4"/>
  <c r="Q94" i="4"/>
  <c r="P450" i="4"/>
  <c r="S450" i="4" s="1"/>
  <c r="Q1312" i="4"/>
  <c r="P192" i="4"/>
  <c r="S192" i="4" s="1"/>
  <c r="Q1327" i="4"/>
  <c r="P780" i="4"/>
  <c r="Q1330" i="4"/>
  <c r="P380" i="4"/>
  <c r="Q518" i="4"/>
  <c r="P922" i="4"/>
  <c r="Q814" i="4"/>
  <c r="P576" i="4"/>
  <c r="S576" i="4" s="1"/>
  <c r="Q1165" i="4"/>
  <c r="P1163" i="4"/>
  <c r="Q928" i="4"/>
  <c r="P1222" i="4"/>
  <c r="S1222" i="4" s="1"/>
  <c r="Q1099" i="4"/>
  <c r="P472" i="4"/>
  <c r="Q896" i="4"/>
  <c r="P35" i="4"/>
  <c r="S35" i="4" s="1"/>
  <c r="Q844" i="4"/>
  <c r="P417" i="4"/>
  <c r="Q218" i="4"/>
  <c r="P258" i="4"/>
  <c r="Q1011" i="4"/>
  <c r="P1388" i="4"/>
  <c r="S1388" i="4" s="1"/>
  <c r="Q1449" i="4"/>
  <c r="P383" i="4"/>
  <c r="S383" i="4" s="1"/>
  <c r="Q1103" i="4"/>
  <c r="P632" i="4"/>
  <c r="S632" i="4" s="1"/>
  <c r="Q1472" i="4"/>
  <c r="P625" i="4"/>
  <c r="Q1185" i="4"/>
  <c r="P722" i="4"/>
  <c r="Q81" i="4"/>
  <c r="P649" i="4"/>
  <c r="S649" i="4" s="1"/>
  <c r="Q1183" i="4"/>
  <c r="P725" i="4"/>
  <c r="S725" i="4" s="1"/>
  <c r="Q426" i="4"/>
  <c r="P1424" i="4"/>
  <c r="Q282" i="4"/>
  <c r="P1159" i="4"/>
  <c r="Q1098" i="4"/>
  <c r="P1375" i="4"/>
  <c r="S1375" i="4" s="1"/>
  <c r="Q996" i="4"/>
  <c r="P305" i="4"/>
  <c r="Q1265" i="4"/>
  <c r="P1283" i="4"/>
  <c r="Q1469" i="4"/>
  <c r="P1044" i="4"/>
  <c r="Q1100" i="4"/>
  <c r="P1030" i="4"/>
  <c r="S1030" i="4" s="1"/>
  <c r="Q273" i="4"/>
  <c r="P1395" i="4"/>
  <c r="Q1009" i="4"/>
  <c r="P1117" i="4"/>
  <c r="Q660" i="4"/>
  <c r="P1133" i="4"/>
  <c r="Q602" i="4"/>
  <c r="P1168" i="4"/>
  <c r="S1168" i="4" s="1"/>
  <c r="Q236" i="4"/>
  <c r="P1288" i="4"/>
  <c r="Q1071" i="4"/>
  <c r="P276" i="4"/>
  <c r="Q1381" i="4"/>
  <c r="P27" i="4"/>
  <c r="Q1180" i="4"/>
  <c r="P862" i="4"/>
  <c r="S862" i="4" s="1"/>
  <c r="Q163" i="4"/>
  <c r="P534" i="4"/>
  <c r="Q1299" i="4"/>
  <c r="P1153" i="4"/>
  <c r="Q1193" i="4"/>
  <c r="P830" i="4"/>
  <c r="Q141" i="4"/>
  <c r="P777" i="4"/>
  <c r="S777" i="4" s="1"/>
  <c r="Q1271" i="4"/>
  <c r="P61" i="4"/>
  <c r="Q390" i="4"/>
  <c r="P348" i="4"/>
  <c r="Q936" i="4"/>
  <c r="P827" i="4"/>
  <c r="Q1440" i="4"/>
  <c r="P891" i="4"/>
  <c r="S891" i="4" s="1"/>
  <c r="Q1367" i="4"/>
  <c r="P420" i="4"/>
  <c r="Q1268" i="4"/>
  <c r="P296" i="4"/>
  <c r="Q1390" i="4"/>
  <c r="P1353" i="4"/>
  <c r="Q1429" i="4"/>
  <c r="P310" i="4"/>
  <c r="S310" i="4" s="1"/>
  <c r="Q535" i="4"/>
  <c r="P415" i="4"/>
  <c r="Q806" i="4"/>
  <c r="P265" i="4"/>
  <c r="Q1394" i="4"/>
  <c r="P720" i="4"/>
  <c r="Q847" i="4"/>
  <c r="P536" i="4"/>
  <c r="S536" i="4" s="1"/>
  <c r="Q450" i="4"/>
  <c r="P230" i="4"/>
  <c r="Q1222" i="4"/>
  <c r="P1177" i="4"/>
  <c r="Q632" i="4"/>
  <c r="P266" i="4"/>
  <c r="S266" i="4" s="1"/>
  <c r="Q476" i="4"/>
  <c r="P259" i="4"/>
  <c r="S259" i="4" s="1"/>
  <c r="Q1245" i="4"/>
  <c r="P1230" i="4"/>
  <c r="S1230" i="4" s="1"/>
  <c r="Q402" i="4"/>
  <c r="P888" i="4"/>
  <c r="S888" i="4" s="1"/>
  <c r="Q486" i="4"/>
  <c r="P471" i="4"/>
  <c r="S471" i="4" s="1"/>
  <c r="Q1017" i="4"/>
  <c r="P40" i="4"/>
  <c r="S40" i="4" s="1"/>
  <c r="Q748" i="4"/>
  <c r="P874" i="4"/>
  <c r="S874" i="4" s="1"/>
  <c r="Q177" i="4"/>
  <c r="P98" i="4"/>
  <c r="S98" i="4" s="1"/>
  <c r="Q1087" i="4"/>
  <c r="P474" i="4"/>
  <c r="S474" i="4" s="1"/>
  <c r="Q136" i="4"/>
  <c r="P42" i="4"/>
  <c r="S42" i="4" s="1"/>
  <c r="Q1228" i="4"/>
  <c r="P1387" i="4"/>
  <c r="S1387" i="4" s="1"/>
  <c r="Q875" i="4"/>
  <c r="P39" i="4"/>
  <c r="S39" i="4" s="1"/>
  <c r="Q1497" i="4"/>
  <c r="P1495" i="4"/>
  <c r="S1495" i="4" s="1"/>
  <c r="Q1231" i="4"/>
  <c r="P1072" i="4"/>
  <c r="S1072" i="4" s="1"/>
  <c r="Q441" i="4"/>
  <c r="P1377" i="4"/>
  <c r="S1377" i="4" s="1"/>
  <c r="Q262" i="4"/>
  <c r="P429" i="4"/>
  <c r="S429" i="4" s="1"/>
  <c r="Q713" i="4"/>
  <c r="P133" i="4"/>
  <c r="S133" i="4" s="1"/>
  <c r="Q125" i="4"/>
  <c r="P1247" i="4"/>
  <c r="S1247" i="4" s="1"/>
  <c r="Q44" i="4"/>
  <c r="P1443" i="4"/>
  <c r="S1443" i="4" s="1"/>
  <c r="Q712" i="4"/>
  <c r="P715" i="4"/>
  <c r="S715" i="4" s="1"/>
  <c r="Q931" i="4"/>
  <c r="P939" i="4"/>
  <c r="S939" i="4" s="1"/>
  <c r="Q465" i="4"/>
  <c r="P32" i="4"/>
  <c r="S32" i="4" s="1"/>
  <c r="Q1500" i="4"/>
  <c r="P963" i="4"/>
  <c r="S963" i="4" s="1"/>
  <c r="Q694" i="4"/>
  <c r="P79" i="4"/>
  <c r="S79" i="4" s="1"/>
  <c r="Q114" i="4"/>
  <c r="P871" i="4"/>
  <c r="S871" i="4" s="1"/>
  <c r="Q1337" i="4"/>
  <c r="P1115" i="4"/>
  <c r="S1115" i="4" s="1"/>
  <c r="Q1412" i="4"/>
  <c r="P221" i="4"/>
  <c r="S221" i="4" s="1"/>
  <c r="Q499" i="4"/>
  <c r="P216" i="4"/>
  <c r="S216" i="4" s="1"/>
  <c r="Q869" i="4"/>
  <c r="P789" i="4"/>
  <c r="S789" i="4" s="1"/>
  <c r="Q705" i="4"/>
  <c r="P156" i="4"/>
  <c r="S156" i="4" s="1"/>
  <c r="Q1053" i="4"/>
  <c r="P1006" i="4"/>
  <c r="S1006" i="4" s="1"/>
  <c r="Q1205" i="4"/>
  <c r="P440" i="4"/>
  <c r="S440" i="4" s="1"/>
  <c r="Q877" i="4"/>
  <c r="P1384" i="4"/>
  <c r="S1384" i="4" s="1"/>
  <c r="Q1068" i="4"/>
  <c r="P318" i="4"/>
  <c r="S318" i="4" s="1"/>
  <c r="Q1191" i="4"/>
  <c r="P212" i="4"/>
  <c r="S212" i="4" s="1"/>
  <c r="Q213" i="4"/>
  <c r="P600" i="4"/>
  <c r="S600" i="4" s="1"/>
  <c r="Q702" i="4"/>
  <c r="P1063" i="4"/>
  <c r="S1063" i="4" s="1"/>
  <c r="Q1200" i="4"/>
  <c r="P1019" i="4"/>
  <c r="S1019" i="4" s="1"/>
  <c r="Q836" i="4"/>
  <c r="P423" i="4"/>
  <c r="S423" i="4" s="1"/>
  <c r="Q1362" i="4"/>
  <c r="P698" i="4"/>
  <c r="S698" i="4" s="1"/>
  <c r="Q783" i="4"/>
  <c r="P810" i="4"/>
  <c r="S810" i="4" s="1"/>
  <c r="Q1349" i="4"/>
  <c r="P753" i="4"/>
  <c r="S753" i="4" s="1"/>
  <c r="Q818" i="4"/>
  <c r="P77" i="4"/>
  <c r="S77" i="4" s="1"/>
  <c r="Q201" i="4"/>
  <c r="P979" i="4"/>
  <c r="S979" i="4" s="1"/>
  <c r="Q121" i="4"/>
  <c r="P964" i="4"/>
  <c r="S964" i="4" s="1"/>
  <c r="Q782" i="4"/>
  <c r="P1290" i="4"/>
  <c r="S1290" i="4" s="1"/>
  <c r="Q1089" i="4"/>
  <c r="P174" i="4"/>
  <c r="S174" i="4" s="1"/>
  <c r="Q477" i="4"/>
  <c r="P1491" i="4"/>
  <c r="S1491" i="4" s="1"/>
  <c r="Q658" i="4"/>
  <c r="P398" i="4"/>
  <c r="S398" i="4" s="1"/>
  <c r="Q419" i="4"/>
  <c r="P631" i="4"/>
  <c r="S631" i="4" s="1"/>
  <c r="Q714" i="4"/>
  <c r="P544" i="4"/>
  <c r="S544" i="4" s="1"/>
  <c r="Q805" i="4"/>
  <c r="P481" i="4"/>
  <c r="S481" i="4" s="1"/>
  <c r="Q421" i="4"/>
  <c r="P667" i="4"/>
  <c r="S667" i="4" s="1"/>
  <c r="Q711" i="4"/>
  <c r="P1201" i="4"/>
  <c r="S1201" i="4" s="1"/>
  <c r="Q337" i="4"/>
  <c r="P158" i="4"/>
  <c r="S158" i="4" s="1"/>
  <c r="Q240" i="4"/>
  <c r="P737" i="4"/>
  <c r="S737" i="4" s="1"/>
  <c r="Q1284" i="4"/>
  <c r="P207" i="4"/>
  <c r="S207" i="4" s="1"/>
  <c r="Q957" i="4"/>
  <c r="P525" i="4"/>
  <c r="S525" i="4" s="1"/>
  <c r="Q505" i="4"/>
  <c r="P833" i="4"/>
  <c r="S833" i="4" s="1"/>
  <c r="Q330" i="4"/>
  <c r="P629" i="4"/>
  <c r="S629" i="4" s="1"/>
  <c r="Q691" i="4"/>
  <c r="P1396" i="4"/>
  <c r="S1396" i="4" s="1"/>
  <c r="Q560" i="4"/>
  <c r="P1462" i="4"/>
  <c r="S1462" i="4" s="1"/>
  <c r="Q317" i="4"/>
  <c r="P947" i="4"/>
  <c r="S947" i="4" s="1"/>
  <c r="Q110" i="4"/>
  <c r="P1306" i="4"/>
  <c r="S1306" i="4" s="1"/>
  <c r="Q1166" i="4"/>
  <c r="P127" i="4"/>
  <c r="S127" i="4" s="1"/>
  <c r="Q219" i="4"/>
  <c r="P1046" i="4"/>
  <c r="S1046" i="4" s="1"/>
  <c r="Q226" i="4"/>
  <c r="P1097" i="4"/>
  <c r="S1097" i="4" s="1"/>
  <c r="Q791" i="4"/>
  <c r="P981" i="4"/>
  <c r="S981" i="4" s="1"/>
  <c r="Q430" i="4"/>
  <c r="P1189" i="4"/>
  <c r="S1189" i="4" s="1"/>
  <c r="Q835" i="4"/>
  <c r="P148" i="4"/>
  <c r="S148" i="4" s="1"/>
  <c r="Q989" i="4"/>
  <c r="P1470" i="4"/>
  <c r="S1470" i="4" s="1"/>
  <c r="Q1345" i="4"/>
  <c r="P331" i="4"/>
  <c r="S331" i="4" s="1"/>
  <c r="Q509" i="4"/>
  <c r="P933" i="4"/>
  <c r="S933" i="4" s="1"/>
  <c r="Q503" i="4"/>
  <c r="P66" i="4"/>
  <c r="S66" i="4" s="1"/>
  <c r="Q901" i="4"/>
  <c r="P396" i="4"/>
  <c r="S396" i="4" s="1"/>
  <c r="Q976" i="4"/>
  <c r="P1005" i="4"/>
  <c r="S1005" i="4" s="1"/>
  <c r="Q1121" i="4"/>
  <c r="P280" i="4"/>
  <c r="S280" i="4" s="1"/>
  <c r="Q1422" i="4"/>
  <c r="P224" i="4"/>
  <c r="S224" i="4" s="1"/>
  <c r="Q645" i="4"/>
  <c r="P361" i="4"/>
  <c r="S361" i="4" s="1"/>
  <c r="Q977" i="4"/>
  <c r="P202" i="4"/>
  <c r="S202" i="4" s="1"/>
  <c r="Q447" i="4"/>
  <c r="P1291" i="4"/>
  <c r="S1291" i="4" s="1"/>
  <c r="Q1224" i="4"/>
  <c r="P292" i="4"/>
  <c r="S292" i="4" s="1"/>
  <c r="Q926" i="4"/>
  <c r="P955" i="4"/>
  <c r="S955" i="4" s="1"/>
  <c r="Q863" i="4"/>
  <c r="P732" i="4"/>
  <c r="S732" i="4" s="1"/>
  <c r="Q1298" i="4"/>
  <c r="P58" i="4"/>
  <c r="S58" i="4" s="1"/>
  <c r="Q354" i="4"/>
  <c r="P854" i="4"/>
  <c r="S854" i="4" s="1"/>
  <c r="Q572" i="4"/>
  <c r="P768" i="4"/>
  <c r="S768" i="4" s="1"/>
  <c r="Q879" i="4"/>
  <c r="P173" i="4"/>
  <c r="S173" i="4" s="1"/>
  <c r="Q412" i="4"/>
  <c r="P1141" i="4"/>
  <c r="S1141" i="4" s="1"/>
  <c r="Q1248" i="4"/>
  <c r="P819" i="4"/>
  <c r="S819" i="4" s="1"/>
  <c r="Q1145" i="4"/>
  <c r="P139" i="4"/>
  <c r="S139" i="4" s="1"/>
  <c r="Q1244" i="4"/>
  <c r="P1150" i="4"/>
  <c r="S1150" i="4" s="1"/>
  <c r="Q1261" i="4"/>
  <c r="P427" i="4"/>
  <c r="S427" i="4" s="1"/>
  <c r="Q588" i="4"/>
  <c r="P677" i="4"/>
  <c r="S677" i="4" s="1"/>
  <c r="Q1465" i="4"/>
  <c r="P757" i="4"/>
  <c r="S757" i="4" s="1"/>
  <c r="Q652" i="4"/>
  <c r="P582" i="4"/>
  <c r="S582" i="4" s="1"/>
  <c r="Q467" i="4"/>
  <c r="P770" i="4"/>
  <c r="S770" i="4" s="1"/>
  <c r="Q506" i="4"/>
  <c r="P250" i="4"/>
  <c r="S250" i="4" s="1"/>
  <c r="Q570" i="4"/>
  <c r="P1313" i="4"/>
  <c r="S1313" i="4" s="1"/>
  <c r="Q1282" i="4"/>
  <c r="P1217" i="4"/>
  <c r="S1217" i="4" s="1"/>
  <c r="Q1076" i="4"/>
  <c r="P206" i="4"/>
  <c r="S206" i="4" s="1"/>
  <c r="Q463" i="4"/>
  <c r="P495" i="4"/>
  <c r="S495" i="4" s="1"/>
  <c r="Q703" i="4"/>
  <c r="P41" i="4"/>
  <c r="S41" i="4" s="1"/>
  <c r="Q1281" i="4"/>
  <c r="P973" i="4"/>
  <c r="S973" i="4" s="1"/>
  <c r="Q357" i="4"/>
  <c r="P1056" i="4"/>
  <c r="S1056" i="4" s="1"/>
  <c r="Q1169" i="4"/>
  <c r="P1354" i="4"/>
  <c r="S1354" i="4" s="1"/>
  <c r="Q761" i="4"/>
  <c r="P623" i="4"/>
  <c r="S623" i="4" s="1"/>
  <c r="Q537" i="4"/>
  <c r="P820" i="4"/>
  <c r="S820" i="4" s="1"/>
  <c r="Q514" i="4"/>
  <c r="P1392" i="4"/>
  <c r="S1392" i="4" s="1"/>
  <c r="Q846" i="4"/>
  <c r="P366" i="4"/>
  <c r="S366" i="4" s="1"/>
  <c r="Q322" i="4"/>
  <c r="P336" i="4"/>
  <c r="S336" i="4" s="1"/>
  <c r="Q351" i="4"/>
  <c r="P838" i="4"/>
  <c r="S838" i="4" s="1"/>
  <c r="Q1423" i="4"/>
  <c r="P1318" i="4"/>
  <c r="S1318" i="4" s="1"/>
  <c r="Q287" i="4"/>
  <c r="P1204" i="4"/>
  <c r="S1204" i="4" s="1"/>
  <c r="Q1167" i="4"/>
  <c r="P821" i="4"/>
  <c r="S821" i="4" s="1"/>
  <c r="Q1439" i="4"/>
  <c r="P794" i="4"/>
  <c r="S794" i="4" s="1"/>
  <c r="Q1127" i="4"/>
  <c r="P4" i="4"/>
  <c r="S4" i="4" s="1"/>
  <c r="Q750" i="4"/>
  <c r="P1311" i="4"/>
  <c r="S1311" i="4" s="1"/>
  <c r="Q550" i="4"/>
  <c r="P197" i="4"/>
  <c r="S197" i="4" s="1"/>
  <c r="Q372" i="4"/>
  <c r="P1259" i="4"/>
  <c r="S1259" i="4" s="1"/>
  <c r="Q1048" i="4"/>
  <c r="P1252" i="4"/>
  <c r="S1252" i="4" s="1"/>
  <c r="Q817" i="4"/>
  <c r="P784" i="4"/>
  <c r="S784" i="4" s="1"/>
  <c r="Q1108" i="4"/>
  <c r="P1184" i="4"/>
  <c r="S1184" i="4" s="1"/>
  <c r="Q105" i="4"/>
  <c r="P1322" i="4"/>
  <c r="S1322" i="4" s="1"/>
  <c r="Q860" i="4"/>
  <c r="P6" i="4"/>
  <c r="S6" i="4" s="1"/>
  <c r="Q746" i="4"/>
  <c r="P234" i="4"/>
  <c r="S234" i="4" s="1"/>
  <c r="Q1374" i="4"/>
  <c r="P504" i="4"/>
  <c r="S504" i="4" s="1"/>
  <c r="Q91" i="4"/>
  <c r="P1220" i="4"/>
  <c r="S1220" i="4" s="1"/>
  <c r="Q986" i="4"/>
  <c r="P116" i="4"/>
  <c r="S116" i="4" s="1"/>
  <c r="Q692" i="4"/>
  <c r="P970" i="4"/>
  <c r="S970" i="4" s="1"/>
  <c r="Q488" i="4"/>
  <c r="P760" i="4"/>
  <c r="S760" i="4" s="1"/>
  <c r="Q1475" i="4"/>
  <c r="P878" i="4"/>
  <c r="S878" i="4" s="1"/>
  <c r="Q764" i="4"/>
  <c r="P1468" i="4"/>
  <c r="S1468" i="4" s="1"/>
  <c r="Q115" i="4"/>
  <c r="P14" i="4"/>
  <c r="S14" i="4" s="1"/>
  <c r="Q1304" i="4"/>
  <c r="P856" i="4"/>
  <c r="S856" i="4" s="1"/>
  <c r="Q724" i="4"/>
  <c r="P1102" i="4"/>
  <c r="S1102" i="4" s="1"/>
  <c r="Q647" i="4"/>
  <c r="P721" i="4"/>
  <c r="S721" i="4" s="1"/>
  <c r="Q1477" i="4"/>
  <c r="P492" i="4"/>
  <c r="S492" i="4" s="1"/>
  <c r="Q482" i="4"/>
  <c r="P220" i="4"/>
  <c r="S220" i="4" s="1"/>
  <c r="Q1146" i="4"/>
  <c r="P675" i="4"/>
  <c r="S675" i="4" s="1"/>
  <c r="Q771" i="4"/>
  <c r="P1004" i="4"/>
  <c r="S1004" i="4" s="1"/>
  <c r="Q1481" i="4"/>
  <c r="P685" i="4"/>
  <c r="S685" i="4" s="1"/>
  <c r="Q256" i="4"/>
  <c r="P188" i="4"/>
  <c r="S188" i="4" s="1"/>
  <c r="Q538" i="4"/>
  <c r="P1132" i="4"/>
  <c r="S1132" i="4" s="1"/>
  <c r="Q740" i="4"/>
  <c r="P655" i="4"/>
  <c r="S655" i="4" s="1"/>
  <c r="Q562" i="4"/>
  <c r="P1036" i="4"/>
  <c r="S1036" i="4" s="1"/>
  <c r="Q302" i="4"/>
  <c r="P927" i="4"/>
  <c r="S927" i="4" s="1"/>
  <c r="Q1319" i="4"/>
  <c r="P643" i="4"/>
  <c r="S643" i="4" s="1"/>
  <c r="Q697" i="4"/>
  <c r="P564" i="4"/>
  <c r="S564" i="4" s="1"/>
  <c r="Q1397" i="4"/>
  <c r="P1344" i="4"/>
  <c r="S1344" i="4" s="1"/>
  <c r="Q1442" i="4"/>
  <c r="P1402" i="4"/>
  <c r="S1402" i="4" s="1"/>
  <c r="Q278" i="4"/>
  <c r="P96" i="4"/>
  <c r="S96" i="4" s="1"/>
  <c r="Q1196" i="4"/>
  <c r="P915" i="4"/>
  <c r="S915" i="4" s="1"/>
  <c r="Q483" i="4"/>
  <c r="P546" i="4"/>
  <c r="S546" i="4" s="1"/>
  <c r="Q1160" i="4"/>
  <c r="P422" i="4"/>
  <c r="S422" i="4" s="1"/>
  <c r="Q487" i="4"/>
  <c r="P1410" i="4"/>
  <c r="S1410" i="4" s="1"/>
  <c r="Q362" i="4"/>
  <c r="P1026" i="4"/>
  <c r="S1026" i="4" s="1"/>
  <c r="Q1474" i="4"/>
  <c r="P1058" i="4"/>
  <c r="S1058" i="4" s="1"/>
  <c r="Q946" i="4"/>
  <c r="P556" i="4"/>
  <c r="S556" i="4" s="1"/>
  <c r="Q756" i="4"/>
  <c r="P160" i="4"/>
  <c r="S160" i="4" s="1"/>
  <c r="Q969" i="4"/>
  <c r="P89" i="4"/>
  <c r="S89" i="4" s="1"/>
  <c r="Q723" i="4"/>
  <c r="P1411" i="4"/>
  <c r="S1411" i="4" s="1"/>
  <c r="Q159" i="4"/>
  <c r="P291" i="4"/>
  <c r="S291" i="4" s="1"/>
  <c r="Q763" i="4"/>
  <c r="P1078" i="4"/>
  <c r="S1078" i="4" s="1"/>
  <c r="Q120" i="4"/>
  <c r="P381" i="4"/>
  <c r="S381" i="4" s="1"/>
  <c r="Q1077" i="4"/>
  <c r="P1493" i="4"/>
  <c r="S1493" i="4" s="1"/>
  <c r="Q130" i="4"/>
  <c r="P94" i="4"/>
  <c r="S94" i="4" s="1"/>
  <c r="Q281" i="4"/>
  <c r="P1312" i="4"/>
  <c r="S1312" i="4" s="1"/>
  <c r="Q941" i="4"/>
  <c r="P1327" i="4"/>
  <c r="S1327" i="4" s="1"/>
  <c r="Q297" i="4"/>
  <c r="P1330" i="4"/>
  <c r="S1330" i="4" s="1"/>
  <c r="Q1391" i="4"/>
  <c r="P518" i="4"/>
  <c r="S518" i="4" s="1"/>
  <c r="Q439" i="4"/>
  <c r="P814" i="4"/>
  <c r="S814" i="4" s="1"/>
  <c r="Q1432" i="4"/>
  <c r="P1165" i="4"/>
  <c r="S1165" i="4" s="1"/>
  <c r="Q454" i="4"/>
  <c r="P928" i="4"/>
  <c r="S928" i="4" s="1"/>
  <c r="Q184" i="4"/>
  <c r="P1099" i="4"/>
  <c r="S1099" i="4" s="1"/>
  <c r="Q175" i="4"/>
  <c r="P896" i="4"/>
  <c r="S896" i="4" s="1"/>
  <c r="Q735" i="4"/>
  <c r="P844" i="4"/>
  <c r="S844" i="4" s="1"/>
  <c r="Q897" i="4"/>
  <c r="P218" i="4"/>
  <c r="S218" i="4" s="1"/>
  <c r="Q804" i="4"/>
  <c r="P1011" i="4"/>
  <c r="S1011" i="4" s="1"/>
  <c r="Q1008" i="4"/>
  <c r="P1449" i="4"/>
  <c r="S1449" i="4" s="1"/>
  <c r="Q90" i="4"/>
  <c r="P1103" i="4"/>
  <c r="S1103" i="4" s="1"/>
  <c r="Q1302" i="4"/>
  <c r="P1472" i="4"/>
  <c r="S1472" i="4" s="1"/>
  <c r="Q401" i="4"/>
  <c r="P1185" i="4"/>
  <c r="S1185" i="4" s="1"/>
  <c r="Q1314" i="4"/>
  <c r="P81" i="4"/>
  <c r="S81" i="4" s="1"/>
  <c r="Q851" i="4"/>
  <c r="P1183" i="4"/>
  <c r="S1183" i="4" s="1"/>
  <c r="Q1415" i="4"/>
  <c r="P426" i="4"/>
  <c r="S426" i="4" s="1"/>
  <c r="Q214" i="4"/>
  <c r="P993" i="4"/>
  <c r="Q559" i="4"/>
  <c r="P1325" i="4"/>
  <c r="Q376" i="4"/>
  <c r="P507" i="4"/>
  <c r="Q669" i="4"/>
  <c r="P890" i="4"/>
  <c r="S890" i="4" s="1"/>
  <c r="Q1335" i="4"/>
  <c r="P1270" i="4"/>
  <c r="Q279" i="4"/>
  <c r="P1035" i="4"/>
  <c r="Q1050" i="4"/>
  <c r="P1190" i="4"/>
  <c r="Q1307" i="4"/>
  <c r="P1292" i="4"/>
  <c r="S1292" i="4" s="1"/>
  <c r="Q435" i="4"/>
  <c r="P1455" i="4"/>
  <c r="Q980" i="4"/>
  <c r="P555" i="4"/>
  <c r="Q553" i="4"/>
  <c r="P982" i="4"/>
  <c r="Q974" i="4"/>
  <c r="P606" i="4"/>
  <c r="S606" i="4" s="1"/>
  <c r="Q1403" i="4"/>
  <c r="P1032" i="4"/>
  <c r="Q1051" i="4"/>
  <c r="P1038" i="4"/>
  <c r="Q822" i="4"/>
  <c r="P1454" i="4"/>
  <c r="Q25" i="4"/>
  <c r="P1326" i="4"/>
  <c r="S1326" i="4" s="1"/>
  <c r="Q123" i="4"/>
  <c r="P1000" i="4"/>
  <c r="Q919" i="4"/>
  <c r="P1499" i="4"/>
  <c r="Q780" i="4"/>
  <c r="P391" i="4"/>
  <c r="Q1163" i="4"/>
  <c r="P238" i="4"/>
  <c r="S238" i="4" s="1"/>
  <c r="Q1388" i="4"/>
  <c r="P476" i="4"/>
  <c r="S476" i="4" s="1"/>
  <c r="Q640" i="4"/>
  <c r="P1245" i="4"/>
  <c r="S1245" i="4" s="1"/>
  <c r="Q1162" i="4"/>
  <c r="P402" i="4"/>
  <c r="S402" i="4" s="1"/>
  <c r="Q353" i="4"/>
  <c r="P486" i="4"/>
  <c r="S486" i="4" s="1"/>
  <c r="Q563" i="4"/>
  <c r="P1017" i="4"/>
  <c r="S1017" i="4" s="1"/>
  <c r="Q86" i="4"/>
  <c r="P748" i="4"/>
  <c r="S748" i="4" s="1"/>
  <c r="Q621" i="4"/>
  <c r="P177" i="4"/>
  <c r="S177" i="4" s="1"/>
  <c r="Q932" i="4"/>
  <c r="P1087" i="4"/>
  <c r="S1087" i="4" s="1"/>
  <c r="Q674" i="4"/>
  <c r="P136" i="4"/>
  <c r="S136" i="4" s="1"/>
  <c r="Q1095" i="4"/>
  <c r="P875" i="4"/>
  <c r="S875" i="4" s="1"/>
  <c r="Q1435" i="4"/>
  <c r="P1497" i="4"/>
  <c r="S1497" i="4" s="1"/>
  <c r="Q245" i="4"/>
  <c r="P1231" i="4"/>
  <c r="S1231" i="4" s="1"/>
  <c r="Q528" i="4"/>
  <c r="P441" i="4"/>
  <c r="S441" i="4" s="1"/>
  <c r="Q1323" i="4"/>
  <c r="P262" i="4"/>
  <c r="S262" i="4" s="1"/>
  <c r="Q1198" i="4"/>
  <c r="P713" i="4"/>
  <c r="S713" i="4" s="1"/>
  <c r="Q321" i="4"/>
  <c r="P125" i="4"/>
  <c r="S125" i="4" s="1"/>
  <c r="Q1025" i="4"/>
  <c r="P44" i="4"/>
  <c r="S44" i="4" s="1"/>
  <c r="Q1249" i="4"/>
  <c r="P712" i="4"/>
  <c r="S712" i="4" s="1"/>
  <c r="Q558" i="4"/>
  <c r="P931" i="4"/>
  <c r="S931" i="4" s="1"/>
  <c r="Q809" i="4"/>
  <c r="P465" i="4"/>
  <c r="S465" i="4" s="1"/>
  <c r="Q578" i="4"/>
  <c r="P1500" i="4"/>
  <c r="S1500" i="4" s="1"/>
  <c r="Q1366" i="4"/>
  <c r="P694" i="4"/>
  <c r="S694" i="4" s="1"/>
  <c r="Q368" i="4"/>
  <c r="P114" i="4"/>
  <c r="S114" i="4" s="1"/>
  <c r="Q23" i="4"/>
  <c r="P1337" i="4"/>
  <c r="S1337" i="4" s="1"/>
  <c r="Q12" i="4"/>
  <c r="P1412" i="4"/>
  <c r="S1412" i="4" s="1"/>
  <c r="Q68" i="4"/>
  <c r="P499" i="4"/>
  <c r="S499" i="4" s="1"/>
  <c r="Q103" i="4"/>
  <c r="P869" i="4"/>
  <c r="S869" i="4" s="1"/>
  <c r="Q747" i="4"/>
  <c r="P705" i="4"/>
  <c r="S705" i="4" s="1"/>
  <c r="Q248" i="4"/>
  <c r="P1053" i="4"/>
  <c r="S1053" i="4" s="1"/>
  <c r="Q924" i="4"/>
  <c r="P1205" i="4"/>
  <c r="S1205" i="4" s="1"/>
  <c r="Q1073" i="4"/>
  <c r="P877" i="4"/>
  <c r="S877" i="4" s="1"/>
  <c r="Q404" i="4"/>
  <c r="P1068" i="4"/>
  <c r="S1068" i="4" s="1"/>
  <c r="Q468" i="4"/>
  <c r="P1191" i="4"/>
  <c r="S1191" i="4" s="1"/>
  <c r="Q80" i="4"/>
  <c r="P213" i="4"/>
  <c r="S213" i="4" s="1"/>
  <c r="Q208" i="4"/>
  <c r="P702" i="4"/>
  <c r="S702" i="4" s="1"/>
  <c r="Q1405" i="4"/>
  <c r="P1200" i="4"/>
  <c r="S1200" i="4" s="1"/>
  <c r="Q1336" i="4"/>
  <c r="P836" i="4"/>
  <c r="S836" i="4" s="1"/>
  <c r="Q347" i="4"/>
  <c r="P1362" i="4"/>
  <c r="S1362" i="4" s="1"/>
  <c r="Q1018" i="4"/>
  <c r="P783" i="4"/>
  <c r="S783" i="4" s="1"/>
  <c r="Q710" i="4"/>
  <c r="P1349" i="4"/>
  <c r="S1349" i="4" s="1"/>
  <c r="Q1197" i="4"/>
  <c r="P818" i="4"/>
  <c r="S818" i="4" s="1"/>
  <c r="Q1061" i="4"/>
  <c r="P201" i="4"/>
  <c r="S201" i="4" s="1"/>
  <c r="Q1264" i="4"/>
  <c r="P121" i="4"/>
  <c r="S121" i="4" s="1"/>
  <c r="Q196" i="4"/>
  <c r="P782" i="4"/>
  <c r="S782" i="4" s="1"/>
  <c r="Q745" i="4"/>
  <c r="P1089" i="4"/>
  <c r="S1089" i="4" s="1"/>
  <c r="Q1280" i="4"/>
  <c r="P477" i="4"/>
  <c r="S477" i="4" s="1"/>
  <c r="Q501" i="4"/>
  <c r="P658" i="4"/>
  <c r="S658" i="4" s="1"/>
  <c r="Q751" i="4"/>
  <c r="P419" i="4"/>
  <c r="S419" i="4" s="1"/>
  <c r="Q329" i="4"/>
  <c r="P714" i="4"/>
  <c r="S714" i="4" s="1"/>
  <c r="Q178" i="4"/>
  <c r="P805" i="4"/>
  <c r="S805" i="4" s="1"/>
  <c r="Q309" i="4"/>
  <c r="P421" i="4"/>
  <c r="S421" i="4" s="1"/>
  <c r="Q319" i="4"/>
  <c r="P711" i="4"/>
  <c r="S711" i="4" s="1"/>
  <c r="Q1399" i="4"/>
  <c r="P337" i="4"/>
  <c r="S337" i="4" s="1"/>
  <c r="Q1093" i="4"/>
  <c r="P240" i="4"/>
  <c r="S240" i="4" s="1"/>
  <c r="Q568" i="4"/>
  <c r="P1284" i="4"/>
  <c r="S1284" i="4" s="1"/>
  <c r="Q377" i="4"/>
  <c r="P957" i="4"/>
  <c r="S957" i="4" s="1"/>
  <c r="Q554" i="4"/>
  <c r="P505" i="4"/>
  <c r="S505" i="4" s="1"/>
  <c r="Q386" i="4"/>
  <c r="P330" i="4"/>
  <c r="S330" i="4" s="1"/>
  <c r="Q886" i="4"/>
  <c r="P691" i="4"/>
  <c r="S691" i="4" s="1"/>
  <c r="Q1199" i="4"/>
  <c r="P560" i="4"/>
  <c r="S560" i="4" s="1"/>
  <c r="Q690" i="4"/>
  <c r="P317" i="4"/>
  <c r="S317" i="4" s="1"/>
  <c r="Q541" i="4"/>
  <c r="P110" i="4"/>
  <c r="S110" i="4" s="1"/>
  <c r="Q1400" i="4"/>
  <c r="P1166" i="4"/>
  <c r="S1166" i="4" s="1"/>
  <c r="Q661" i="4"/>
  <c r="P219" i="4"/>
  <c r="S219" i="4" s="1"/>
  <c r="Q185" i="4"/>
  <c r="P226" i="4"/>
  <c r="S226" i="4" s="1"/>
  <c r="Q283" i="4"/>
  <c r="P791" i="4"/>
  <c r="S791" i="4" s="1"/>
  <c r="Q152" i="4"/>
  <c r="P430" i="4"/>
  <c r="S430" i="4" s="1"/>
  <c r="Q583" i="4"/>
  <c r="P835" i="4"/>
  <c r="S835" i="4" s="1"/>
  <c r="Q584" i="4"/>
  <c r="P989" i="4"/>
  <c r="S989" i="4" s="1"/>
  <c r="Q585" i="4"/>
  <c r="P1345" i="4"/>
  <c r="S1345" i="4" s="1"/>
  <c r="Q1047" i="4"/>
  <c r="P509" i="4"/>
  <c r="S509" i="4" s="1"/>
  <c r="Q1310" i="4"/>
  <c r="P503" i="4"/>
  <c r="S503" i="4" s="1"/>
  <c r="Q864" i="4"/>
  <c r="P901" i="4"/>
  <c r="S901" i="4" s="1"/>
  <c r="Q1074" i="4"/>
  <c r="P976" i="4"/>
  <c r="S976" i="4" s="1"/>
  <c r="Q808" i="4"/>
  <c r="P1121" i="4"/>
  <c r="S1121" i="4" s="1"/>
  <c r="Q800" i="4"/>
  <c r="P1422" i="4"/>
  <c r="S1422" i="4" s="1"/>
  <c r="Q460" i="4"/>
  <c r="P645" i="4"/>
  <c r="S645" i="4" s="1"/>
  <c r="Q1275" i="4"/>
  <c r="P977" i="4"/>
  <c r="S977" i="4" s="1"/>
  <c r="Q1075" i="4"/>
  <c r="P447" i="4"/>
  <c r="S447" i="4" s="1"/>
  <c r="Q48" i="4"/>
  <c r="P1224" i="4"/>
  <c r="S1224" i="4" s="1"/>
  <c r="Q1297" i="4"/>
  <c r="P926" i="4"/>
  <c r="S926" i="4" s="1"/>
  <c r="Q500" i="4"/>
  <c r="P863" i="4"/>
  <c r="S863" i="4" s="1"/>
  <c r="Q1262" i="4"/>
  <c r="P1298" i="4"/>
  <c r="S1298" i="4" s="1"/>
  <c r="Q1138" i="4"/>
  <c r="P354" i="4"/>
  <c r="S354" i="4" s="1"/>
  <c r="Q203" i="4"/>
  <c r="P572" i="4"/>
  <c r="S572" i="4" s="1"/>
  <c r="Q601" i="4"/>
  <c r="P879" i="4"/>
  <c r="S879" i="4" s="1"/>
  <c r="Q620" i="4"/>
  <c r="P412" i="4"/>
  <c r="S412" i="4" s="1"/>
  <c r="Q1079" i="4"/>
  <c r="P1248" i="4"/>
  <c r="S1248" i="4" s="1"/>
  <c r="Q30" i="4"/>
  <c r="P1145" i="4"/>
  <c r="S1145" i="4" s="1"/>
  <c r="Q587" i="4"/>
  <c r="P1244" i="4"/>
  <c r="S1244" i="4" s="1"/>
  <c r="Q816" i="4"/>
  <c r="P1261" i="4"/>
  <c r="S1261" i="4" s="1"/>
  <c r="Q858" i="4"/>
  <c r="P588" i="4"/>
  <c r="S588" i="4" s="1"/>
  <c r="Q1445" i="4"/>
  <c r="P1465" i="4"/>
  <c r="S1465" i="4" s="1"/>
  <c r="Q1176" i="4"/>
  <c r="P652" i="4"/>
  <c r="S652" i="4" s="1"/>
  <c r="Q829" i="4"/>
  <c r="P467" i="4"/>
  <c r="S467" i="4" s="1"/>
  <c r="Q1488" i="4"/>
  <c r="P506" i="4"/>
  <c r="S506" i="4" s="1"/>
  <c r="Q1254" i="4"/>
  <c r="P570" i="4"/>
  <c r="S570" i="4" s="1"/>
  <c r="Q379" i="4"/>
  <c r="P1282" i="4"/>
  <c r="S1282" i="4" s="1"/>
  <c r="Q1021" i="4"/>
  <c r="P1076" i="4"/>
  <c r="S1076" i="4" s="1"/>
  <c r="Q1149" i="4"/>
  <c r="P463" i="4"/>
  <c r="S463" i="4" s="1"/>
  <c r="Q842" i="4"/>
  <c r="P703" i="4"/>
  <c r="S703" i="4" s="1"/>
  <c r="Q126" i="4"/>
  <c r="P1281" i="4"/>
  <c r="S1281" i="4" s="1"/>
  <c r="Q154" i="4"/>
  <c r="P357" i="4"/>
  <c r="S357" i="4" s="1"/>
  <c r="Q825" i="4"/>
  <c r="P1169" i="4"/>
  <c r="S1169" i="4" s="1"/>
  <c r="Q411" i="4"/>
  <c r="P761" i="4"/>
  <c r="S761" i="4" s="1"/>
  <c r="Q457" i="4"/>
  <c r="P537" i="4"/>
  <c r="S537" i="4" s="1"/>
  <c r="Q848" i="4"/>
  <c r="P514" i="4"/>
  <c r="S514" i="4" s="1"/>
  <c r="Q99" i="4"/>
  <c r="P846" i="4"/>
  <c r="S846" i="4" s="1"/>
  <c r="Q990" i="4"/>
  <c r="P322" i="4"/>
  <c r="S322" i="4" s="1"/>
  <c r="Q1052" i="4"/>
  <c r="P351" i="4"/>
  <c r="S351" i="4" s="1"/>
  <c r="Q350" i="4"/>
  <c r="P1423" i="4"/>
  <c r="S1423" i="4" s="1"/>
  <c r="Q960" i="4"/>
  <c r="P287" i="4"/>
  <c r="S287" i="4" s="1"/>
  <c r="Q204" i="4"/>
  <c r="P1167" i="4"/>
  <c r="S1167" i="4" s="1"/>
  <c r="Q966" i="4"/>
  <c r="P1439" i="4"/>
  <c r="S1439" i="4" s="1"/>
  <c r="Q223" i="4"/>
  <c r="P1127" i="4"/>
  <c r="S1127" i="4" s="1"/>
  <c r="Q1171" i="4"/>
  <c r="P750" i="4"/>
  <c r="S750" i="4" s="1"/>
  <c r="Q1483" i="4"/>
  <c r="P550" i="4"/>
  <c r="S550" i="4" s="1"/>
  <c r="Q299" i="4"/>
  <c r="P372" i="4"/>
  <c r="S372" i="4" s="1"/>
  <c r="Q217" i="4"/>
  <c r="P1048" i="4"/>
  <c r="S1048" i="4" s="1"/>
  <c r="Q532" i="4"/>
  <c r="P817" i="4"/>
  <c r="S817" i="4" s="1"/>
  <c r="Q831" i="4"/>
  <c r="P1108" i="4"/>
  <c r="S1108" i="4" s="1"/>
  <c r="Q45" i="4"/>
  <c r="P105" i="4"/>
  <c r="S105" i="4" s="1"/>
  <c r="Q611" i="4"/>
  <c r="P860" i="4"/>
  <c r="S860" i="4" s="1"/>
  <c r="Q801" i="4"/>
  <c r="P746" i="4"/>
  <c r="S746" i="4" s="1"/>
  <c r="Q521" i="4"/>
  <c r="P1374" i="4"/>
  <c r="S1374" i="4" s="1"/>
  <c r="Q51" i="4"/>
  <c r="P91" i="4"/>
  <c r="S91" i="4" s="1"/>
  <c r="Q325" i="4"/>
  <c r="P986" i="4"/>
  <c r="S986" i="4" s="1"/>
  <c r="Q47" i="4"/>
  <c r="P692" i="4"/>
  <c r="S692" i="4" s="1"/>
  <c r="Q699" i="4"/>
  <c r="P488" i="4"/>
  <c r="S488" i="4" s="1"/>
  <c r="Q916" i="4"/>
  <c r="P1475" i="4"/>
  <c r="S1475" i="4" s="1"/>
  <c r="Q1478" i="4"/>
  <c r="P764" i="4"/>
  <c r="S764" i="4" s="1"/>
  <c r="Q1329" i="4"/>
  <c r="P115" i="4"/>
  <c r="S115" i="4" s="1"/>
  <c r="Q1122" i="4"/>
  <c r="P1304" i="4"/>
  <c r="S1304" i="4" s="1"/>
  <c r="Q1486" i="4"/>
  <c r="P724" i="4"/>
  <c r="S724" i="4" s="1"/>
  <c r="Q387" i="4"/>
  <c r="P647" i="4"/>
  <c r="S647" i="4" s="1"/>
  <c r="Q1482" i="4"/>
  <c r="P1477" i="4"/>
  <c r="S1477" i="4" s="1"/>
  <c r="Q1260" i="4"/>
  <c r="P482" i="4"/>
  <c r="S482" i="4" s="1"/>
  <c r="Q164" i="4"/>
  <c r="P1146" i="4"/>
  <c r="S1146" i="4" s="1"/>
  <c r="Q106" i="4"/>
  <c r="P771" i="4"/>
  <c r="S771" i="4" s="1"/>
  <c r="Q566" i="4"/>
  <c r="P1481" i="4"/>
  <c r="S1481" i="4" s="1"/>
  <c r="Q497" i="4"/>
  <c r="P256" i="4"/>
  <c r="S256" i="4" s="1"/>
  <c r="Q359" i="4"/>
  <c r="P538" i="4"/>
  <c r="S538" i="4" s="1"/>
  <c r="Q1350" i="4"/>
  <c r="P740" i="4"/>
  <c r="S740" i="4" s="1"/>
  <c r="Q580" i="4"/>
  <c r="P562" i="4"/>
  <c r="S562" i="4" s="1"/>
  <c r="Q1427" i="4"/>
  <c r="P302" i="4"/>
  <c r="S302" i="4" s="1"/>
  <c r="Q370" i="4"/>
  <c r="P1319" i="4"/>
  <c r="S1319" i="4" s="1"/>
  <c r="Q443" i="4"/>
  <c r="P697" i="4"/>
  <c r="S697" i="4" s="1"/>
  <c r="Q785" i="4"/>
  <c r="P1397" i="4"/>
  <c r="S1397" i="4" s="1"/>
  <c r="Q962" i="4"/>
  <c r="P1442" i="4"/>
  <c r="S1442" i="4" s="1"/>
  <c r="Q67" i="4"/>
  <c r="P278" i="4"/>
  <c r="S278" i="4" s="1"/>
  <c r="Q1460" i="4"/>
  <c r="P1196" i="4"/>
  <c r="S1196" i="4" s="1"/>
  <c r="Q1398" i="4"/>
  <c r="P483" i="4"/>
  <c r="S483" i="4" s="1"/>
  <c r="Q899" i="4"/>
  <c r="P1160" i="4"/>
  <c r="S1160" i="4" s="1"/>
  <c r="Q1062" i="4"/>
  <c r="P487" i="4"/>
  <c r="S487" i="4" s="1"/>
  <c r="Q437" i="4"/>
  <c r="P362" i="4"/>
  <c r="S362" i="4" s="1"/>
  <c r="Q609" i="4"/>
  <c r="P1474" i="4"/>
  <c r="S1474" i="4" s="1"/>
  <c r="Q143" i="4"/>
  <c r="P946" i="4"/>
  <c r="S946" i="4" s="1"/>
  <c r="Q1389" i="4"/>
  <c r="P756" i="4"/>
  <c r="S756" i="4" s="1"/>
  <c r="Q663" i="4"/>
  <c r="P969" i="4"/>
  <c r="S969" i="4" s="1"/>
  <c r="Q1109" i="4"/>
  <c r="P723" i="4"/>
  <c r="S723" i="4" s="1"/>
  <c r="Q26" i="4"/>
  <c r="P159" i="4"/>
  <c r="S159" i="4" s="1"/>
  <c r="Q1431" i="4"/>
  <c r="P763" i="4"/>
  <c r="S763" i="4" s="1"/>
  <c r="Q1195" i="4"/>
  <c r="P120" i="4"/>
  <c r="S120" i="4" s="1"/>
  <c r="Q247" i="4"/>
  <c r="P1077" i="4"/>
  <c r="S1077" i="4" s="1"/>
  <c r="Q937" i="4"/>
  <c r="P130" i="4"/>
  <c r="S130" i="4" s="1"/>
  <c r="Q793" i="4"/>
  <c r="P281" i="4"/>
  <c r="S281" i="4" s="1"/>
  <c r="Q169" i="4"/>
  <c r="P941" i="4"/>
  <c r="S941" i="4" s="1"/>
  <c r="Q153" i="4"/>
  <c r="P297" i="4"/>
  <c r="S297" i="4" s="1"/>
  <c r="Q917" i="4"/>
  <c r="P1391" i="4"/>
  <c r="S1391" i="4" s="1"/>
  <c r="Q779" i="4"/>
  <c r="P439" i="4"/>
  <c r="S439" i="4" s="1"/>
  <c r="Q657" i="4"/>
  <c r="P1432" i="4"/>
  <c r="S1432" i="4" s="1"/>
  <c r="Q992" i="4"/>
  <c r="P454" i="4"/>
  <c r="S454" i="4" s="1"/>
  <c r="Q641" i="4"/>
  <c r="P184" i="4"/>
  <c r="S184" i="4" s="1"/>
  <c r="Q616" i="4"/>
  <c r="P175" i="4"/>
  <c r="S175" i="4" s="1"/>
  <c r="Q1364" i="4"/>
  <c r="P735" i="4"/>
  <c r="S735" i="4" s="1"/>
  <c r="Q1332" i="4"/>
  <c r="P897" i="4"/>
  <c r="S897" i="4" s="1"/>
  <c r="Q539" i="4"/>
  <c r="P804" i="4"/>
  <c r="S804" i="4" s="1"/>
  <c r="Q183" i="4"/>
  <c r="P1008" i="4"/>
  <c r="S1008" i="4" s="1"/>
  <c r="Q1170" i="4"/>
  <c r="P90" i="4"/>
  <c r="S90" i="4" s="1"/>
  <c r="Q1092" i="4"/>
  <c r="P1302" i="4"/>
  <c r="S1302" i="4" s="1"/>
  <c r="Q1407" i="4"/>
  <c r="P401" i="4"/>
  <c r="S401" i="4" s="1"/>
  <c r="Q338" i="4"/>
  <c r="P1314" i="4"/>
  <c r="S1314" i="4" s="1"/>
  <c r="Q1174" i="4"/>
  <c r="P851" i="4"/>
  <c r="S851" i="4" s="1"/>
  <c r="Q1213" i="4"/>
  <c r="P1415" i="4"/>
  <c r="S1415" i="4" s="1"/>
  <c r="Q991" i="4"/>
  <c r="P214" i="4"/>
  <c r="S214" i="4" s="1"/>
  <c r="Q754" i="4"/>
  <c r="P887" i="4"/>
  <c r="Q1157" i="4"/>
  <c r="P15" i="4"/>
  <c r="S15" i="4" s="1"/>
  <c r="Q76" i="4"/>
  <c r="P364" i="4"/>
  <c r="S364" i="4" s="1"/>
  <c r="Q304" i="4"/>
  <c r="P1084" i="4"/>
  <c r="Q855" i="4"/>
  <c r="P898" i="4"/>
  <c r="Q904" i="4"/>
  <c r="P1022" i="4"/>
  <c r="Q284" i="4"/>
  <c r="P1124" i="4"/>
  <c r="S1124" i="4" s="1"/>
  <c r="Q1238" i="4"/>
  <c r="P403" i="4"/>
  <c r="Q1479" i="4"/>
  <c r="P1179" i="4"/>
  <c r="S1179" i="4" s="1"/>
  <c r="Q1416" i="4"/>
  <c r="P349" i="4"/>
  <c r="S349" i="4" s="1"/>
  <c r="Q1464" i="4"/>
  <c r="P870" i="4"/>
  <c r="S870" i="4" s="1"/>
  <c r="Q625" i="4"/>
  <c r="P640" i="4"/>
  <c r="S640" i="4" s="1"/>
  <c r="Q1101" i="4"/>
  <c r="P1162" i="4"/>
  <c r="S1162" i="4" s="1"/>
  <c r="Q942" i="4"/>
  <c r="P353" i="4"/>
  <c r="S353" i="4" s="1"/>
  <c r="Q52" i="4"/>
  <c r="P563" i="4"/>
  <c r="S563" i="4" s="1"/>
  <c r="Q1002" i="4"/>
  <c r="P86" i="4"/>
  <c r="S86" i="4" s="1"/>
  <c r="Q1173" i="4"/>
  <c r="P621" i="4"/>
  <c r="S621" i="4" s="1"/>
  <c r="Q1020" i="4"/>
  <c r="P932" i="4"/>
  <c r="S932" i="4" s="1"/>
  <c r="Q461" i="4"/>
  <c r="P674" i="4"/>
  <c r="S674" i="4" s="1"/>
  <c r="Q533" i="4"/>
  <c r="P1095" i="4"/>
  <c r="S1095" i="4" s="1"/>
  <c r="Q1492" i="4"/>
  <c r="P1435" i="4"/>
  <c r="S1435" i="4" s="1"/>
  <c r="Q665" i="4"/>
  <c r="P245" i="4"/>
  <c r="S245" i="4" s="1"/>
  <c r="Q444" i="4"/>
  <c r="P528" i="4"/>
  <c r="S528" i="4" s="1"/>
  <c r="Q614" i="4"/>
  <c r="P1323" i="4"/>
  <c r="S1323" i="4" s="1"/>
  <c r="Q170" i="4"/>
  <c r="P1198" i="4"/>
  <c r="S1198" i="4" s="1"/>
  <c r="Q868" i="4"/>
  <c r="P321" i="4"/>
  <c r="S321" i="4" s="1"/>
  <c r="Q1321" i="4"/>
  <c r="P1025" i="4"/>
  <c r="S1025" i="4" s="1"/>
  <c r="Q20" i="4"/>
  <c r="P1249" i="4"/>
  <c r="S1249" i="4" s="1"/>
  <c r="Q997" i="4"/>
  <c r="P558" i="4"/>
  <c r="S558" i="4" s="1"/>
  <c r="Q1467" i="4"/>
  <c r="P809" i="4"/>
  <c r="S809" i="4" s="1"/>
  <c r="Q255" i="4"/>
  <c r="P578" i="4"/>
  <c r="S578" i="4" s="1"/>
  <c r="Q1466" i="4"/>
  <c r="P1366" i="4"/>
  <c r="S1366" i="4" s="1"/>
  <c r="Q1255" i="4"/>
  <c r="P368" i="4"/>
  <c r="S368" i="4" s="1"/>
  <c r="Q82" i="4"/>
  <c r="P23" i="4"/>
  <c r="S23" i="4" s="1"/>
  <c r="Q165" i="4"/>
  <c r="P12" i="4"/>
  <c r="S12" i="4" s="1"/>
  <c r="Q1156" i="4"/>
  <c r="P68" i="4"/>
  <c r="S68" i="4" s="1"/>
  <c r="Q113" i="4"/>
  <c r="P103" i="4"/>
  <c r="S103" i="4" s="1"/>
  <c r="Q730" i="4"/>
  <c r="P747" i="4"/>
  <c r="S747" i="4" s="1"/>
  <c r="Q650" i="4"/>
  <c r="P248" i="4"/>
  <c r="S248" i="4" s="1"/>
  <c r="Q365" i="4"/>
  <c r="P924" i="4"/>
  <c r="S924" i="4" s="1"/>
  <c r="Q880" i="4"/>
  <c r="P1073" i="4"/>
  <c r="S1073" i="4" s="1"/>
  <c r="Q50" i="4"/>
  <c r="P404" i="4"/>
  <c r="S404" i="4" s="1"/>
  <c r="Q1118" i="4"/>
  <c r="P468" i="4"/>
  <c r="S468" i="4" s="1"/>
  <c r="Q589" i="4"/>
  <c r="P80" i="4"/>
  <c r="S80" i="4" s="1"/>
  <c r="Q872" i="4"/>
  <c r="P208" i="4"/>
  <c r="S208" i="4" s="1"/>
  <c r="Q1434" i="4"/>
  <c r="P1405" i="4"/>
  <c r="S1405" i="4" s="1"/>
  <c r="Q1414" i="4"/>
  <c r="P1336" i="4"/>
  <c r="S1336" i="4" s="1"/>
  <c r="Q687" i="4"/>
  <c r="P347" i="4"/>
  <c r="S347" i="4" s="1"/>
  <c r="Q1234" i="4"/>
  <c r="P1018" i="4"/>
  <c r="S1018" i="4" s="1"/>
  <c r="Q1211" i="4"/>
  <c r="P710" i="4"/>
  <c r="S710" i="4" s="1"/>
  <c r="Q1187" i="4"/>
  <c r="P1197" i="4"/>
  <c r="S1197" i="4" s="1"/>
  <c r="Q752" i="4"/>
  <c r="P1061" i="4"/>
  <c r="S1061" i="4" s="1"/>
  <c r="Q102" i="4"/>
  <c r="P1264" i="4"/>
  <c r="S1264" i="4" s="1"/>
  <c r="Q373" i="4"/>
  <c r="P196" i="4"/>
  <c r="S196" i="4" s="1"/>
  <c r="Q765" i="4"/>
  <c r="P745" i="4"/>
  <c r="S745" i="4" s="1"/>
  <c r="Q787" i="4"/>
  <c r="P1280" i="4"/>
  <c r="S1280" i="4" s="1"/>
  <c r="Q910" i="4"/>
  <c r="P501" i="4"/>
  <c r="S501" i="4" s="1"/>
  <c r="Q527" i="4"/>
  <c r="P751" i="4"/>
  <c r="S751" i="4" s="1"/>
  <c r="Q516" i="4"/>
  <c r="P329" i="4"/>
  <c r="S329" i="4" s="1"/>
  <c r="Q308" i="4"/>
  <c r="P178" i="4"/>
  <c r="S178" i="4" s="1"/>
  <c r="Q1358" i="4"/>
  <c r="P309" i="4"/>
  <c r="S309" i="4" s="1"/>
  <c r="Q1240" i="4"/>
  <c r="P319" i="4"/>
  <c r="S319" i="4" s="1"/>
  <c r="Q339" i="4"/>
  <c r="P271" i="4"/>
  <c r="S271" i="4" s="1"/>
  <c r="Q786" i="4"/>
  <c r="P1399" i="4"/>
  <c r="S1399" i="4" s="1"/>
  <c r="Q1221" i="4"/>
  <c r="P1093" i="4"/>
  <c r="S1093" i="4" s="1"/>
  <c r="Q151" i="4"/>
  <c r="P568" i="4"/>
  <c r="S568" i="4" s="1"/>
  <c r="Q172" i="4"/>
  <c r="P377" i="4"/>
  <c r="S377" i="4" s="1"/>
  <c r="Q1286" i="4"/>
  <c r="P554" i="4"/>
  <c r="S554" i="4" s="1"/>
  <c r="Q678" i="4"/>
  <c r="P386" i="4"/>
  <c r="S386" i="4" s="1"/>
  <c r="Q270" i="4"/>
  <c r="P886" i="4"/>
  <c r="S886" i="4" s="1"/>
  <c r="Q689" i="4"/>
  <c r="P1199" i="4"/>
  <c r="S1199" i="4" s="1"/>
  <c r="Q155" i="4"/>
  <c r="P690" i="4"/>
  <c r="S690" i="4" s="1"/>
  <c r="Q1001" i="4"/>
  <c r="P541" i="4"/>
  <c r="S541" i="4" s="1"/>
  <c r="Q87" i="4"/>
  <c r="P1400" i="4"/>
  <c r="S1400" i="4" s="1"/>
  <c r="Q701" i="4"/>
  <c r="P661" i="4"/>
  <c r="S661" i="4" s="1"/>
  <c r="Q1015" i="4"/>
  <c r="P185" i="4"/>
  <c r="S185" i="4" s="1"/>
  <c r="Q458" i="4"/>
  <c r="P283" i="4"/>
  <c r="S283" i="4" s="1"/>
  <c r="Q1094" i="4"/>
  <c r="P152" i="4"/>
  <c r="S152" i="4" s="1"/>
  <c r="Q597" i="4"/>
  <c r="P583" i="4"/>
  <c r="S583" i="4" s="1"/>
  <c r="Q442" i="4"/>
  <c r="P584" i="4"/>
  <c r="S584" i="4" s="1"/>
  <c r="Q264" i="4"/>
  <c r="P585" i="4"/>
  <c r="S585" i="4" s="1"/>
  <c r="Q1300" i="4"/>
  <c r="P1047" i="4"/>
  <c r="S1047" i="4" s="1"/>
  <c r="Q237" i="4"/>
  <c r="P1310" i="4"/>
  <c r="S1310" i="4" s="1"/>
  <c r="Q1081" i="4"/>
  <c r="P864" i="4"/>
  <c r="S864" i="4" s="1"/>
  <c r="Q1178" i="4"/>
  <c r="P1074" i="4"/>
  <c r="S1074" i="4" s="1"/>
  <c r="Q345" i="4"/>
  <c r="P808" i="4"/>
  <c r="S808" i="4" s="1"/>
  <c r="Q512" i="4"/>
  <c r="P800" i="4"/>
  <c r="S800" i="4" s="1"/>
  <c r="Q205" i="4"/>
  <c r="P460" i="4"/>
  <c r="S460" i="4" s="1"/>
  <c r="Q7" i="4"/>
  <c r="P1275" i="4"/>
  <c r="S1275" i="4" s="1"/>
  <c r="Q577" i="4"/>
  <c r="P1075" i="4"/>
  <c r="S1075" i="4" s="1"/>
  <c r="Q811" i="4"/>
  <c r="P48" i="4"/>
  <c r="S48" i="4" s="1"/>
  <c r="Q28" i="4"/>
  <c r="P1297" i="4"/>
  <c r="S1297" i="4" s="1"/>
  <c r="Q69" i="4"/>
  <c r="P500" i="4"/>
  <c r="S500" i="4" s="1"/>
  <c r="Q374" i="4"/>
  <c r="P1262" i="4"/>
  <c r="S1262" i="4" s="1"/>
  <c r="Q1473" i="4"/>
  <c r="P1138" i="4"/>
  <c r="S1138" i="4" s="1"/>
  <c r="Q634" i="4"/>
  <c r="P203" i="4"/>
  <c r="S203" i="4" s="1"/>
  <c r="Q565" i="4"/>
  <c r="P601" i="4"/>
  <c r="S601" i="4" s="1"/>
  <c r="Q612" i="4"/>
  <c r="P620" i="4"/>
  <c r="S620" i="4" s="1"/>
  <c r="Q1182" i="4"/>
  <c r="P1079" i="4"/>
  <c r="S1079" i="4" s="1"/>
  <c r="Q1409" i="4"/>
  <c r="P30" i="4"/>
  <c r="S30" i="4" s="1"/>
  <c r="Q1120" i="4"/>
  <c r="P587" i="4"/>
  <c r="S587" i="4" s="1"/>
  <c r="Q1070" i="4"/>
  <c r="P816" i="4"/>
  <c r="S816" i="4" s="1"/>
  <c r="Q37" i="4"/>
  <c r="P858" i="4"/>
  <c r="S858" i="4" s="1"/>
  <c r="Q929" i="4"/>
  <c r="P1445" i="4"/>
  <c r="S1445" i="4" s="1"/>
  <c r="Q717" i="4"/>
  <c r="P1176" i="4"/>
  <c r="S1176" i="4" s="1"/>
  <c r="Q615" i="4"/>
  <c r="P829" i="4"/>
  <c r="S829" i="4" s="1"/>
  <c r="Q275" i="4"/>
  <c r="P1488" i="4"/>
  <c r="S1488" i="4" s="1"/>
  <c r="Q209" i="4"/>
  <c r="P1254" i="4"/>
  <c r="S1254" i="4" s="1"/>
  <c r="Q1420" i="4"/>
  <c r="P379" i="4"/>
  <c r="S379" i="4" s="1"/>
  <c r="Q664" i="4"/>
  <c r="P1021" i="4"/>
  <c r="S1021" i="4" s="1"/>
  <c r="Q1356" i="4"/>
  <c r="P1149" i="4"/>
  <c r="S1149" i="4" s="1"/>
  <c r="Q1215" i="4"/>
  <c r="P842" i="4"/>
  <c r="S842" i="4" s="1"/>
  <c r="Q591" i="4"/>
  <c r="P126" i="4"/>
  <c r="S126" i="4" s="1"/>
  <c r="Q967" i="4"/>
  <c r="P154" i="4"/>
  <c r="S154" i="4" s="1"/>
  <c r="Q1024" i="4"/>
  <c r="P825" i="4"/>
  <c r="S825" i="4" s="1"/>
  <c r="Q1016" i="4"/>
  <c r="P411" i="4"/>
  <c r="S411" i="4" s="1"/>
  <c r="Q749" i="4"/>
  <c r="P457" i="4"/>
  <c r="S457" i="4" s="1"/>
  <c r="Q344" i="4"/>
  <c r="P848" i="4"/>
  <c r="S848" i="4" s="1"/>
  <c r="Q215" i="4"/>
  <c r="P99" i="4"/>
  <c r="S99" i="4" s="1"/>
  <c r="Q1096" i="4"/>
  <c r="P990" i="4"/>
  <c r="S990" i="4" s="1"/>
  <c r="Q453" i="4"/>
  <c r="P1052" i="4"/>
  <c r="S1052" i="4" s="1"/>
  <c r="Q72" i="4"/>
  <c r="P350" i="4"/>
  <c r="S350" i="4" s="1"/>
  <c r="Q1210" i="4"/>
  <c r="P960" i="4"/>
  <c r="S960" i="4" s="1"/>
  <c r="Q1441" i="4"/>
  <c r="P204" i="4"/>
  <c r="S204" i="4" s="1"/>
  <c r="Q1105" i="4"/>
  <c r="P966" i="4"/>
  <c r="S966" i="4" s="1"/>
  <c r="Q298" i="4"/>
  <c r="P223" i="4"/>
  <c r="S223" i="4" s="1"/>
  <c r="Q1040" i="4"/>
  <c r="P1171" i="4"/>
  <c r="S1171" i="4" s="1"/>
  <c r="Q885" i="4"/>
  <c r="P1483" i="4"/>
  <c r="S1483" i="4" s="1"/>
  <c r="Q567" i="4"/>
  <c r="P299" i="4"/>
  <c r="S299" i="4" s="1"/>
  <c r="Q1251" i="4"/>
  <c r="P217" i="4"/>
  <c r="S217" i="4" s="1"/>
  <c r="Q1371" i="4"/>
  <c r="P532" i="4"/>
  <c r="S532" i="4" s="1"/>
  <c r="Q1293" i="4"/>
  <c r="P831" i="4"/>
  <c r="S831" i="4" s="1"/>
  <c r="Q491" i="4"/>
  <c r="P45" i="4"/>
  <c r="S45" i="4" s="1"/>
  <c r="Q397" i="4"/>
  <c r="P611" i="4"/>
  <c r="S611" i="4" s="1"/>
  <c r="Q644" i="4"/>
  <c r="P801" i="4"/>
  <c r="S801" i="4" s="1"/>
  <c r="Q944" i="4"/>
  <c r="P521" i="4"/>
  <c r="S521" i="4" s="1"/>
  <c r="Q335" i="4"/>
  <c r="P51" i="4"/>
  <c r="S51" i="4" s="1"/>
  <c r="Q107" i="4"/>
  <c r="P325" i="4"/>
  <c r="S325" i="4" s="1"/>
  <c r="Q393" i="4"/>
  <c r="P47" i="4"/>
  <c r="S47" i="4" s="1"/>
  <c r="Q314" i="4"/>
  <c r="P699" i="4"/>
  <c r="S699" i="4" s="1"/>
  <c r="Q122" i="4"/>
  <c r="P916" i="4"/>
  <c r="S916" i="4" s="1"/>
  <c r="Q449" i="4"/>
  <c r="P1478" i="4"/>
  <c r="S1478" i="4" s="1"/>
  <c r="Q100" i="4"/>
  <c r="P1329" i="4"/>
  <c r="S1329" i="4" s="1"/>
  <c r="Q118" i="4"/>
  <c r="P1122" i="4"/>
  <c r="S1122" i="4" s="1"/>
  <c r="Q475" i="4"/>
  <c r="P1486" i="4"/>
  <c r="S1486" i="4" s="1"/>
  <c r="Q918" i="4"/>
  <c r="P387" i="4"/>
  <c r="S387" i="4" s="1"/>
  <c r="Q469" i="4"/>
  <c r="P1482" i="4"/>
  <c r="S1482" i="4" s="1"/>
  <c r="Q1152" i="4"/>
  <c r="P1260" i="4"/>
  <c r="S1260" i="4" s="1"/>
  <c r="Q1235" i="4"/>
  <c r="P164" i="4"/>
  <c r="S164" i="4" s="1"/>
  <c r="Q1339" i="4"/>
  <c r="P106" i="4"/>
  <c r="S106" i="4" s="1"/>
  <c r="Q893" i="4"/>
  <c r="P566" i="4"/>
  <c r="S566" i="4" s="1"/>
  <c r="Q101" i="4"/>
  <c r="P497" i="4"/>
  <c r="S497" i="4" s="1"/>
  <c r="Q36" i="4"/>
  <c r="P359" i="4"/>
  <c r="S359" i="4" s="1"/>
  <c r="Q464" i="4"/>
  <c r="P1350" i="4"/>
  <c r="S1350" i="4" s="1"/>
  <c r="Q1007" i="4"/>
  <c r="P580" i="4"/>
  <c r="S580" i="4" s="1"/>
  <c r="Q859" i="4"/>
  <c r="P1427" i="4"/>
  <c r="S1427" i="4" s="1"/>
  <c r="Q489" i="4"/>
  <c r="P370" i="4"/>
  <c r="S370" i="4" s="1"/>
  <c r="Q618" i="4"/>
  <c r="P443" i="4"/>
  <c r="S443" i="4" s="1"/>
  <c r="Q1069" i="4"/>
  <c r="P785" i="4"/>
  <c r="S785" i="4" s="1"/>
  <c r="Q1216" i="4"/>
  <c r="P962" i="4"/>
  <c r="S962" i="4" s="1"/>
  <c r="Q742" i="4"/>
  <c r="P67" i="4"/>
  <c r="S67" i="4" s="1"/>
  <c r="Q470" i="4"/>
  <c r="P1460" i="4"/>
  <c r="S1460" i="4" s="1"/>
  <c r="Q1357" i="4"/>
  <c r="P1398" i="4"/>
  <c r="S1398" i="4" s="1"/>
  <c r="Q1113" i="4"/>
  <c r="P899" i="4"/>
  <c r="S899" i="4" s="1"/>
  <c r="Q884" i="4"/>
  <c r="P1062" i="4"/>
  <c r="S1062" i="4" s="1"/>
  <c r="Q1320" i="4"/>
  <c r="P437" i="4"/>
  <c r="S437" i="4" s="1"/>
  <c r="Q953" i="4"/>
  <c r="P609" i="4"/>
  <c r="S609" i="4" s="1"/>
  <c r="Q873" i="4"/>
  <c r="P143" i="4"/>
  <c r="S143" i="4" s="1"/>
  <c r="Q179" i="4"/>
  <c r="P1389" i="4"/>
  <c r="S1389" i="4" s="1"/>
  <c r="Q551" i="4"/>
  <c r="P663" i="4"/>
  <c r="S663" i="4" s="1"/>
  <c r="Q1243" i="4"/>
  <c r="P1109" i="4"/>
  <c r="S1109" i="4" s="1"/>
  <c r="Q656" i="4"/>
  <c r="P26" i="4"/>
  <c r="S26" i="4" s="1"/>
  <c r="Q950" i="4"/>
  <c r="P1431" i="4"/>
  <c r="S1431" i="4" s="1"/>
  <c r="Q679" i="4"/>
  <c r="P1195" i="4"/>
  <c r="S1195" i="4" s="1"/>
  <c r="Q1342" i="4"/>
  <c r="P247" i="4"/>
  <c r="S247" i="4" s="1"/>
  <c r="Q728" i="4"/>
  <c r="P937" i="4"/>
  <c r="S937" i="4" s="1"/>
  <c r="Q137" i="4"/>
  <c r="P793" i="4"/>
  <c r="S793" i="4" s="1"/>
  <c r="Q1042" i="4"/>
  <c r="P169" i="4"/>
  <c r="S169" i="4" s="1"/>
  <c r="Q943" i="4"/>
  <c r="P153" i="4"/>
  <c r="S153" i="4" s="1"/>
  <c r="Q988" i="4"/>
  <c r="P917" i="4"/>
  <c r="S917" i="4" s="1"/>
  <c r="Q378" i="4"/>
  <c r="P779" i="4"/>
  <c r="S779" i="4" s="1"/>
  <c r="Q480" i="4"/>
  <c r="P657" i="4"/>
  <c r="S657" i="4" s="1"/>
  <c r="Q341" i="4"/>
  <c r="P992" i="4"/>
  <c r="S992" i="4" s="1"/>
  <c r="Q1256" i="4"/>
  <c r="P641" i="4"/>
  <c r="S641" i="4" s="1"/>
  <c r="Q1123" i="4"/>
  <c r="P616" i="4"/>
  <c r="S616" i="4" s="1"/>
  <c r="Q599" i="4"/>
  <c r="P1364" i="4"/>
  <c r="S1364" i="4" s="1"/>
  <c r="Q239" i="4"/>
  <c r="P1332" i="4"/>
  <c r="S1332" i="4" s="1"/>
  <c r="Q772" i="4"/>
  <c r="P539" i="4"/>
  <c r="S539" i="4" s="1"/>
  <c r="Q473" i="4"/>
  <c r="P183" i="4"/>
  <c r="S183" i="4" s="1"/>
  <c r="Q700" i="4"/>
  <c r="P1170" i="4"/>
  <c r="S1170" i="4" s="1"/>
  <c r="Q93" i="4"/>
  <c r="P1092" i="4"/>
  <c r="S1092" i="4" s="1"/>
  <c r="Q19" i="4"/>
  <c r="P1407" i="4"/>
  <c r="S1407" i="4" s="1"/>
  <c r="Q92" i="4"/>
  <c r="P338" i="4"/>
  <c r="S338" i="4" s="1"/>
  <c r="Q954" i="4"/>
  <c r="P1174" i="4"/>
  <c r="S1174" i="4" s="1"/>
  <c r="Q1155" i="4"/>
  <c r="P1213" i="4"/>
  <c r="S1213" i="4" s="1"/>
  <c r="Q1039" i="4"/>
  <c r="P991" i="4"/>
  <c r="S991" i="4" s="1"/>
  <c r="Q1134" i="4"/>
  <c r="P754" i="4"/>
  <c r="S754" i="4" s="1"/>
  <c r="Q416" i="4"/>
  <c r="P1368" i="4"/>
  <c r="S1368" i="4" s="1"/>
  <c r="Q131" i="4"/>
  <c r="P352" i="4"/>
  <c r="S352" i="4" s="1"/>
  <c r="Q1014" i="4"/>
  <c r="P913" i="4"/>
  <c r="S913" i="4" s="1"/>
  <c r="Q1289" i="4"/>
  <c r="P22" i="4"/>
  <c r="S22" i="4" s="1"/>
  <c r="Q436" i="4"/>
  <c r="P683" i="4"/>
  <c r="S683" i="4" s="1"/>
  <c r="Q921" i="4"/>
  <c r="P727" i="4"/>
  <c r="S727" i="4" s="1"/>
  <c r="Q293" i="4"/>
  <c r="P681" i="4"/>
  <c r="S681" i="4" s="1"/>
  <c r="Q367" i="4"/>
  <c r="P57" i="4"/>
  <c r="S57" i="4" s="1"/>
  <c r="Q342" i="4"/>
  <c r="P251" i="4"/>
  <c r="S251" i="4" s="1"/>
  <c r="Q575" i="4"/>
  <c r="P586" i="4"/>
  <c r="S586" i="4" s="1"/>
  <c r="Q934" i="4"/>
  <c r="P978" i="4"/>
  <c r="S978" i="4" s="1"/>
  <c r="Q1382" i="4"/>
  <c r="P290" i="4"/>
  <c r="S290" i="4" s="1"/>
  <c r="Q526" i="4"/>
  <c r="P938" i="4"/>
  <c r="S938" i="4" s="1"/>
  <c r="Q682" i="4"/>
  <c r="P1045" i="4"/>
  <c r="S1045" i="4" s="1"/>
  <c r="Q1331" i="4"/>
  <c r="P1112" i="4"/>
  <c r="S1112" i="4" s="1"/>
  <c r="Q277" i="4"/>
  <c r="P1043" i="4"/>
  <c r="S1043" i="4" s="1"/>
  <c r="Q1484" i="4"/>
  <c r="P984" i="4"/>
  <c r="S984" i="4" s="1"/>
  <c r="Q399" i="4"/>
  <c r="P803" i="4"/>
  <c r="S803" i="4" s="1"/>
  <c r="Q261" i="4"/>
  <c r="P210" i="4"/>
  <c r="S210" i="4" s="1"/>
  <c r="Q790" i="4"/>
  <c r="P907" i="4"/>
  <c r="S907" i="4" s="1"/>
  <c r="Q1380" i="4"/>
  <c r="P1277" i="4"/>
  <c r="S1277" i="4" s="1"/>
  <c r="Q706" i="4"/>
  <c r="P1208" i="4"/>
  <c r="S1208" i="4" s="1"/>
  <c r="Q627" i="4"/>
  <c r="P1107" i="4"/>
  <c r="S1107" i="4" s="1"/>
  <c r="Q231" i="4"/>
  <c r="P145" i="4"/>
  <c r="S145" i="4" s="1"/>
  <c r="Q1086" i="4"/>
  <c r="P796" i="4"/>
  <c r="S796" i="4" s="1"/>
  <c r="Q1083" i="4"/>
  <c r="P769" i="4"/>
  <c r="S769" i="4" s="1"/>
  <c r="Q1114" i="4"/>
  <c r="P407" i="4"/>
  <c r="S407" i="4" s="1"/>
  <c r="Q778" i="4"/>
  <c r="P228" i="4"/>
  <c r="S228" i="4" s="1"/>
  <c r="Q1250" i="4"/>
  <c r="P31" i="4"/>
  <c r="S31" i="4" s="1"/>
  <c r="Q1055" i="4"/>
  <c r="P171" i="4"/>
  <c r="S171" i="4" s="1"/>
  <c r="Q1065" i="4"/>
  <c r="P608" i="4"/>
  <c r="S608" i="4" s="1"/>
  <c r="Q1028" i="4"/>
  <c r="P839" i="4"/>
  <c r="S839" i="4" s="1"/>
  <c r="Q861" i="4"/>
  <c r="P1057" i="4"/>
  <c r="S1057" i="4" s="1"/>
  <c r="Q581" i="4"/>
  <c r="P1438" i="4"/>
  <c r="S1438" i="4" s="1"/>
  <c r="Q192" i="4"/>
  <c r="P670" i="4"/>
  <c r="S670" i="4" s="1"/>
  <c r="Q380" i="4"/>
  <c r="P455" i="4"/>
  <c r="S455" i="4" s="1"/>
  <c r="Q472" i="4"/>
  <c r="P111" i="4"/>
  <c r="S111" i="4" s="1"/>
  <c r="Q258" i="4"/>
  <c r="P295" i="4"/>
  <c r="S295" i="4" s="1"/>
  <c r="Q824" i="4"/>
  <c r="P1101" i="4"/>
  <c r="S1101" i="4" s="1"/>
  <c r="Q1457" i="4"/>
  <c r="P942" i="4"/>
  <c r="S942" i="4" s="1"/>
  <c r="Q1161" i="4"/>
  <c r="P52" i="4"/>
  <c r="S52" i="4" s="1"/>
  <c r="Q596" i="4"/>
  <c r="P1002" i="4"/>
  <c r="S1002" i="4" s="1"/>
  <c r="Q328" i="4"/>
  <c r="P1173" i="4"/>
  <c r="S1173" i="4" s="1"/>
  <c r="Q149" i="4"/>
  <c r="P1020" i="4"/>
  <c r="S1020" i="4" s="1"/>
  <c r="Q1137" i="4"/>
  <c r="P461" i="4"/>
  <c r="S461" i="4" s="1"/>
  <c r="Q1359" i="4"/>
  <c r="P533" i="4"/>
  <c r="S533" i="4" s="1"/>
  <c r="Q134" i="4"/>
  <c r="P1492" i="4"/>
  <c r="S1492" i="4" s="1"/>
  <c r="Q227" i="4"/>
  <c r="P665" i="4"/>
  <c r="S665" i="4" s="1"/>
  <c r="Q1125" i="4"/>
  <c r="P444" i="4"/>
  <c r="S444" i="4" s="1"/>
  <c r="Q826" i="4"/>
  <c r="P614" i="4"/>
  <c r="S614" i="4" s="1"/>
  <c r="Q268" i="4"/>
  <c r="P170" i="4"/>
  <c r="S170" i="4" s="1"/>
  <c r="Q1494" i="4"/>
  <c r="P868" i="4"/>
  <c r="S868" i="4" s="1"/>
  <c r="Q680" i="4"/>
  <c r="P1321" i="4"/>
  <c r="S1321" i="4" s="1"/>
  <c r="Q1476" i="4"/>
  <c r="P20" i="4"/>
  <c r="S20" i="4" s="1"/>
  <c r="Q1232" i="4"/>
  <c r="P997" i="4"/>
  <c r="S997" i="4" s="1"/>
  <c r="Q693" i="4"/>
  <c r="P1467" i="4"/>
  <c r="S1467" i="4" s="1"/>
  <c r="Q659" i="4"/>
  <c r="P255" i="4"/>
  <c r="S255" i="4" s="1"/>
  <c r="Q479" i="4"/>
  <c r="P1466" i="4"/>
  <c r="S1466" i="4" s="1"/>
  <c r="Q1348" i="4"/>
  <c r="P1255" i="4"/>
  <c r="S1255" i="4" s="1"/>
  <c r="Q540" i="4"/>
  <c r="P82" i="4"/>
  <c r="S82" i="4" s="1"/>
  <c r="Q392" i="4"/>
  <c r="P165" i="4"/>
  <c r="S165" i="4" s="1"/>
  <c r="Q493" i="4"/>
  <c r="P1156" i="4"/>
  <c r="S1156" i="4" s="1"/>
  <c r="Q1285" i="4"/>
  <c r="P113" i="4"/>
  <c r="S113" i="4" s="1"/>
  <c r="Q1059" i="4"/>
  <c r="P730" i="4"/>
  <c r="S730" i="4" s="1"/>
  <c r="Q895" i="4"/>
  <c r="P650" i="4"/>
  <c r="S650" i="4" s="1"/>
  <c r="Q975" i="4"/>
  <c r="P365" i="4"/>
  <c r="S365" i="4" s="1"/>
  <c r="Q798" i="4"/>
  <c r="P880" i="4"/>
  <c r="S880" i="4" s="1"/>
  <c r="Q547" i="4"/>
  <c r="P50" i="4"/>
  <c r="S50" i="4" s="1"/>
  <c r="Q1269" i="4"/>
  <c r="P1118" i="4"/>
  <c r="S1118" i="4" s="1"/>
  <c r="Q74" i="4"/>
  <c r="P589" i="4"/>
  <c r="S589" i="4" s="1"/>
  <c r="Q662" i="4"/>
  <c r="P872" i="4"/>
  <c r="S872" i="4" s="1"/>
  <c r="Q719" i="4"/>
  <c r="P1434" i="4"/>
  <c r="S1434" i="4" s="1"/>
  <c r="Q311" i="4"/>
  <c r="P1414" i="4"/>
  <c r="S1414" i="4" s="1"/>
  <c r="Q1452" i="4"/>
  <c r="P687" i="4"/>
  <c r="S687" i="4" s="1"/>
  <c r="Q646" i="4"/>
  <c r="P1234" i="4"/>
  <c r="S1234" i="4" s="1"/>
  <c r="Q1351" i="4"/>
  <c r="P1211" i="4"/>
  <c r="S1211" i="4" s="1"/>
  <c r="Q1328" i="4"/>
  <c r="P1187" i="4"/>
  <c r="S1187" i="4" s="1"/>
  <c r="Q1496" i="4"/>
  <c r="P752" i="4"/>
  <c r="S752" i="4" s="1"/>
  <c r="Q138" i="4"/>
  <c r="P102" i="4"/>
  <c r="S102" i="4" s="1"/>
  <c r="Q619" i="4"/>
  <c r="P373" i="4"/>
  <c r="S373" i="4" s="1"/>
  <c r="Q358" i="4"/>
  <c r="P765" i="4"/>
  <c r="S765" i="4" s="1"/>
  <c r="Q1067" i="4"/>
  <c r="P787" i="4"/>
  <c r="S787" i="4" s="1"/>
  <c r="Q1372" i="4"/>
  <c r="P910" i="4"/>
  <c r="S910" i="4" s="1"/>
  <c r="Q1034" i="4"/>
  <c r="P527" i="4"/>
  <c r="S527" i="4" s="1"/>
  <c r="Q1027" i="4"/>
  <c r="P516" i="4"/>
  <c r="S516" i="4" s="1"/>
  <c r="Q671" i="4"/>
  <c r="P308" i="4"/>
  <c r="S308" i="4" s="1"/>
  <c r="Q1426" i="4"/>
  <c r="P1358" i="4"/>
  <c r="S1358" i="4" s="1"/>
  <c r="Q356" i="4"/>
  <c r="P1240" i="4"/>
  <c r="S1240" i="4" s="1"/>
  <c r="Q363" i="4"/>
  <c r="P339" i="4"/>
  <c r="S339" i="4" s="1"/>
  <c r="Q1209" i="4"/>
  <c r="P786" i="4"/>
  <c r="S786" i="4" s="1"/>
  <c r="Q109" i="4"/>
  <c r="P1221" i="4"/>
  <c r="S1221" i="4" s="1"/>
  <c r="Q433" i="4"/>
  <c r="P151" i="4"/>
  <c r="S151" i="4" s="1"/>
  <c r="Q1041" i="4"/>
  <c r="P172" i="4"/>
  <c r="S172" i="4" s="1"/>
  <c r="Q651" i="4"/>
  <c r="P1286" i="4"/>
  <c r="S1286" i="4" s="1"/>
  <c r="Q1308" i="4"/>
  <c r="P678" i="4"/>
  <c r="S678" i="4" s="1"/>
  <c r="Q1214" i="4"/>
  <c r="P270" i="4"/>
  <c r="S270" i="4" s="1"/>
  <c r="Q272" i="4"/>
  <c r="P689" i="4"/>
  <c r="S689" i="4" s="1"/>
  <c r="Q865" i="4"/>
  <c r="P155" i="4"/>
  <c r="S155" i="4" s="1"/>
  <c r="Q1341" i="4"/>
  <c r="P1001" i="4"/>
  <c r="S1001" i="4" s="1"/>
  <c r="Q1147" i="4"/>
  <c r="P87" i="4"/>
  <c r="S87" i="4" s="1"/>
  <c r="Q1218" i="4"/>
  <c r="P701" i="4"/>
  <c r="S701" i="4" s="1"/>
  <c r="Q972" i="4"/>
  <c r="P1015" i="4"/>
  <c r="S1015" i="4" s="1"/>
  <c r="Q1144" i="4"/>
  <c r="P458" i="4"/>
  <c r="S458" i="4" s="1"/>
  <c r="Q766" i="4"/>
  <c r="P1094" i="4"/>
  <c r="S1094" i="4" s="1"/>
  <c r="Q1241" i="4"/>
  <c r="P597" i="4"/>
  <c r="S597" i="4" s="1"/>
  <c r="Q639" i="4"/>
  <c r="P442" i="4"/>
  <c r="S442" i="4" s="1"/>
  <c r="Q914" i="4"/>
  <c r="P264" i="4"/>
  <c r="S264" i="4" s="1"/>
  <c r="Q1164" i="4"/>
  <c r="P1300" i="4"/>
  <c r="S1300" i="4" s="1"/>
  <c r="Q569" i="4"/>
  <c r="P237" i="4"/>
  <c r="S237" i="4" s="1"/>
  <c r="Q1239" i="4"/>
  <c r="P1081" i="4"/>
  <c r="S1081" i="4" s="1"/>
  <c r="Q987" i="4"/>
  <c r="P1178" i="4"/>
  <c r="S1178" i="4" s="1"/>
  <c r="Q16" i="4"/>
  <c r="P345" i="4"/>
  <c r="S345" i="4" s="1"/>
  <c r="Q1029" i="4"/>
  <c r="P512" i="4"/>
  <c r="S512" i="4" s="1"/>
  <c r="Q628" i="4"/>
  <c r="P205" i="4"/>
  <c r="S205" i="4" s="1"/>
  <c r="Q739" i="4"/>
  <c r="P7" i="4"/>
  <c r="S7" i="4" s="1"/>
  <c r="Q181" i="4"/>
  <c r="P577" i="4"/>
  <c r="S577" i="4" s="1"/>
  <c r="Q246" i="4"/>
  <c r="P811" i="4"/>
  <c r="S811" i="4" s="1"/>
  <c r="Q945" i="4"/>
  <c r="P28" i="4"/>
  <c r="S28" i="4" s="1"/>
  <c r="Q1501" i="4"/>
  <c r="P69" i="4"/>
  <c r="S69" i="4" s="1"/>
  <c r="Q490" i="4"/>
  <c r="P374" i="4"/>
  <c r="S374" i="4" s="1"/>
  <c r="Q1383" i="4"/>
  <c r="P1473" i="4"/>
  <c r="S1473" i="4" s="1"/>
  <c r="Q1136" i="4"/>
  <c r="P634" i="4"/>
  <c r="S634" i="4" s="1"/>
  <c r="Q998" i="4"/>
  <c r="P565" i="4"/>
  <c r="S565" i="4" s="1"/>
  <c r="Q1175" i="4"/>
  <c r="P612" i="4"/>
  <c r="S612" i="4" s="1"/>
  <c r="Q452" i="4"/>
  <c r="P1182" i="4"/>
  <c r="S1182" i="4" s="1"/>
  <c r="Q38" i="4"/>
  <c r="P1409" i="4"/>
  <c r="S1409" i="4" s="1"/>
  <c r="Q70" i="4"/>
  <c r="P1120" i="4"/>
  <c r="S1120" i="4" s="1"/>
  <c r="Q1317" i="4"/>
  <c r="P1070" i="4"/>
  <c r="S1070" i="4" s="1"/>
  <c r="Q147" i="4"/>
  <c r="P37" i="4"/>
  <c r="S37" i="4" s="1"/>
  <c r="Q1158" i="4"/>
  <c r="P929" i="4"/>
  <c r="S929" i="4" s="1"/>
  <c r="Q511" i="4"/>
  <c r="P717" i="4"/>
  <c r="S717" i="4" s="1"/>
  <c r="Q912" i="4"/>
  <c r="P615" i="4"/>
  <c r="S615" i="4" s="1"/>
  <c r="Q413" i="4"/>
  <c r="P275" i="4"/>
  <c r="S275" i="4" s="1"/>
  <c r="Q642" i="4"/>
  <c r="P209" i="4"/>
  <c r="S209" i="4" s="1"/>
  <c r="Q249" i="4"/>
  <c r="P1420" i="4"/>
  <c r="S1420" i="4" s="1"/>
  <c r="Q267" i="4"/>
  <c r="P664" i="4"/>
  <c r="S664" i="4" s="1"/>
  <c r="Q168" i="4"/>
  <c r="P1356" i="4"/>
  <c r="S1356" i="4" s="1"/>
  <c r="Q590" i="4"/>
  <c r="P1215" i="4"/>
  <c r="S1215" i="4" s="1"/>
  <c r="Q494" i="4"/>
  <c r="P591" i="4"/>
  <c r="S591" i="4" s="1"/>
  <c r="Q552" i="4"/>
  <c r="P967" i="4"/>
  <c r="S967" i="4" s="1"/>
  <c r="Q112" i="4"/>
  <c r="P1024" i="4"/>
  <c r="S1024" i="4" s="1"/>
  <c r="Q1054" i="4"/>
  <c r="P1016" i="4"/>
  <c r="S1016" i="4" s="1"/>
  <c r="Q876" i="4"/>
  <c r="P749" i="4"/>
  <c r="S749" i="4" s="1"/>
  <c r="Q375" i="4"/>
  <c r="P344" i="4"/>
  <c r="S344" i="4" s="1"/>
  <c r="Q406" i="4"/>
  <c r="P215" i="4"/>
  <c r="S215" i="4" s="1"/>
  <c r="Q579" i="4"/>
  <c r="P1096" i="4"/>
  <c r="S1096" i="4" s="1"/>
  <c r="Q889" i="4"/>
  <c r="P453" i="4"/>
  <c r="S453" i="4" s="1"/>
  <c r="Q755" i="4"/>
  <c r="P72" i="4"/>
  <c r="S72" i="4" s="1"/>
  <c r="Q1140" i="4"/>
  <c r="P1210" i="4"/>
  <c r="S1210" i="4" s="1"/>
  <c r="Q211" i="4"/>
  <c r="P1441" i="4"/>
  <c r="S1441" i="4" s="1"/>
  <c r="Q971" i="4"/>
  <c r="P1105" i="4"/>
  <c r="S1105" i="4" s="1"/>
  <c r="Q781" i="4"/>
  <c r="P298" i="4"/>
  <c r="S298" i="4" s="1"/>
  <c r="Q333" i="4"/>
  <c r="P1040" i="4"/>
  <c r="S1040" i="4" s="1"/>
  <c r="Q146" i="4"/>
  <c r="P885" i="4"/>
  <c r="S885" i="4" s="1"/>
  <c r="Q1343" i="4"/>
  <c r="P567" i="4"/>
  <c r="S567" i="4" s="1"/>
  <c r="Q1186" i="4"/>
  <c r="P1251" i="4"/>
  <c r="S1251" i="4" s="1"/>
  <c r="Q882" i="4"/>
  <c r="P1371" i="4"/>
  <c r="S1371" i="4" s="1"/>
  <c r="Q999" i="4"/>
  <c r="P1293" i="4"/>
  <c r="S1293" i="4" s="1"/>
  <c r="Q382" i="4"/>
  <c r="P491" i="4"/>
  <c r="S491" i="4" s="1"/>
  <c r="Q1116" i="4"/>
  <c r="P397" i="4"/>
  <c r="S397" i="4" s="1"/>
  <c r="Q1066" i="4"/>
  <c r="P644" i="4"/>
  <c r="S644" i="4" s="1"/>
  <c r="Q418" i="4"/>
  <c r="P944" i="4"/>
  <c r="S944" i="4" s="1"/>
  <c r="Q603" i="4"/>
  <c r="P335" i="4"/>
  <c r="S335" i="4" s="1"/>
  <c r="Q478" i="4"/>
  <c r="P107" i="4"/>
  <c r="S107" i="4" s="1"/>
  <c r="Q792" i="4"/>
  <c r="P393" i="4"/>
  <c r="S393" i="4" s="1"/>
  <c r="Q894" i="4"/>
  <c r="P314" i="4"/>
  <c r="S314" i="4" s="1"/>
  <c r="Q1436" i="4"/>
  <c r="P122" i="4"/>
  <c r="S122" i="4" s="1"/>
  <c r="Q883" i="4"/>
  <c r="P449" i="4"/>
  <c r="S449" i="4" s="1"/>
  <c r="Q994" i="4"/>
  <c r="P100" i="4"/>
  <c r="S100" i="4" s="1"/>
  <c r="Q795" i="4"/>
  <c r="P118" i="4"/>
  <c r="S118" i="4" s="1"/>
  <c r="Q545" i="4"/>
  <c r="P475" i="4"/>
  <c r="S475" i="4" s="1"/>
  <c r="Q920" i="4"/>
  <c r="P918" i="4"/>
  <c r="S918" i="4" s="1"/>
  <c r="Q1060" i="4"/>
  <c r="P469" i="4"/>
  <c r="S469" i="4" s="1"/>
  <c r="Q180" i="4"/>
  <c r="P1152" i="4"/>
  <c r="S1152" i="4" s="1"/>
  <c r="Q496" i="4"/>
  <c r="P1235" i="4"/>
  <c r="S1235" i="4" s="1"/>
  <c r="Q129" i="4"/>
  <c r="P1339" i="4"/>
  <c r="S1339" i="4" s="1"/>
  <c r="Q734" i="4"/>
  <c r="P893" i="4"/>
  <c r="S893" i="4" s="1"/>
  <c r="Q445" i="4"/>
  <c r="P101" i="4"/>
  <c r="S101" i="4" s="1"/>
  <c r="Q1393" i="4"/>
  <c r="P36" i="4"/>
  <c r="S36" i="4" s="1"/>
  <c r="Q193" i="4"/>
  <c r="P464" i="4"/>
  <c r="S464" i="4" s="1"/>
  <c r="Q604" i="4"/>
  <c r="P1007" i="4"/>
  <c r="S1007" i="4" s="1"/>
  <c r="Q384" i="4"/>
  <c r="P859" i="4"/>
  <c r="S859" i="4" s="1"/>
  <c r="Q300" i="4"/>
  <c r="P489" i="4"/>
  <c r="S489" i="4" s="1"/>
  <c r="Q1242" i="4"/>
  <c r="P618" i="4"/>
  <c r="S618" i="4" s="1"/>
  <c r="Q1023" i="4"/>
  <c r="P1069" i="4"/>
  <c r="S1069" i="4" s="1"/>
  <c r="Q688" i="4"/>
  <c r="P1216" i="4"/>
  <c r="S1216" i="4" s="1"/>
  <c r="Q498" i="4"/>
  <c r="P742" i="4"/>
  <c r="S742" i="4" s="1"/>
  <c r="Q1080" i="4"/>
  <c r="P470" i="4"/>
  <c r="S470" i="4" s="1"/>
  <c r="Q624" i="4"/>
  <c r="P1357" i="4"/>
  <c r="S1357" i="4" s="1"/>
  <c r="Q83" i="4"/>
  <c r="P1113" i="4"/>
  <c r="S1113" i="4" s="1"/>
  <c r="Q1119" i="4"/>
  <c r="P884" i="4"/>
  <c r="S884" i="4" s="1"/>
  <c r="Q1013" i="4"/>
  <c r="P1320" i="4"/>
  <c r="S1320" i="4" s="1"/>
  <c r="Q13" i="4"/>
  <c r="P953" i="4"/>
  <c r="S953" i="4" s="1"/>
  <c r="Q849" i="4"/>
  <c r="P873" i="4"/>
  <c r="S873" i="4" s="1"/>
  <c r="Q622" i="4"/>
  <c r="P179" i="4"/>
  <c r="S179" i="4" s="1"/>
  <c r="Q428" i="4"/>
  <c r="P551" i="4"/>
  <c r="S551" i="4" s="1"/>
  <c r="Q923" i="4"/>
  <c r="P1243" i="4"/>
  <c r="S1243" i="4" s="1"/>
  <c r="Q43" i="4"/>
  <c r="P656" i="4"/>
  <c r="S656" i="4" s="1"/>
  <c r="Q49" i="4"/>
  <c r="P950" i="4"/>
  <c r="S950" i="4" s="1"/>
  <c r="Q1033" i="4"/>
  <c r="P679" i="4"/>
  <c r="S679" i="4" s="1"/>
  <c r="Q431" i="4"/>
  <c r="P1342" i="4"/>
  <c r="S1342" i="4" s="1"/>
  <c r="Q1273" i="4"/>
  <c r="P728" i="4"/>
  <c r="S728" i="4" s="1"/>
  <c r="Q773" i="4"/>
  <c r="P137" i="4"/>
  <c r="S137" i="4" s="1"/>
  <c r="Q1459" i="4"/>
  <c r="P1042" i="4"/>
  <c r="S1042" i="4" s="1"/>
  <c r="Q956" i="4"/>
  <c r="P943" i="4"/>
  <c r="S943" i="4" s="1"/>
  <c r="Q1003" i="4"/>
  <c r="P988" i="4"/>
  <c r="S988" i="4" s="1"/>
  <c r="Q707" i="4"/>
  <c r="P378" i="4"/>
  <c r="S378" i="4" s="1"/>
  <c r="Q388" i="4"/>
  <c r="P480" i="4"/>
  <c r="S480" i="4" s="1"/>
  <c r="Q1428" i="4"/>
  <c r="P341" i="4"/>
  <c r="S341" i="4" s="1"/>
  <c r="Q1355" i="4"/>
  <c r="P1256" i="4"/>
  <c r="S1256" i="4" s="1"/>
  <c r="Q29" i="4"/>
  <c r="P1123" i="4"/>
  <c r="S1123" i="4" s="1"/>
  <c r="Q1498" i="4"/>
  <c r="P599" i="4"/>
  <c r="S599" i="4" s="1"/>
  <c r="Q1301" i="4"/>
  <c r="P239" i="4"/>
  <c r="S239" i="4" s="1"/>
  <c r="Q186" i="4"/>
  <c r="P772" i="4"/>
  <c r="S772" i="4" s="1"/>
  <c r="Q1219" i="4"/>
  <c r="P473" i="4"/>
  <c r="S473" i="4" s="1"/>
  <c r="Q233" i="4"/>
  <c r="P700" i="4"/>
  <c r="S700" i="4" s="1"/>
  <c r="Q1471" i="4"/>
  <c r="P93" i="4"/>
  <c r="S93" i="4" s="1"/>
  <c r="Q729" i="4"/>
  <c r="P19" i="4"/>
  <c r="S19" i="4" s="1"/>
  <c r="Q408" i="4"/>
  <c r="P92" i="4"/>
  <c r="S92" i="4" s="1"/>
  <c r="Q108" i="4"/>
  <c r="P954" i="4"/>
  <c r="S954" i="4" s="1"/>
  <c r="Q263" i="4"/>
  <c r="P1155" i="4"/>
  <c r="S1155" i="4" s="1"/>
  <c r="Q610" i="4"/>
  <c r="P1039" i="4"/>
  <c r="S1039" i="4" s="1"/>
  <c r="Q1148" i="4"/>
  <c r="P1134" i="4"/>
  <c r="S1134" i="4" s="1"/>
  <c r="Q743" i="4"/>
  <c r="P416" i="4"/>
  <c r="S416" i="4" s="1"/>
  <c r="Q716" i="4"/>
  <c r="P648" i="4"/>
  <c r="S648" i="4" s="1"/>
  <c r="Q1085" i="4"/>
  <c r="P636" i="4"/>
  <c r="S636" i="4" s="1"/>
  <c r="Q543" i="4"/>
  <c r="P1294" i="4"/>
  <c r="S1294" i="4" s="1"/>
  <c r="Q736" i="4"/>
  <c r="P59" i="4"/>
  <c r="S59" i="4" s="1"/>
  <c r="Q1131" i="4"/>
  <c r="P1276" i="4"/>
  <c r="S1276" i="4" s="1"/>
  <c r="Q316" i="4"/>
  <c r="P355" i="4"/>
  <c r="S355" i="4" s="1"/>
  <c r="Q11" i="4"/>
  <c r="P456" i="4"/>
  <c r="S456" i="4" s="1"/>
  <c r="Q1188" i="4"/>
  <c r="P5" i="4"/>
  <c r="S5" i="4" s="1"/>
  <c r="Q1010" i="4"/>
  <c r="P530" i="4"/>
  <c r="S530" i="4" s="1"/>
  <c r="Q1246" i="4"/>
  <c r="P434" i="4"/>
  <c r="S434" i="4" s="1"/>
  <c r="Q797" i="4"/>
  <c r="P726" i="4"/>
  <c r="S726" i="4" s="1"/>
  <c r="Q195" i="4"/>
  <c r="P1385" i="4"/>
  <c r="S1385" i="4" s="1"/>
  <c r="Q1425" i="4"/>
  <c r="P1315" i="4"/>
  <c r="S1315" i="4" s="1"/>
  <c r="Q117" i="4"/>
  <c r="P1143" i="4"/>
  <c r="S1143" i="4" s="1"/>
  <c r="Q1126" i="4"/>
  <c r="P853" i="4"/>
  <c r="S853" i="4" s="1"/>
  <c r="Q343" i="4"/>
  <c r="P1192" i="4"/>
  <c r="S1192" i="4" s="1"/>
  <c r="Q385" i="4"/>
  <c r="P1263" i="4"/>
  <c r="S1263" i="4" s="1"/>
  <c r="Q1194" i="4"/>
  <c r="P24" i="4"/>
  <c r="S24" i="4" s="1"/>
  <c r="Q722" i="4"/>
  <c r="P824" i="4"/>
  <c r="S824" i="4" s="1"/>
  <c r="Q1373" i="4"/>
  <c r="P1457" i="4"/>
  <c r="S1457" i="4" s="1"/>
  <c r="Q75" i="4"/>
  <c r="P1161" i="4"/>
  <c r="S1161" i="4" s="1"/>
  <c r="Q242" i="4"/>
  <c r="P596" i="4"/>
  <c r="S596" i="4" s="1"/>
  <c r="Q257" i="4"/>
  <c r="P328" i="4"/>
  <c r="S328" i="4" s="1"/>
  <c r="Q97" i="4"/>
  <c r="P149" i="4"/>
  <c r="S149" i="4" s="1"/>
  <c r="Q71" i="4"/>
  <c r="P1137" i="4"/>
  <c r="S1137" i="4" s="1"/>
  <c r="Q502" i="4"/>
  <c r="P1359" i="4"/>
  <c r="S1359" i="4" s="1"/>
  <c r="Q594" i="4"/>
  <c r="P134" i="4"/>
  <c r="S134" i="4" s="1"/>
  <c r="Q1207" i="4"/>
  <c r="P227" i="4"/>
  <c r="S227" i="4" s="1"/>
  <c r="Q1333" i="4"/>
  <c r="P958" i="4"/>
  <c r="S958" i="4" s="1"/>
  <c r="Q517" i="4"/>
  <c r="P1125" i="4"/>
  <c r="S1125" i="4" s="1"/>
  <c r="Q548" i="4"/>
  <c r="P826" i="4"/>
  <c r="S826" i="4" s="1"/>
  <c r="Q951" i="4"/>
  <c r="P268" i="4"/>
  <c r="S268" i="4" s="1"/>
  <c r="Q55" i="4"/>
  <c r="P1494" i="4"/>
  <c r="S1494" i="4" s="1"/>
  <c r="Q360" i="4"/>
  <c r="P680" i="4"/>
  <c r="S680" i="4" s="1"/>
  <c r="Q843" i="4"/>
  <c r="P1476" i="4"/>
  <c r="S1476" i="4" s="1"/>
  <c r="Q1360" i="4"/>
  <c r="P1232" i="4"/>
  <c r="S1232" i="4" s="1"/>
  <c r="Q605" i="4"/>
  <c r="P693" i="4"/>
  <c r="S693" i="4" s="1"/>
  <c r="Q654" i="4"/>
  <c r="P659" i="4"/>
  <c r="S659" i="4" s="1"/>
  <c r="Q369" i="4"/>
  <c r="P479" i="4"/>
  <c r="S479" i="4" s="1"/>
  <c r="Q313" i="4"/>
  <c r="P1348" i="4"/>
  <c r="S1348" i="4" s="1"/>
  <c r="Q961" i="4"/>
  <c r="P540" i="4"/>
  <c r="S540" i="4" s="1"/>
  <c r="Q1104" i="4"/>
  <c r="P392" i="4"/>
  <c r="S392" i="4" s="1"/>
  <c r="Q892" i="4"/>
  <c r="P493" i="4"/>
  <c r="S493" i="4" s="1"/>
  <c r="Q520" i="4"/>
  <c r="P1285" i="4"/>
  <c r="S1285" i="4" s="1"/>
  <c r="Q200" i="4"/>
  <c r="P1059" i="4"/>
  <c r="S1059" i="4" s="1"/>
  <c r="Q88" i="4"/>
  <c r="P895" i="4"/>
  <c r="S895" i="4" s="1"/>
  <c r="Q410" i="4"/>
  <c r="P975" i="4"/>
  <c r="S975" i="4" s="1"/>
  <c r="Q320" i="4"/>
  <c r="P798" i="4"/>
  <c r="S798" i="4" s="1"/>
  <c r="Q965" i="4"/>
  <c r="P547" i="4"/>
  <c r="S547" i="4" s="1"/>
  <c r="Q935" i="4"/>
  <c r="P1269" i="4"/>
  <c r="S1269" i="4" s="1"/>
  <c r="Q395" i="4"/>
  <c r="P74" i="4"/>
  <c r="S74" i="4" s="1"/>
  <c r="Q466" i="4"/>
  <c r="P662" i="4"/>
  <c r="S662" i="4" s="1"/>
  <c r="Q1253" i="4"/>
  <c r="P719" i="4"/>
  <c r="S719" i="4" s="1"/>
  <c r="Q788" i="4"/>
  <c r="P311" i="4"/>
  <c r="S311" i="4" s="1"/>
  <c r="Q1082" i="4"/>
  <c r="P1452" i="4"/>
  <c r="S1452" i="4" s="1"/>
  <c r="Q62" i="4"/>
  <c r="P646" i="4"/>
  <c r="S646" i="4" s="1"/>
  <c r="Q1227" i="4"/>
  <c r="P1351" i="4"/>
  <c r="S1351" i="4" s="1"/>
  <c r="Q1453" i="4"/>
  <c r="P1328" i="4"/>
  <c r="S1328" i="4" s="1"/>
  <c r="Q462" i="4"/>
  <c r="P1496" i="4"/>
  <c r="S1496" i="4" s="1"/>
  <c r="Q1278" i="4"/>
  <c r="P138" i="4"/>
  <c r="S138" i="4" s="1"/>
  <c r="Q1365" i="4"/>
  <c r="P619" i="4"/>
  <c r="S619" i="4" s="1"/>
  <c r="Q485" i="4"/>
  <c r="P358" i="4"/>
  <c r="S358" i="4" s="1"/>
  <c r="Q346" i="4"/>
  <c r="P1067" i="4"/>
  <c r="S1067" i="4" s="1"/>
  <c r="Q840" i="4"/>
  <c r="P1372" i="4"/>
  <c r="S1372" i="4" s="1"/>
  <c r="Q198" i="4"/>
  <c r="P1034" i="4"/>
  <c r="S1034" i="4" s="1"/>
  <c r="Q1334" i="4"/>
  <c r="P1027" i="4"/>
  <c r="S1027" i="4" s="1"/>
  <c r="Q312" i="4"/>
  <c r="P671" i="4"/>
  <c r="S671" i="4" s="1"/>
  <c r="Q630" i="4"/>
  <c r="P1426" i="4"/>
  <c r="S1426" i="4" s="1"/>
  <c r="Q432" i="4"/>
  <c r="P356" i="4"/>
  <c r="S356" i="4" s="1"/>
  <c r="Q1421" i="4"/>
  <c r="P363" i="4"/>
  <c r="S363" i="4" s="1"/>
  <c r="Q1408" i="4"/>
  <c r="P1209" i="4"/>
  <c r="S1209" i="4" s="1"/>
  <c r="Q286" i="4"/>
  <c r="P109" i="4"/>
  <c r="S109" i="4" s="1"/>
  <c r="Q405" i="4"/>
  <c r="P433" i="4"/>
  <c r="S433" i="4" s="1"/>
  <c r="Q332" i="4"/>
  <c r="P1041" i="4"/>
  <c r="S1041" i="4" s="1"/>
  <c r="Q1203" i="4"/>
  <c r="P651" i="4"/>
  <c r="S651" i="4" s="1"/>
  <c r="Q1446" i="4"/>
  <c r="P1308" i="4"/>
  <c r="S1308" i="4" s="1"/>
  <c r="Q1458" i="4"/>
  <c r="P1214" i="4"/>
  <c r="S1214" i="4" s="1"/>
  <c r="Q1135" i="4"/>
  <c r="P272" i="4"/>
  <c r="S272" i="4" s="1"/>
  <c r="Q1295" i="4"/>
  <c r="P865" i="4"/>
  <c r="S865" i="4" s="1"/>
  <c r="Q1448" i="4"/>
  <c r="P1341" i="4"/>
  <c r="S1341" i="4" s="1"/>
  <c r="Q673" i="4"/>
  <c r="P1147" i="4"/>
  <c r="S1147" i="4" s="1"/>
  <c r="Q1413" i="4"/>
  <c r="P1218" i="4"/>
  <c r="S1218" i="4" s="1"/>
  <c r="Q64" i="4"/>
  <c r="P972" i="4"/>
  <c r="S972" i="4" s="1"/>
  <c r="Q157" i="4"/>
  <c r="P1144" i="4"/>
  <c r="S1144" i="4" s="1"/>
  <c r="Q1418" i="4"/>
  <c r="P766" i="4"/>
  <c r="S766" i="4" s="1"/>
  <c r="Q549" i="4"/>
  <c r="P1241" i="4"/>
  <c r="S1241" i="4" s="1"/>
  <c r="Q1346" i="4"/>
  <c r="P639" i="4"/>
  <c r="S639" i="4" s="1"/>
  <c r="Q301" i="4"/>
  <c r="P914" i="4"/>
  <c r="S914" i="4" s="1"/>
  <c r="Q222" i="4"/>
  <c r="P1164" i="4"/>
  <c r="S1164" i="4" s="1"/>
  <c r="Q758" i="4"/>
  <c r="P569" i="4"/>
  <c r="S569" i="4" s="1"/>
  <c r="Q1154" i="4"/>
  <c r="P1239" i="4"/>
  <c r="S1239" i="4" s="1"/>
  <c r="Q1363" i="4"/>
  <c r="P987" i="4"/>
  <c r="S987" i="4" s="1"/>
  <c r="Q775" i="4"/>
  <c r="P16" i="4"/>
  <c r="S16" i="4" s="1"/>
  <c r="Q762" i="4"/>
  <c r="P1029" i="4"/>
  <c r="S1029" i="4" s="1"/>
  <c r="Q166" i="4"/>
  <c r="P628" i="4"/>
  <c r="S628" i="4" s="1"/>
  <c r="Q949" i="4"/>
  <c r="P739" i="4"/>
  <c r="S739" i="4" s="1"/>
  <c r="Q1437" i="4"/>
  <c r="P181" i="4"/>
  <c r="S181" i="4" s="1"/>
  <c r="Q1106" i="4"/>
  <c r="P246" i="4"/>
  <c r="S246" i="4" s="1"/>
  <c r="Q10" i="4"/>
  <c r="P945" i="4"/>
  <c r="S945" i="4" s="1"/>
  <c r="Q1139" i="4"/>
  <c r="P1501" i="4"/>
  <c r="S1501" i="4" s="1"/>
  <c r="Q523" i="4"/>
  <c r="P490" i="4"/>
  <c r="S490" i="4" s="1"/>
  <c r="Q637" i="4"/>
  <c r="P1383" i="4"/>
  <c r="S1383" i="4" s="1"/>
  <c r="Q908" i="4"/>
  <c r="P1136" i="4"/>
  <c r="S1136" i="4" s="1"/>
  <c r="Q191" i="4"/>
  <c r="P998" i="4"/>
  <c r="S998" i="4" s="1"/>
  <c r="Q119" i="4"/>
  <c r="P1175" i="4"/>
  <c r="S1175" i="4" s="1"/>
  <c r="Q1370" i="4"/>
  <c r="P452" i="4"/>
  <c r="S452" i="4" s="1"/>
  <c r="Q1376" i="4"/>
  <c r="P38" i="4"/>
  <c r="S38" i="4" s="1"/>
  <c r="Q260" i="4"/>
  <c r="P70" i="4"/>
  <c r="S70" i="4" s="1"/>
  <c r="Q225" i="4"/>
  <c r="P1317" i="4"/>
  <c r="S1317" i="4" s="1"/>
  <c r="Q425" i="4"/>
  <c r="P147" i="4"/>
  <c r="S147" i="4" s="1"/>
  <c r="Q161" i="4"/>
  <c r="P1158" i="4"/>
  <c r="S1158" i="4" s="1"/>
  <c r="Q253" i="4"/>
  <c r="P511" i="4"/>
  <c r="S511" i="4" s="1"/>
  <c r="Q140" i="4"/>
  <c r="P912" i="4"/>
  <c r="S912" i="4" s="1"/>
  <c r="Q561" i="4"/>
  <c r="P413" i="4"/>
  <c r="S413" i="4" s="1"/>
  <c r="Q124" i="4"/>
  <c r="P642" i="4"/>
  <c r="S642" i="4" s="1"/>
  <c r="Q451" i="4"/>
  <c r="P249" i="4"/>
  <c r="S249" i="4" s="1"/>
  <c r="Q285" i="4"/>
  <c r="P267" i="4"/>
  <c r="S267" i="4" s="1"/>
  <c r="Q1049" i="4"/>
  <c r="P168" i="4"/>
  <c r="S168" i="4" s="1"/>
  <c r="Q56" i="4"/>
  <c r="P590" i="4"/>
  <c r="S590" i="4" s="1"/>
  <c r="Q1485" i="4"/>
  <c r="P494" i="4"/>
  <c r="S494" i="4" s="1"/>
  <c r="Q823" i="4"/>
  <c r="P552" i="4"/>
  <c r="S552" i="4" s="1"/>
  <c r="Q508" i="4"/>
  <c r="P112" i="4"/>
  <c r="S112" i="4" s="1"/>
  <c r="Q241" i="4"/>
  <c r="P1054" i="4"/>
  <c r="S1054" i="4" s="1"/>
  <c r="Q828" i="4"/>
  <c r="P876" i="4"/>
  <c r="S876" i="4" s="1"/>
  <c r="Q187" i="4"/>
  <c r="P375" i="4"/>
  <c r="S375" i="4" s="1"/>
  <c r="Q733" i="4"/>
  <c r="P406" i="4"/>
  <c r="S406" i="4" s="1"/>
  <c r="Q424" i="4"/>
  <c r="P579" i="4"/>
  <c r="S579" i="4" s="1"/>
  <c r="Q60" i="4"/>
  <c r="P889" i="4"/>
  <c r="S889" i="4" s="1"/>
  <c r="Q1110" i="4"/>
  <c r="P755" i="4"/>
  <c r="S755" i="4" s="1"/>
  <c r="Q1379" i="4"/>
  <c r="P1140" i="4"/>
  <c r="S1140" i="4" s="1"/>
  <c r="Q930" i="4"/>
  <c r="P211" i="4"/>
  <c r="S211" i="4" s="1"/>
  <c r="Q1352" i="4"/>
  <c r="P971" i="4"/>
  <c r="S971" i="4" s="1"/>
  <c r="Q1111" i="4"/>
  <c r="P781" i="4"/>
  <c r="S781" i="4" s="1"/>
  <c r="Q8" i="4"/>
  <c r="P333" i="4"/>
  <c r="S333" i="4" s="1"/>
  <c r="Q607" i="4"/>
  <c r="P146" i="4"/>
  <c r="S146" i="4" s="1"/>
  <c r="Q18" i="4"/>
  <c r="P1343" i="4"/>
  <c r="S1343" i="4" s="1"/>
  <c r="Q617" i="4"/>
  <c r="P1186" i="4"/>
  <c r="S1186" i="4" s="1"/>
  <c r="Q573" i="4"/>
  <c r="P882" i="4"/>
  <c r="S882" i="4" s="1"/>
  <c r="Q1181" i="4"/>
  <c r="P999" i="4"/>
  <c r="S999" i="4" s="1"/>
  <c r="Q1202" i="4"/>
  <c r="P382" i="4"/>
  <c r="S382" i="4" s="1"/>
  <c r="Q515" i="4"/>
  <c r="P1116" i="4"/>
  <c r="S1116" i="4" s="1"/>
  <c r="Q900" i="4"/>
  <c r="P1066" i="4"/>
  <c r="S1066" i="4" s="1"/>
  <c r="Q1433" i="4"/>
  <c r="P418" i="4"/>
  <c r="S418" i="4" s="1"/>
  <c r="Q1417" i="4"/>
  <c r="P603" i="4"/>
  <c r="S603" i="4" s="1"/>
  <c r="Q1419" i="4"/>
  <c r="P478" i="4"/>
  <c r="S478" i="4" s="1"/>
  <c r="Q767" i="4"/>
  <c r="P792" i="4"/>
  <c r="S792" i="4" s="1"/>
  <c r="Q638" i="4"/>
  <c r="P894" i="4"/>
  <c r="S894" i="4" s="1"/>
  <c r="Q940" i="4"/>
  <c r="P1436" i="4"/>
  <c r="S1436" i="4" s="1"/>
  <c r="Q167" i="4"/>
  <c r="P883" i="4"/>
  <c r="S883" i="4" s="1"/>
  <c r="Q1151" i="4"/>
  <c r="P994" i="4"/>
  <c r="S994" i="4" s="1"/>
  <c r="Q1274" i="4"/>
  <c r="P795" i="4"/>
  <c r="S795" i="4" s="1"/>
  <c r="Q948" i="4"/>
  <c r="P545" i="4"/>
  <c r="S545" i="4" s="1"/>
  <c r="Q513" i="4"/>
  <c r="P920" i="4"/>
  <c r="S920" i="4" s="1"/>
  <c r="Q229" i="4"/>
  <c r="P1060" i="4"/>
  <c r="S1060" i="4" s="1"/>
  <c r="Q985" i="4"/>
  <c r="P180" i="4"/>
  <c r="S180" i="4" s="1"/>
  <c r="Q1480" i="4"/>
  <c r="P496" i="4"/>
  <c r="S496" i="4" s="1"/>
  <c r="Q294" i="4"/>
  <c r="P129" i="4"/>
  <c r="S129" i="4" s="1"/>
  <c r="Q1340" i="4"/>
  <c r="P734" i="4"/>
  <c r="S734" i="4" s="1"/>
  <c r="Q9" i="4"/>
  <c r="P445" i="4"/>
  <c r="S445" i="4" s="1"/>
  <c r="Q909" i="4"/>
  <c r="P1393" i="4"/>
  <c r="S1393" i="4" s="1"/>
  <c r="Q1451" i="4"/>
  <c r="P193" i="4"/>
  <c r="S193" i="4" s="1"/>
  <c r="Q389" i="4"/>
  <c r="P604" i="4"/>
  <c r="S604" i="4" s="1"/>
  <c r="Q269" i="4"/>
  <c r="P384" i="4"/>
  <c r="S384" i="4" s="1"/>
  <c r="Q731" i="4"/>
  <c r="P300" i="4"/>
  <c r="S300" i="4" s="1"/>
  <c r="Q307" i="4"/>
  <c r="P1242" i="4"/>
  <c r="S1242" i="4" s="1"/>
  <c r="Q557" i="4"/>
  <c r="P1023" i="4"/>
  <c r="S1023" i="4" s="1"/>
  <c r="Q925" i="4"/>
  <c r="P688" i="4"/>
  <c r="S688" i="4" s="1"/>
  <c r="Q199" i="4"/>
  <c r="P498" i="4"/>
  <c r="S498" i="4" s="1"/>
  <c r="Q959" i="4"/>
  <c r="P1080" i="4"/>
  <c r="S1080" i="4" s="1"/>
  <c r="Q1226" i="4"/>
  <c r="P624" i="4"/>
  <c r="S624" i="4" s="1"/>
  <c r="Q672" i="4"/>
  <c r="P83" i="4"/>
  <c r="S83" i="4" s="1"/>
  <c r="Q995" i="4"/>
  <c r="P1119" i="4"/>
  <c r="S1119" i="4" s="1"/>
  <c r="Q135" i="4"/>
  <c r="P1013" i="4"/>
  <c r="S1013" i="4" s="1"/>
  <c r="Q289" i="4"/>
  <c r="P13" i="4"/>
  <c r="S13" i="4" s="1"/>
  <c r="Q84" i="4"/>
  <c r="P849" i="4"/>
  <c r="S849" i="4" s="1"/>
  <c r="Q1456" i="4"/>
  <c r="P622" i="4"/>
  <c r="S622" i="4" s="1"/>
  <c r="Q832" i="4"/>
  <c r="P428" i="4"/>
  <c r="S428" i="4" s="1"/>
  <c r="Q484" i="4"/>
  <c r="P923" i="4"/>
  <c r="S923" i="4" s="1"/>
  <c r="Q1206" i="4"/>
  <c r="P43" i="4"/>
  <c r="S43" i="4" s="1"/>
  <c r="Q529" i="4"/>
  <c r="P49" i="4"/>
  <c r="S49" i="4" s="1"/>
  <c r="Q1489" i="4"/>
  <c r="P1033" i="4"/>
  <c r="S1033" i="4" s="1"/>
  <c r="Q327" i="4"/>
  <c r="P431" i="4"/>
  <c r="S431" i="4" s="1"/>
  <c r="Q807" i="4"/>
  <c r="P1273" i="4"/>
  <c r="S1273" i="4" s="1"/>
  <c r="Q194" i="4"/>
  <c r="P773" i="4"/>
  <c r="S773" i="4" s="1"/>
  <c r="Q1037" i="4"/>
  <c r="P1459" i="4"/>
  <c r="S1459" i="4" s="1"/>
  <c r="Q1272" i="4"/>
  <c r="P956" i="4"/>
  <c r="S956" i="4" s="1"/>
  <c r="Q841" i="4"/>
  <c r="P1003" i="4"/>
  <c r="S1003" i="4" s="1"/>
  <c r="Q857" i="4"/>
  <c r="P707" i="4"/>
  <c r="S707" i="4" s="1"/>
  <c r="Q1401" i="4"/>
  <c r="P388" i="4"/>
  <c r="S388" i="4" s="1"/>
  <c r="Q519" i="4"/>
  <c r="P1428" i="4"/>
  <c r="S1428" i="4" s="1"/>
  <c r="Q850" i="4"/>
  <c r="P1355" i="4"/>
  <c r="S1355" i="4" s="1"/>
  <c r="Q852" i="4"/>
  <c r="P29" i="4"/>
  <c r="S29" i="4" s="1"/>
  <c r="Q845" i="4"/>
  <c r="P1498" i="4"/>
  <c r="S1498" i="4" s="1"/>
  <c r="Q1309" i="4"/>
  <c r="P1301" i="4"/>
  <c r="S1301" i="4" s="1"/>
  <c r="Q1447" i="4"/>
  <c r="P186" i="4"/>
  <c r="S186" i="4" s="1"/>
  <c r="Q1258" i="4"/>
  <c r="P1219" i="4"/>
  <c r="S1219" i="4" s="1"/>
  <c r="Q448" i="4"/>
  <c r="P233" i="4"/>
  <c r="S233" i="4" s="1"/>
  <c r="Q653" i="4"/>
  <c r="P1471" i="4"/>
  <c r="S1471" i="4" s="1"/>
  <c r="Q459" i="4"/>
  <c r="P729" i="4"/>
  <c r="S729" i="4" s="1"/>
  <c r="Q813" i="4"/>
  <c r="P408" i="4"/>
  <c r="S408" i="4" s="1"/>
  <c r="Q394" i="4"/>
  <c r="P108" i="4"/>
  <c r="S108" i="4" s="1"/>
  <c r="Q983" i="4"/>
  <c r="P263" i="4"/>
  <c r="S263" i="4" s="1"/>
  <c r="Q666" i="4"/>
  <c r="P610" i="4"/>
  <c r="S610" i="4" s="1"/>
  <c r="Q524" i="4"/>
  <c r="P1148" i="4"/>
  <c r="S1148" i="4" s="1"/>
  <c r="Q911" i="4"/>
  <c r="P743" i="4"/>
  <c r="S743" i="4" s="1"/>
  <c r="Q150" i="4"/>
  <c r="P716" i="4"/>
  <c r="S716" i="4" s="1"/>
  <c r="Q906" i="4"/>
  <c r="S906" i="4" s="1"/>
  <c r="P626" i="4"/>
  <c r="S626" i="4" s="1"/>
  <c r="Q334" i="4"/>
  <c r="P522" i="4"/>
  <c r="S522" i="4" s="1"/>
  <c r="Q326" i="4"/>
  <c r="P531" i="4"/>
  <c r="S531" i="4" s="1"/>
  <c r="Q128" i="4"/>
  <c r="P288" i="4"/>
  <c r="S288" i="4" s="1"/>
  <c r="Q144" i="4"/>
  <c r="P613" i="4"/>
  <c r="S613" i="4" s="1"/>
  <c r="Q815" i="4"/>
  <c r="P190" i="4"/>
  <c r="S190" i="4" s="1"/>
  <c r="Q1257" i="4"/>
  <c r="P676" i="4"/>
  <c r="S676" i="4" s="1"/>
  <c r="Q571" i="4"/>
  <c r="P1212" i="4"/>
  <c r="S1212" i="4" s="1"/>
  <c r="Q235" i="4"/>
  <c r="P738" i="4"/>
  <c r="S738" i="4" s="1"/>
  <c r="Q668" i="4"/>
  <c r="P834" i="4"/>
  <c r="S834" i="4" s="1"/>
  <c r="Q902" i="4"/>
  <c r="P73" i="4"/>
  <c r="S73" i="4" s="1"/>
  <c r="Q881" i="4"/>
  <c r="P17" i="4"/>
  <c r="S17" i="4" s="1"/>
  <c r="Q1347" i="4"/>
  <c r="P1090" i="4"/>
  <c r="S1090" i="4" s="1"/>
  <c r="Q1378" i="4"/>
  <c r="P718" i="4"/>
  <c r="S718" i="4" s="1"/>
  <c r="Q695" i="4"/>
  <c r="P1461" i="4"/>
  <c r="S1461" i="4" s="1"/>
  <c r="Q1487" i="4"/>
  <c r="P1296" i="4"/>
  <c r="S1296" i="4" s="1"/>
  <c r="Q595" i="4"/>
  <c r="P574" i="4"/>
  <c r="S574" i="4" s="1"/>
  <c r="Q1031" i="4"/>
  <c r="P1128" i="4"/>
  <c r="S1128" i="4" s="1"/>
  <c r="Q709" i="4"/>
  <c r="P254" i="4"/>
  <c r="S254" i="4" s="1"/>
  <c r="Q1324" i="4"/>
  <c r="P708" i="4"/>
  <c r="S708" i="4" s="1"/>
  <c r="Q303" i="4"/>
  <c r="P1236" i="4"/>
  <c r="S1236" i="4" s="1"/>
  <c r="Q446" i="4"/>
  <c r="P774" i="4"/>
  <c r="S774" i="4" s="1"/>
  <c r="Q1305" i="4"/>
  <c r="P306" i="4"/>
  <c r="S306" i="4" s="1"/>
  <c r="Q696" i="4"/>
  <c r="P1064" i="4"/>
  <c r="S1064" i="4" s="1"/>
  <c r="Q182" i="4"/>
  <c r="P759" i="4"/>
  <c r="S759" i="4" s="1"/>
  <c r="Q1338" i="4"/>
  <c r="P1444" i="4"/>
  <c r="S1444" i="4" s="1"/>
  <c r="Q686" i="4"/>
  <c r="P252" i="4"/>
  <c r="S252" i="4" s="1"/>
  <c r="Q1279" i="4"/>
  <c r="P635" i="4"/>
  <c r="S635" i="4" s="1"/>
  <c r="Q142" i="4"/>
  <c r="P1237" i="4"/>
  <c r="S1237" i="4" s="1"/>
  <c r="Q78" i="4"/>
  <c r="P968" i="4"/>
  <c r="S968" i="4" s="1"/>
  <c r="Q414" i="4"/>
  <c r="P46" i="4"/>
  <c r="S46" i="4" s="1"/>
  <c r="Q776" i="4"/>
  <c r="P704" i="4"/>
  <c r="S704" i="4" s="1"/>
  <c r="Q922" i="4"/>
  <c r="P633" i="4"/>
  <c r="S633" i="4" s="1"/>
  <c r="Q35" i="4"/>
  <c r="P1303" i="4"/>
  <c r="S1303" i="4" s="1"/>
  <c r="Q417" i="4"/>
  <c r="P1373" i="4"/>
  <c r="S1373" i="4" s="1"/>
  <c r="Q626" i="4"/>
  <c r="P75" i="4"/>
  <c r="S75" i="4" s="1"/>
  <c r="Q648" i="4"/>
  <c r="P242" i="4"/>
  <c r="S242" i="4" s="1"/>
  <c r="Q993" i="4"/>
  <c r="P257" i="4"/>
  <c r="S257" i="4" s="1"/>
  <c r="Q1368" i="4"/>
  <c r="P97" i="4"/>
  <c r="S97" i="4" s="1"/>
  <c r="Q54" i="4"/>
  <c r="P71" i="4"/>
  <c r="S71" i="4" s="1"/>
  <c r="Q176" i="4"/>
  <c r="P502" i="4"/>
  <c r="S502" i="4" s="1"/>
  <c r="Q352" i="4"/>
  <c r="P594" i="4"/>
  <c r="S594" i="4" s="1"/>
  <c r="Q1424" i="4"/>
  <c r="P1207" i="4"/>
  <c r="S1207" i="4" s="1"/>
  <c r="Q636" i="4"/>
  <c r="P1333" i="4"/>
  <c r="S1333" i="4" s="1"/>
  <c r="Q1325" i="4"/>
  <c r="P517" i="4"/>
  <c r="S517" i="4" s="1"/>
  <c r="Q1130" i="4"/>
  <c r="P548" i="4"/>
  <c r="S548" i="4" s="1"/>
  <c r="Q913" i="4"/>
  <c r="P951" i="4"/>
  <c r="S951" i="4" s="1"/>
  <c r="Q522" i="4"/>
  <c r="P55" i="4"/>
  <c r="S55" i="4" s="1"/>
  <c r="Q507" i="4"/>
  <c r="P360" i="4"/>
  <c r="S360" i="4" s="1"/>
  <c r="Q1159" i="4"/>
  <c r="P843" i="4"/>
  <c r="S843" i="4" s="1"/>
  <c r="Q1294" i="4"/>
  <c r="P1360" i="4"/>
  <c r="S1360" i="4" s="1"/>
  <c r="Q243" i="4"/>
  <c r="P605" i="4"/>
  <c r="S605" i="4" s="1"/>
  <c r="Q531" i="4"/>
  <c r="P654" i="4"/>
  <c r="S654" i="4" s="1"/>
  <c r="Q22" i="4"/>
  <c r="P369" i="4"/>
  <c r="S369" i="4" s="1"/>
  <c r="Q890" i="4"/>
  <c r="P313" i="4"/>
  <c r="S313" i="4" s="1"/>
  <c r="Q1375" i="4"/>
  <c r="P961" i="4"/>
  <c r="S961" i="4" s="1"/>
  <c r="Q741" i="4"/>
  <c r="P1104" i="4"/>
  <c r="S1104" i="4" s="1"/>
  <c r="Q59" i="4"/>
  <c r="P892" i="4"/>
  <c r="S892" i="4" s="1"/>
  <c r="Q288" i="4"/>
  <c r="P520" i="4"/>
  <c r="S520" i="4" s="1"/>
  <c r="Q683" i="4"/>
  <c r="P200" i="4"/>
  <c r="S200" i="4" s="1"/>
  <c r="Q1270" i="4"/>
  <c r="P88" i="4"/>
  <c r="S88" i="4" s="1"/>
  <c r="Q305" i="4"/>
  <c r="P410" i="4"/>
  <c r="S410" i="4" s="1"/>
  <c r="Q613" i="4"/>
  <c r="P320" i="4"/>
  <c r="S320" i="4" s="1"/>
  <c r="Q1404" i="4"/>
  <c r="P965" i="4"/>
  <c r="S965" i="4" s="1"/>
  <c r="Q1276" i="4"/>
  <c r="P935" i="4"/>
  <c r="S935" i="4" s="1"/>
  <c r="Q727" i="4"/>
  <c r="P395" i="4"/>
  <c r="S395" i="4" s="1"/>
  <c r="Q190" i="4"/>
  <c r="P466" i="4"/>
  <c r="S466" i="4" s="1"/>
  <c r="Q1283" i="4"/>
  <c r="P1253" i="4"/>
  <c r="S1253" i="4" s="1"/>
  <c r="Q681" i="4"/>
  <c r="P788" i="4"/>
  <c r="S788" i="4" s="1"/>
  <c r="Q1287" i="4"/>
  <c r="P1082" i="4"/>
  <c r="S1082" i="4" s="1"/>
  <c r="Q676" i="4"/>
  <c r="P62" i="4"/>
  <c r="S62" i="4" s="1"/>
  <c r="Q1035" i="4"/>
  <c r="P1227" i="4"/>
  <c r="S1227" i="4" s="1"/>
  <c r="Q355" i="4"/>
  <c r="P1453" i="4"/>
  <c r="S1453" i="4" s="1"/>
  <c r="Q57" i="4"/>
  <c r="P462" i="4"/>
  <c r="S462" i="4" s="1"/>
  <c r="Q1212" i="4"/>
  <c r="P1278" i="4"/>
  <c r="S1278" i="4" s="1"/>
  <c r="Q1044" i="4"/>
  <c r="P1365" i="4"/>
  <c r="S1365" i="4" s="1"/>
  <c r="Q400" i="4"/>
  <c r="P485" i="4"/>
  <c r="S485" i="4" s="1"/>
  <c r="Q251" i="4"/>
  <c r="P346" i="4"/>
  <c r="S346" i="4" s="1"/>
  <c r="Q738" i="4"/>
  <c r="P840" i="4"/>
  <c r="S840" i="4" s="1"/>
  <c r="Q456" i="4"/>
  <c r="P198" i="4"/>
  <c r="S198" i="4" s="1"/>
  <c r="Q1030" i="4"/>
  <c r="P1334" i="4"/>
  <c r="S1334" i="4" s="1"/>
  <c r="Q586" i="4"/>
  <c r="P312" i="4"/>
  <c r="S312" i="4" s="1"/>
  <c r="Q593" i="4"/>
  <c r="P630" i="4"/>
  <c r="S630" i="4" s="1"/>
  <c r="Q887" i="4"/>
  <c r="P432" i="4"/>
  <c r="S432" i="4" s="1"/>
  <c r="Q834" i="4"/>
  <c r="P1421" i="4"/>
  <c r="S1421" i="4" s="1"/>
  <c r="Q1395" i="4"/>
  <c r="P1408" i="4"/>
  <c r="S1408" i="4" s="1"/>
  <c r="Q978" i="4"/>
  <c r="P286" i="4"/>
  <c r="S286" i="4" s="1"/>
  <c r="Q1225" i="4"/>
  <c r="P405" i="4"/>
  <c r="S405" i="4" s="1"/>
  <c r="Q15" i="4"/>
  <c r="P332" i="4"/>
  <c r="S332" i="4" s="1"/>
  <c r="Q5" i="4"/>
  <c r="P1203" i="4"/>
  <c r="S1203" i="4" s="1"/>
  <c r="Q73" i="4"/>
  <c r="P1446" i="4"/>
  <c r="S1446" i="4" s="1"/>
  <c r="Q1117" i="4"/>
  <c r="P1458" i="4"/>
  <c r="S1458" i="4" s="1"/>
  <c r="Q290" i="4"/>
  <c r="P1135" i="4"/>
  <c r="S1135" i="4" s="1"/>
  <c r="Q1190" i="4"/>
  <c r="P1295" i="4"/>
  <c r="S1295" i="4" s="1"/>
  <c r="Q33" i="4"/>
  <c r="P1448" i="4"/>
  <c r="S1448" i="4" s="1"/>
  <c r="Q364" i="4"/>
  <c r="P673" i="4"/>
  <c r="S673" i="4" s="1"/>
  <c r="Q1133" i="4"/>
  <c r="P1413" i="4"/>
  <c r="S1413" i="4" s="1"/>
  <c r="Q938" i="4"/>
  <c r="P64" i="4"/>
  <c r="S64" i="4" s="1"/>
  <c r="Q17" i="4"/>
  <c r="P157" i="4"/>
  <c r="S157" i="4" s="1"/>
  <c r="Q232" i="4"/>
  <c r="P1418" i="4"/>
  <c r="S1418" i="4" s="1"/>
  <c r="Q530" i="4"/>
  <c r="P549" i="4"/>
  <c r="S549" i="4" s="1"/>
  <c r="Q1084" i="4"/>
  <c r="P1346" i="4"/>
  <c r="S1346" i="4" s="1"/>
  <c r="Q1168" i="4"/>
  <c r="P301" i="4"/>
  <c r="S301" i="4" s="1"/>
  <c r="Q1090" i="4"/>
  <c r="P222" i="4"/>
  <c r="S222" i="4" s="1"/>
  <c r="Q1045" i="4"/>
  <c r="P758" i="4"/>
  <c r="S758" i="4" s="1"/>
  <c r="Q1142" i="4"/>
  <c r="P1154" i="4"/>
  <c r="S1154" i="4" s="1"/>
  <c r="Q898" i="4"/>
  <c r="P1363" i="4"/>
  <c r="S1363" i="4" s="1"/>
  <c r="Q1288" i="4"/>
  <c r="P775" i="4"/>
  <c r="S775" i="4" s="1"/>
  <c r="Q434" i="4"/>
  <c r="P762" i="4"/>
  <c r="S762" i="4" s="1"/>
  <c r="Q718" i="4"/>
  <c r="P166" i="4"/>
  <c r="S166" i="4" s="1"/>
  <c r="Q1112" i="4"/>
  <c r="P949" i="4"/>
  <c r="S949" i="4" s="1"/>
  <c r="Q276" i="4"/>
  <c r="P1437" i="4"/>
  <c r="S1437" i="4" s="1"/>
  <c r="Q1450" i="4"/>
  <c r="P1106" i="4"/>
  <c r="S1106" i="4" s="1"/>
  <c r="Q1022" i="4"/>
  <c r="P10" i="4"/>
  <c r="S10" i="4" s="1"/>
  <c r="Q1461" i="4"/>
  <c r="P1139" i="4"/>
  <c r="S1139" i="4" s="1"/>
  <c r="Q1043" i="4"/>
  <c r="P523" i="4"/>
  <c r="S523" i="4" s="1"/>
  <c r="Q726" i="4"/>
  <c r="P637" i="4"/>
  <c r="S637" i="4" s="1"/>
  <c r="Q27" i="4"/>
  <c r="P908" i="4"/>
  <c r="S908" i="4" s="1"/>
  <c r="Q1124" i="4"/>
  <c r="P191" i="4"/>
  <c r="S191" i="4" s="1"/>
  <c r="Q542" i="4"/>
  <c r="P119" i="4"/>
  <c r="S119" i="4" s="1"/>
  <c r="Q1296" i="4"/>
  <c r="P1370" i="4"/>
  <c r="S1370" i="4" s="1"/>
  <c r="Q984" i="4"/>
  <c r="P1376" i="4"/>
  <c r="S1376" i="4" s="1"/>
  <c r="Q862" i="4"/>
  <c r="P260" i="4"/>
  <c r="S260" i="4" s="1"/>
  <c r="Q1385" i="4"/>
  <c r="P225" i="4"/>
  <c r="S225" i="4" s="1"/>
  <c r="Q574" i="4"/>
  <c r="P425" i="4"/>
  <c r="S425" i="4" s="1"/>
  <c r="Q598" i="4"/>
  <c r="P161" i="4"/>
  <c r="S161" i="4" s="1"/>
  <c r="Q403" i="4"/>
  <c r="P253" i="4"/>
  <c r="S253" i="4" s="1"/>
  <c r="Q803" i="4"/>
  <c r="P140" i="4"/>
  <c r="S140" i="4" s="1"/>
  <c r="Q534" i="4"/>
  <c r="P561" i="4"/>
  <c r="S561" i="4" s="1"/>
  <c r="Q1128" i="4"/>
  <c r="P124" i="4"/>
  <c r="S124" i="4" s="1"/>
  <c r="Q210" i="4"/>
  <c r="P451" i="4"/>
  <c r="S451" i="4" s="1"/>
  <c r="Q132" i="4"/>
  <c r="P285" i="4"/>
  <c r="S285" i="4" s="1"/>
  <c r="Q1315" i="4"/>
  <c r="P1049" i="4"/>
  <c r="S1049" i="4" s="1"/>
  <c r="Q1153" i="4"/>
  <c r="P56" i="4"/>
  <c r="S56" i="4" s="1"/>
  <c r="Q907" i="4"/>
  <c r="P1485" i="4"/>
  <c r="S1485" i="4" s="1"/>
  <c r="Q254" i="4"/>
  <c r="P823" i="4"/>
  <c r="S823" i="4" s="1"/>
  <c r="Q830" i="4"/>
  <c r="P508" i="4"/>
  <c r="S508" i="4" s="1"/>
  <c r="Q1129" i="4"/>
  <c r="P241" i="4"/>
  <c r="S241" i="4" s="1"/>
  <c r="Q1277" i="4"/>
  <c r="P828" i="4"/>
  <c r="S828" i="4" s="1"/>
  <c r="Q708" i="4"/>
  <c r="P187" i="4"/>
  <c r="S187" i="4" s="1"/>
  <c r="Q1179" i="4"/>
  <c r="P733" i="4"/>
  <c r="S733" i="4" s="1"/>
  <c r="Q1143" i="4"/>
  <c r="P424" i="4"/>
  <c r="S424" i="4" s="1"/>
  <c r="Q777" i="4"/>
  <c r="P60" i="4"/>
  <c r="S60" i="4" s="1"/>
  <c r="Q1208" i="4"/>
  <c r="P1110" i="4"/>
  <c r="S1110" i="4" s="1"/>
  <c r="Q952" i="4"/>
  <c r="P1379" i="4"/>
  <c r="S1379" i="4" s="1"/>
  <c r="Q1236" i="4"/>
  <c r="P930" i="4"/>
  <c r="S930" i="4" s="1"/>
  <c r="Q61" i="4"/>
  <c r="P1352" i="4"/>
  <c r="S1352" i="4" s="1"/>
  <c r="Q1107" i="4"/>
  <c r="P1111" i="4"/>
  <c r="S1111" i="4" s="1"/>
  <c r="Q774" i="4"/>
  <c r="P8" i="4"/>
  <c r="S8" i="4" s="1"/>
  <c r="Q1292" i="4"/>
  <c r="P607" i="4"/>
  <c r="S607" i="4" s="1"/>
  <c r="Q274" i="4"/>
  <c r="P18" i="4"/>
  <c r="S18" i="4" s="1"/>
  <c r="Q348" i="4"/>
  <c r="P617" i="4"/>
  <c r="S617" i="4" s="1"/>
  <c r="Q853" i="4"/>
  <c r="P573" i="4"/>
  <c r="S573" i="4" s="1"/>
  <c r="Q306" i="4"/>
  <c r="P1181" i="4"/>
  <c r="S1181" i="4" s="1"/>
  <c r="Q145" i="4"/>
  <c r="P1202" i="4"/>
  <c r="S1202" i="4" s="1"/>
  <c r="Q1455" i="4"/>
  <c r="P515" i="4"/>
  <c r="S515" i="4" s="1"/>
  <c r="Q744" i="4"/>
  <c r="P900" i="4"/>
  <c r="S900" i="4" s="1"/>
  <c r="Q827" i="4"/>
  <c r="P1433" i="4"/>
  <c r="S1433" i="4" s="1"/>
  <c r="Q1064" i="4"/>
  <c r="P1417" i="4"/>
  <c r="S1417" i="4" s="1"/>
  <c r="Q796" i="4"/>
  <c r="P1419" i="4"/>
  <c r="S1419" i="4" s="1"/>
  <c r="Q53" i="4"/>
  <c r="P767" i="4"/>
  <c r="S767" i="4" s="1"/>
  <c r="Q759" i="4"/>
  <c r="P638" i="4"/>
  <c r="S638" i="4" s="1"/>
  <c r="Q555" i="4"/>
  <c r="P940" i="4"/>
  <c r="S940" i="4" s="1"/>
  <c r="Q891" i="4"/>
  <c r="P167" i="4"/>
  <c r="S167" i="4" s="1"/>
  <c r="Q349" i="4"/>
  <c r="P1151" i="4"/>
  <c r="S1151" i="4" s="1"/>
  <c r="Q769" i="4"/>
  <c r="P1274" i="4"/>
  <c r="S1274" i="4" s="1"/>
  <c r="Q1192" i="4"/>
  <c r="P948" i="4"/>
  <c r="S948" i="4" s="1"/>
  <c r="Q1444" i="4"/>
  <c r="P513" i="4"/>
  <c r="S513" i="4" s="1"/>
  <c r="Q867" i="4"/>
  <c r="P229" i="4"/>
  <c r="S229" i="4" s="1"/>
  <c r="Q982" i="4"/>
  <c r="P985" i="4"/>
  <c r="S985" i="4" s="1"/>
  <c r="Q420" i="4"/>
  <c r="P1480" i="4"/>
  <c r="S1480" i="4" s="1"/>
  <c r="Q252" i="4"/>
  <c r="P294" i="4"/>
  <c r="S294" i="4" s="1"/>
  <c r="Q407" i="4"/>
  <c r="P1340" i="4"/>
  <c r="S1340" i="4" s="1"/>
  <c r="Q1430" i="4"/>
  <c r="P9" i="4"/>
  <c r="S9" i="4" s="1"/>
  <c r="Q606" i="4"/>
  <c r="P909" i="4"/>
  <c r="S909" i="4" s="1"/>
  <c r="Q635" i="4"/>
  <c r="P1451" i="4"/>
  <c r="S1451" i="4" s="1"/>
  <c r="Q296" i="4"/>
  <c r="P389" i="4"/>
  <c r="S389" i="4" s="1"/>
  <c r="Q228" i="4"/>
  <c r="P269" i="4"/>
  <c r="S269" i="4" s="1"/>
  <c r="Q1032" i="4"/>
  <c r="P731" i="4"/>
  <c r="S731" i="4" s="1"/>
  <c r="Q1233" i="4"/>
  <c r="P307" i="4"/>
  <c r="S307" i="4" s="1"/>
  <c r="Q31" i="4"/>
  <c r="P557" i="4"/>
  <c r="S557" i="4" s="1"/>
  <c r="Q1353" i="4"/>
  <c r="P925" i="4"/>
  <c r="S925" i="4" s="1"/>
  <c r="Q1237" i="4"/>
  <c r="P199" i="4"/>
  <c r="S199" i="4" s="1"/>
  <c r="Q1038" i="4"/>
  <c r="P959" i="4"/>
  <c r="S959" i="4" s="1"/>
  <c r="Q1263" i="4"/>
  <c r="P1226" i="4"/>
  <c r="S1226" i="4" s="1"/>
  <c r="Q1172" i="4"/>
  <c r="P672" i="4"/>
  <c r="S672" i="4" s="1"/>
  <c r="Q310" i="4"/>
  <c r="P995" i="4"/>
  <c r="S995" i="4" s="1"/>
  <c r="Q171" i="4"/>
  <c r="P135" i="4"/>
  <c r="S135" i="4" s="1"/>
  <c r="Q1454" i="4"/>
  <c r="P289" i="4"/>
  <c r="S289" i="4" s="1"/>
  <c r="Q162" i="4"/>
  <c r="P84" i="4"/>
  <c r="S84" i="4" s="1"/>
  <c r="Q968" i="4"/>
  <c r="P1456" i="4"/>
  <c r="S1456" i="4" s="1"/>
  <c r="Q415" i="4"/>
  <c r="P832" i="4"/>
  <c r="S832" i="4" s="1"/>
  <c r="Q608" i="4"/>
  <c r="P484" i="4"/>
  <c r="S484" i="4" s="1"/>
  <c r="Q1326" i="4"/>
  <c r="P1206" i="4"/>
  <c r="S1206" i="4" s="1"/>
  <c r="Q592" i="4"/>
  <c r="P529" i="4"/>
  <c r="S529" i="4" s="1"/>
  <c r="Q839" i="4"/>
  <c r="P1489" i="4"/>
  <c r="S1489" i="4" s="1"/>
  <c r="Q265" i="4"/>
  <c r="P327" i="4"/>
  <c r="S327" i="4" s="1"/>
  <c r="Q1000" i="4"/>
  <c r="P807" i="4"/>
  <c r="S807" i="4" s="1"/>
  <c r="Q720" i="4"/>
  <c r="P194" i="4"/>
  <c r="S194" i="4" s="1"/>
  <c r="Q903" i="4"/>
  <c r="P1037" i="4"/>
  <c r="S1037" i="4" s="1"/>
  <c r="Q1057" i="4"/>
  <c r="P1272" i="4"/>
  <c r="S1272" i="4" s="1"/>
  <c r="Q63" i="4"/>
  <c r="P841" i="4"/>
  <c r="S841" i="4" s="1"/>
  <c r="Q46" i="4"/>
  <c r="P857" i="4"/>
  <c r="S857" i="4" s="1"/>
  <c r="Q536" i="4"/>
  <c r="P1401" i="4"/>
  <c r="S1401" i="4" s="1"/>
  <c r="Q1438" i="4"/>
  <c r="P519" i="4"/>
  <c r="S519" i="4" s="1"/>
  <c r="Q1499" i="4"/>
  <c r="P850" i="4"/>
  <c r="S850" i="4" s="1"/>
  <c r="Q670" i="4"/>
  <c r="P852" i="4"/>
  <c r="S852" i="4" s="1"/>
  <c r="Q704" i="4"/>
  <c r="P845" i="4"/>
  <c r="S845" i="4" s="1"/>
  <c r="Q315" i="4"/>
  <c r="P1309" i="4"/>
  <c r="S1309" i="4" s="1"/>
  <c r="Q391" i="4"/>
  <c r="P1447" i="4"/>
  <c r="S1447" i="4" s="1"/>
  <c r="Q230" i="4"/>
  <c r="P1258" i="4"/>
  <c r="S1258" i="4" s="1"/>
  <c r="Q455" i="4"/>
  <c r="P448" i="4"/>
  <c r="S448" i="4" s="1"/>
  <c r="Q633" i="4"/>
  <c r="P653" i="4"/>
  <c r="S653" i="4" s="1"/>
  <c r="Q1303" i="4"/>
  <c r="P459" i="4"/>
  <c r="S459" i="4" s="1"/>
  <c r="Q111" i="4"/>
  <c r="P813" i="4"/>
  <c r="S813" i="4" s="1"/>
  <c r="Q238" i="4"/>
  <c r="P394" i="4"/>
  <c r="S394" i="4" s="1"/>
  <c r="Q905" i="4"/>
  <c r="P983" i="4"/>
  <c r="S983" i="4" s="1"/>
  <c r="Q1177" i="4"/>
  <c r="P666" i="4"/>
  <c r="S666" i="4" s="1"/>
  <c r="Q870" i="4"/>
  <c r="P524" i="4"/>
  <c r="S524" i="4" s="1"/>
  <c r="Q24" i="4"/>
  <c r="P911" i="4"/>
  <c r="S911" i="4" s="1"/>
  <c r="Q104" i="4"/>
  <c r="P150" i="4"/>
  <c r="S150" i="4" s="1"/>
  <c r="Q324" i="4"/>
  <c r="P1228" i="4"/>
  <c r="S1228" i="4" s="1"/>
  <c r="R3" i="4"/>
  <c r="P802" i="4"/>
  <c r="S802" i="4" s="1"/>
  <c r="Q3" i="4"/>
  <c r="P3" i="4"/>
  <c r="O307" i="4"/>
  <c r="O297" i="4"/>
  <c r="O931" i="4"/>
  <c r="O195" i="4"/>
  <c r="O527" i="4"/>
  <c r="O22" i="4"/>
  <c r="O102" i="4"/>
  <c r="O923" i="4"/>
  <c r="O1399" i="4"/>
  <c r="O1487" i="4"/>
  <c r="O830" i="4"/>
  <c r="O620" i="4"/>
  <c r="O1434" i="4"/>
  <c r="O244" i="4"/>
  <c r="O577" i="4"/>
  <c r="O11" i="4"/>
  <c r="O247" i="4"/>
  <c r="O270" i="4"/>
  <c r="O567" i="4"/>
  <c r="O184" i="4"/>
  <c r="O47" i="4"/>
  <c r="O1078" i="4"/>
  <c r="O847" i="4"/>
  <c r="O298" i="4"/>
  <c r="O386" i="4"/>
  <c r="O496" i="4"/>
  <c r="O1426" i="4"/>
  <c r="O608" i="4"/>
  <c r="O1279" i="4"/>
  <c r="K11" i="4"/>
  <c r="V2" i="3"/>
  <c r="O1100" i="4"/>
  <c r="O1491" i="4"/>
  <c r="O1320" i="4"/>
  <c r="O1466" i="4"/>
  <c r="O516" i="4"/>
  <c r="O842" i="4"/>
  <c r="O1181" i="4"/>
  <c r="O460" i="4"/>
  <c r="O664" i="4"/>
  <c r="O729" i="4"/>
  <c r="O909" i="4"/>
  <c r="O457" i="4"/>
  <c r="O148" i="4"/>
  <c r="O133" i="4"/>
  <c r="O957" i="4"/>
  <c r="O267" i="4"/>
  <c r="O1307" i="4"/>
  <c r="O258" i="4"/>
  <c r="O938" i="4"/>
  <c r="O422" i="4"/>
  <c r="O164" i="4"/>
  <c r="O1200" i="4"/>
  <c r="O85" i="4"/>
  <c r="O1094" i="4"/>
  <c r="O67" i="4"/>
  <c r="O467" i="4"/>
  <c r="O207" i="4"/>
  <c r="O177" i="4"/>
  <c r="O376" i="4"/>
  <c r="O857" i="4"/>
  <c r="O698" i="4"/>
  <c r="O1121" i="4"/>
  <c r="O941" i="4"/>
  <c r="O1254" i="4"/>
  <c r="O871" i="4"/>
  <c r="O1233" i="4"/>
  <c r="O677" i="4"/>
  <c r="O70" i="4"/>
  <c r="O312" i="4"/>
  <c r="O1103" i="4"/>
  <c r="O891" i="4"/>
  <c r="O1153" i="4"/>
  <c r="O740" i="4"/>
  <c r="O726" i="4"/>
  <c r="O1132" i="4"/>
  <c r="O473" i="4"/>
  <c r="O1005" i="4"/>
  <c r="O364" i="4"/>
  <c r="O1408" i="4"/>
  <c r="O808" i="4"/>
  <c r="O1092" i="4"/>
  <c r="O1309" i="4"/>
  <c r="O216" i="4"/>
  <c r="O1328" i="4"/>
  <c r="O1250" i="4"/>
  <c r="O490" i="4"/>
  <c r="O171" i="4"/>
  <c r="O801" i="4"/>
  <c r="O346" i="4"/>
  <c r="O1017" i="4"/>
  <c r="O308" i="4"/>
  <c r="O553" i="4"/>
  <c r="O540" i="4"/>
  <c r="O1261" i="4"/>
  <c r="O29" i="4"/>
  <c r="O1175" i="4"/>
  <c r="O828" i="4"/>
  <c r="O1170" i="4"/>
  <c r="O44" i="4"/>
  <c r="O403" i="4"/>
  <c r="O709" i="4"/>
  <c r="O1111" i="4"/>
  <c r="O597" i="4"/>
  <c r="O1161" i="4"/>
  <c r="O1322" i="4"/>
  <c r="O1248" i="4"/>
  <c r="O1365" i="4"/>
  <c r="O1404" i="4"/>
  <c r="O282" i="4"/>
  <c r="O378" i="4"/>
  <c r="O579" i="4"/>
  <c r="O1220" i="4"/>
  <c r="O1124" i="4"/>
  <c r="O797" i="4"/>
  <c r="O1026" i="4"/>
  <c r="O864" i="4"/>
  <c r="O412" i="4"/>
  <c r="O381" i="4"/>
  <c r="O256" i="4"/>
  <c r="O1277" i="4"/>
  <c r="O774" i="4"/>
  <c r="O625" i="4"/>
  <c r="O647" i="4"/>
  <c r="O242" i="4"/>
  <c r="U6" i="3"/>
  <c r="W6" i="3"/>
  <c r="O653" i="4"/>
  <c r="O87" i="4"/>
  <c r="O394" i="4"/>
  <c r="O1202" i="4"/>
  <c r="O1447" i="4"/>
  <c r="O511" i="4"/>
  <c r="O946" i="4"/>
  <c r="O338" i="4"/>
  <c r="O121" i="4"/>
  <c r="O448" i="4"/>
  <c r="O917" i="4"/>
  <c r="O593" i="4"/>
  <c r="O934" i="4"/>
  <c r="O1367" i="4"/>
  <c r="O1423" i="4"/>
  <c r="O1129" i="4"/>
  <c r="O682" i="4"/>
  <c r="O1269" i="4"/>
  <c r="O680" i="4"/>
  <c r="O1029" i="4"/>
  <c r="O533" i="4"/>
  <c r="O328" i="4"/>
  <c r="O294" i="4"/>
  <c r="O51" i="4"/>
  <c r="O532" i="4"/>
  <c r="O169" i="4"/>
  <c r="O596" i="4"/>
  <c r="O263" i="4"/>
  <c r="O236" i="4"/>
  <c r="O1177" i="4"/>
  <c r="O633" i="4"/>
  <c r="O590" i="4"/>
  <c r="O966" i="4"/>
  <c r="O313" i="4"/>
  <c r="O1456" i="4"/>
  <c r="O226" i="4"/>
  <c r="O825" i="4"/>
  <c r="O1231" i="4"/>
  <c r="O658" i="4"/>
  <c r="O718" i="4"/>
  <c r="O1350" i="4"/>
  <c r="O670" i="4"/>
  <c r="O765" i="4"/>
  <c r="O180" i="4"/>
  <c r="O551" i="4"/>
  <c r="O1053" i="4"/>
  <c r="O1392" i="4"/>
  <c r="O623" i="4"/>
  <c r="O74" i="4"/>
  <c r="O1206" i="4"/>
  <c r="O547" i="4"/>
  <c r="O54" i="4"/>
  <c r="O604" i="4"/>
  <c r="O1452" i="4"/>
  <c r="O839" i="4"/>
  <c r="O197" i="4"/>
  <c r="O63" i="4"/>
  <c r="O1417" i="4"/>
  <c r="O757" i="4"/>
  <c r="O165" i="4"/>
  <c r="O1436" i="4"/>
  <c r="O522" i="4"/>
  <c r="O907" i="4"/>
  <c r="O190" i="4"/>
  <c r="O252" i="4"/>
  <c r="O139" i="4"/>
  <c r="O59" i="4"/>
  <c r="O1351" i="4"/>
  <c r="O606" i="4"/>
  <c r="O228" i="4"/>
  <c r="O1324" i="4"/>
  <c r="O889" i="4"/>
  <c r="O304" i="4"/>
  <c r="O1275" i="4"/>
  <c r="O1286" i="4"/>
  <c r="O1043" i="4"/>
  <c r="O250" i="4"/>
  <c r="O1127" i="4"/>
  <c r="O347" i="4"/>
  <c r="O1442" i="4"/>
  <c r="O1383" i="4"/>
  <c r="O1062" i="4"/>
  <c r="O980" i="4"/>
  <c r="O1055" i="4"/>
  <c r="O837" i="4"/>
  <c r="O401" i="4"/>
  <c r="O868" i="4"/>
  <c r="O1190" i="4"/>
  <c r="O1088" i="4"/>
  <c r="O418" i="4"/>
  <c r="O109" i="4"/>
  <c r="O702" i="4"/>
  <c r="O453" i="4"/>
  <c r="O1001" i="4"/>
  <c r="O443" i="4"/>
  <c r="O996" i="4"/>
  <c r="O81" i="4"/>
  <c r="O649" i="4"/>
  <c r="O1117" i="4"/>
  <c r="O588" i="4"/>
  <c r="O686" i="4"/>
  <c r="O764" i="4"/>
  <c r="O1239" i="4"/>
  <c r="O1299" i="4"/>
  <c r="O27" i="4"/>
  <c r="O373" i="4"/>
  <c r="O106" i="4"/>
  <c r="O741" i="4"/>
  <c r="O492" i="4"/>
  <c r="O1058" i="4"/>
  <c r="O894" i="4"/>
  <c r="O137" i="4"/>
  <c r="O362" i="4"/>
  <c r="O432" i="4"/>
  <c r="O1146" i="4"/>
  <c r="O1217" i="4"/>
  <c r="O971" i="4"/>
  <c r="O1240" i="4"/>
  <c r="O913" i="4"/>
  <c r="O1163" i="4"/>
  <c r="O997" i="4"/>
  <c r="O1316" i="4"/>
  <c r="O641" i="4"/>
  <c r="O405" i="4"/>
  <c r="O1342" i="4"/>
  <c r="O881" i="4"/>
  <c r="O998" i="4"/>
  <c r="O602" i="4"/>
  <c r="O544" i="4"/>
  <c r="O1296" i="4"/>
  <c r="O586" i="4"/>
  <c r="O992" i="4"/>
  <c r="O912" i="4"/>
  <c r="O675" i="4"/>
  <c r="O1034" i="4"/>
  <c r="O354" i="4"/>
  <c r="O737" i="4"/>
  <c r="O4" i="4"/>
  <c r="O289" i="4"/>
  <c r="O1021" i="4"/>
  <c r="O554" i="4"/>
  <c r="O542" i="4"/>
  <c r="O1288" i="4"/>
  <c r="O1097" i="4"/>
  <c r="O735" i="4"/>
  <c r="O1130" i="4"/>
  <c r="O278" i="4"/>
  <c r="O1468" i="4"/>
  <c r="O1187" i="4"/>
  <c r="O836" i="4"/>
  <c r="O1009" i="4"/>
  <c r="O94" i="4"/>
  <c r="O854" i="4"/>
  <c r="O683" i="4"/>
  <c r="O265" i="4"/>
  <c r="O887" i="4"/>
  <c r="O39" i="4"/>
  <c r="O41" i="4"/>
  <c r="O1494" i="4"/>
  <c r="O714" i="4"/>
  <c r="O31" i="4"/>
  <c r="O962" i="4"/>
  <c r="O1114" i="4"/>
  <c r="O220" i="4"/>
  <c r="O155" i="4"/>
  <c r="O1289" i="4"/>
  <c r="O543" i="4"/>
  <c r="O1469" i="4"/>
  <c r="O1290" i="4"/>
  <c r="O954" i="4"/>
  <c r="O767" i="4"/>
  <c r="O426" i="4"/>
  <c r="O494" i="4"/>
  <c r="O1353" i="4"/>
  <c r="O622" i="4"/>
  <c r="O1391" i="4"/>
  <c r="O793" i="4"/>
  <c r="O1310" i="4"/>
  <c r="O1183" i="4"/>
  <c r="O1101" i="4"/>
  <c r="O68" i="4"/>
  <c r="O392" i="4"/>
  <c r="O727" i="4"/>
  <c r="O310" i="4"/>
  <c r="O1451" i="4"/>
  <c r="O993" i="4"/>
  <c r="O192" i="4"/>
  <c r="O82" i="4"/>
  <c r="O848" i="4"/>
  <c r="O333" i="4"/>
  <c r="O1084" i="4"/>
  <c r="O1368" i="4"/>
  <c r="O325" i="4"/>
  <c r="O1315" i="4"/>
  <c r="O127" i="4"/>
  <c r="O920" i="4"/>
  <c r="O1264" i="4"/>
  <c r="O292" i="4"/>
  <c r="O1256" i="4"/>
  <c r="O1266" i="4"/>
  <c r="O1049" i="4"/>
  <c r="O341" i="4"/>
  <c r="O234" i="4"/>
  <c r="O574" i="4"/>
  <c r="O1156" i="4"/>
  <c r="O1008" i="4"/>
  <c r="O1381" i="4"/>
  <c r="O880" i="4"/>
  <c r="O601" i="4"/>
  <c r="O1377" i="4"/>
  <c r="O694" i="4"/>
  <c r="O811" i="4"/>
  <c r="O1192" i="4"/>
  <c r="O140" i="4"/>
  <c r="O705" i="4"/>
  <c r="O1244" i="4"/>
  <c r="O747" i="4"/>
  <c r="O135" i="4"/>
  <c r="O1227" i="4"/>
  <c r="O874" i="4"/>
  <c r="O1496" i="4"/>
  <c r="O1230" i="4"/>
  <c r="O261" i="4"/>
  <c r="O1499" i="4"/>
  <c r="O693" i="4"/>
  <c r="O1336" i="4"/>
  <c r="O1411" i="4"/>
  <c r="O704" i="4"/>
  <c r="O1052" i="4"/>
  <c r="O1204" i="4"/>
  <c r="O1067" i="4"/>
  <c r="O835" i="4"/>
  <c r="O1361" i="4"/>
  <c r="O476" i="4"/>
  <c r="O804" i="4"/>
  <c r="O239" i="4"/>
  <c r="O790" i="4"/>
  <c r="O429" i="4"/>
  <c r="O508" i="4"/>
  <c r="O446" i="4"/>
  <c r="O1297" i="4"/>
  <c r="O411" i="4"/>
  <c r="O651" i="4"/>
  <c r="O845" i="4"/>
  <c r="O1438" i="4"/>
  <c r="O859" i="4"/>
  <c r="O723" i="4"/>
  <c r="O557" i="4"/>
  <c r="O367" i="4"/>
  <c r="O1263" i="4"/>
  <c r="O500" i="4"/>
  <c r="O750" i="4"/>
  <c r="O318" i="4"/>
  <c r="O885" i="4"/>
  <c r="O660" i="4"/>
  <c r="O584" i="4"/>
  <c r="O863" i="4"/>
  <c r="O459" i="4"/>
  <c r="O1274" i="4"/>
  <c r="O1497" i="4"/>
  <c r="O613" i="4"/>
  <c r="O254" i="4"/>
  <c r="O1413" i="4"/>
  <c r="O372" i="4"/>
  <c r="O785" i="4"/>
  <c r="O1014" i="4"/>
  <c r="O6" i="4"/>
  <c r="O1472" i="4"/>
  <c r="O36" i="4"/>
  <c r="O928" i="4"/>
  <c r="O716" i="4"/>
  <c r="O274" i="4"/>
  <c r="O208" i="4"/>
  <c r="O1355" i="4"/>
  <c r="O1214" i="4"/>
  <c r="O748" i="4"/>
  <c r="O452" i="4"/>
  <c r="O1440" i="4"/>
  <c r="O99" i="4"/>
  <c r="O468" i="4"/>
  <c r="O1234" i="4"/>
  <c r="O1338" i="4"/>
  <c r="O892" i="4"/>
  <c r="O1006" i="4"/>
  <c r="O858" i="4"/>
  <c r="O1112" i="4"/>
  <c r="O952" i="4"/>
  <c r="O178" i="4"/>
  <c r="O771" i="4"/>
  <c r="O91" i="4"/>
  <c r="O415" i="4"/>
  <c r="O1407" i="4"/>
  <c r="O948" i="4"/>
  <c r="O17" i="4"/>
  <c r="O951" i="4"/>
  <c r="O1013" i="4"/>
  <c r="O283" i="4"/>
  <c r="O1483" i="4"/>
  <c r="O1179" i="4"/>
  <c r="O339" i="4"/>
  <c r="O1478" i="4"/>
  <c r="O116" i="4"/>
  <c r="O1270" i="4"/>
  <c r="O870" i="4"/>
  <c r="O809" i="4"/>
  <c r="O395" i="4"/>
  <c r="O223" i="4"/>
  <c r="O731" i="4"/>
  <c r="O1149" i="4"/>
  <c r="O440" i="4"/>
  <c r="O120" i="4"/>
  <c r="O559" i="4"/>
  <c r="O571" i="4"/>
  <c r="O462" i="4"/>
  <c r="O513" i="4"/>
  <c r="O549" i="4"/>
  <c r="O90" i="4"/>
  <c r="O487" i="4"/>
  <c r="O770" i="4"/>
  <c r="O1318" i="4"/>
  <c r="O482" i="4"/>
  <c r="O1301" i="4"/>
  <c r="O639" i="4"/>
  <c r="O1197" i="4"/>
  <c r="O1072" i="4"/>
  <c r="O1196" i="4"/>
  <c r="O1060" i="4"/>
  <c r="O1398" i="4"/>
  <c r="O385" i="4"/>
  <c r="O151" i="4"/>
  <c r="O582" i="4"/>
  <c r="O583" i="4"/>
  <c r="O1073" i="4"/>
  <c r="O807" i="4"/>
  <c r="O799" i="4"/>
  <c r="O989" i="4"/>
  <c r="O823" i="4"/>
  <c r="O1160" i="4"/>
  <c r="O327" i="4"/>
  <c r="O1136" i="4"/>
  <c r="O1475" i="4"/>
  <c r="O539" i="4"/>
  <c r="O661" i="4"/>
  <c r="O645" i="4"/>
  <c r="O1327" i="4"/>
  <c r="O618" i="4"/>
  <c r="O357" i="4"/>
  <c r="O1425" i="4"/>
  <c r="O355" i="4"/>
  <c r="O650" i="4"/>
  <c r="O1143" i="4"/>
  <c r="O568" i="4"/>
  <c r="O15" i="4"/>
  <c r="O738" i="4"/>
  <c r="O245" i="4"/>
  <c r="O944" i="4"/>
  <c r="O1174" i="4"/>
  <c r="O167" i="4"/>
  <c r="O578" i="4"/>
  <c r="O754" i="4"/>
  <c r="O145" i="4"/>
  <c r="O791" i="4"/>
  <c r="O794" i="4"/>
  <c r="O128" i="4"/>
  <c r="O733" i="4"/>
  <c r="O444" i="4"/>
  <c r="O383" i="4"/>
  <c r="O1427" i="4"/>
  <c r="O1300" i="4"/>
  <c r="O1470" i="4"/>
  <c r="O368" i="4"/>
  <c r="O960" i="4"/>
  <c r="O519" i="4"/>
  <c r="O409" i="4"/>
  <c r="O964" i="4"/>
  <c r="O465" i="4"/>
  <c r="O1252" i="4"/>
  <c r="O461" i="4"/>
  <c r="O285" i="4"/>
  <c r="O548" i="4"/>
  <c r="O300" i="4"/>
  <c r="O221" i="4"/>
  <c r="O761" i="4"/>
  <c r="O118" i="4"/>
  <c r="O560" i="4"/>
  <c r="O939" i="4"/>
  <c r="O1479" i="4"/>
  <c r="O849" i="4"/>
  <c r="O351" i="4"/>
  <c r="O1158" i="4"/>
  <c r="O530" i="4"/>
  <c r="O21" i="4"/>
  <c r="O612" i="4"/>
  <c r="O1403" i="4"/>
  <c r="O1211" i="4"/>
  <c r="O399" i="4"/>
  <c r="O455" i="4"/>
  <c r="O585" i="4"/>
  <c r="O861" i="4"/>
  <c r="O1384" i="4"/>
  <c r="O707" i="4"/>
  <c r="O144" i="4"/>
  <c r="O1429" i="4"/>
  <c r="O295" i="4"/>
  <c r="O1222" i="4"/>
  <c r="O281" i="4"/>
  <c r="O375" i="4"/>
  <c r="O435" i="4"/>
  <c r="O1334" i="4"/>
  <c r="O995" i="4"/>
  <c r="O1090" i="4"/>
  <c r="O814" i="4"/>
  <c r="O366" i="4"/>
  <c r="O570" i="4"/>
  <c r="O10" i="4"/>
  <c r="O1099" i="4"/>
  <c r="O1228" i="4"/>
  <c r="O667" i="4"/>
  <c r="O933" i="4"/>
  <c r="O437" i="4"/>
  <c r="O75" i="4"/>
  <c r="O1405" i="4"/>
  <c r="O1330" i="4"/>
  <c r="O276" i="4"/>
  <c r="O162" i="4"/>
  <c r="O1125" i="4"/>
  <c r="O935" i="4"/>
  <c r="O695" i="4"/>
  <c r="O181" i="4"/>
  <c r="O1389" i="4"/>
  <c r="O97" i="4"/>
  <c r="O38" i="4"/>
  <c r="O1071" i="4"/>
  <c r="O132" i="4"/>
  <c r="O1246" i="4"/>
  <c r="O78" i="4"/>
  <c r="O215" i="4"/>
  <c r="O317" i="4"/>
  <c r="O599" i="4"/>
  <c r="O697" i="4"/>
  <c r="O752" i="4"/>
  <c r="O173" i="4"/>
  <c r="O480" i="4"/>
  <c r="O157" i="4"/>
  <c r="O206" i="4"/>
  <c r="O628" i="4"/>
  <c r="O1395" i="4"/>
  <c r="O1045" i="4"/>
  <c r="O1188" i="4"/>
  <c r="O330" i="4"/>
  <c r="O65" i="4"/>
  <c r="O279" i="4"/>
  <c r="O360" i="4"/>
  <c r="O201" i="4"/>
  <c r="O769" i="4"/>
  <c r="O1312" i="4"/>
  <c r="O1317" i="4"/>
  <c r="O88" i="4"/>
  <c r="O895" i="4"/>
  <c r="O485" i="4"/>
  <c r="O1016" i="4"/>
  <c r="O176" i="4"/>
  <c r="O124" i="4"/>
  <c r="O43" i="4"/>
  <c r="O930" i="4"/>
  <c r="O113" i="4"/>
  <c r="O498" i="4"/>
  <c r="O212" i="4"/>
  <c r="O701" i="4"/>
  <c r="O1348" i="4"/>
  <c r="O336" i="4"/>
  <c r="O504" i="4"/>
  <c r="O690" i="4"/>
  <c r="O1165" i="4"/>
  <c r="O988" i="4"/>
  <c r="O1344" i="4"/>
  <c r="O1120" i="4"/>
  <c r="O1421" i="4"/>
  <c r="O862" i="4"/>
  <c r="O1144" i="4"/>
  <c r="O1260" i="4"/>
  <c r="O1075" i="4"/>
  <c r="O1280" i="4"/>
  <c r="O1168" i="4"/>
  <c r="O760" i="4"/>
  <c r="O536" i="4"/>
  <c r="O1126" i="4"/>
  <c r="O1107" i="4"/>
  <c r="O104" i="4"/>
  <c r="O1303" i="4"/>
  <c r="O481" i="4"/>
  <c r="O537" i="4"/>
  <c r="O486" i="4"/>
  <c r="O1473" i="4"/>
  <c r="O722" i="4"/>
  <c r="O762" i="4"/>
  <c r="O1198" i="4"/>
  <c r="O867" i="4"/>
  <c r="O19" i="4"/>
  <c r="O1465" i="4"/>
  <c r="O1155" i="4"/>
  <c r="O112" i="4"/>
  <c r="O879" i="4"/>
  <c r="O1433" i="4"/>
  <c r="O1210" i="4"/>
  <c r="O1186" i="4"/>
  <c r="O751" i="4"/>
  <c r="O101" i="4"/>
  <c r="O786" i="4"/>
  <c r="O526" i="4"/>
  <c r="O515" i="4"/>
  <c r="O1357" i="4"/>
  <c r="O1285" i="4"/>
  <c r="O269" i="4"/>
  <c r="O154" i="4"/>
  <c r="O1000" i="4"/>
  <c r="O86" i="4"/>
  <c r="O700" i="4"/>
  <c r="O1093" i="4"/>
  <c r="O1080" i="4"/>
  <c r="O344" i="4"/>
  <c r="O204" i="4"/>
  <c r="O576" i="4"/>
  <c r="O810" i="4"/>
  <c r="O611" i="4"/>
  <c r="O1119" i="4"/>
  <c r="O1069" i="4"/>
  <c r="O1419" i="4"/>
  <c r="O663" i="4"/>
  <c r="O1023" i="4"/>
  <c r="O1015" i="4"/>
  <c r="O343" i="4"/>
  <c r="O214" i="4"/>
  <c r="O1095" i="4"/>
  <c r="O71" i="4"/>
  <c r="O1209" i="4"/>
  <c r="O1104" i="4"/>
  <c r="O1039" i="4"/>
  <c r="O884" i="4"/>
  <c r="O566" i="4"/>
  <c r="O746" i="4"/>
  <c r="O1358" i="4"/>
  <c r="O1493" i="4"/>
  <c r="O679" i="4"/>
  <c r="O692" i="4"/>
  <c r="O1347" i="4"/>
  <c r="O974" i="4"/>
  <c r="O546" i="4"/>
  <c r="O1268" i="4"/>
  <c r="O73" i="4"/>
  <c r="O1495" i="4"/>
  <c r="O1066" i="4"/>
  <c r="O1371" i="4"/>
  <c r="O1033" i="4"/>
  <c r="O108" i="4"/>
  <c r="O271" i="4"/>
  <c r="O638" i="4"/>
  <c r="O1238" i="4"/>
  <c r="O1028" i="4"/>
  <c r="O627" i="4"/>
  <c r="O1500" i="4"/>
  <c r="O1382" i="4"/>
  <c r="O1135" i="4"/>
  <c r="O37" i="4"/>
  <c r="O69" i="4"/>
  <c r="O146" i="4"/>
  <c r="O1157" i="4"/>
  <c r="O510" i="4"/>
  <c r="O911" i="4"/>
  <c r="O248" i="4"/>
  <c r="O266" i="4"/>
  <c r="O493" i="4"/>
  <c r="O111" i="4"/>
  <c r="O875" i="4"/>
  <c r="O374" i="4"/>
  <c r="O888" i="4"/>
  <c r="O1139" i="4"/>
  <c r="O210" i="4"/>
  <c r="O1335" i="4"/>
  <c r="O689" i="4"/>
  <c r="O241" i="4"/>
  <c r="O96" i="4"/>
  <c r="O501" i="4"/>
  <c r="O199" i="4"/>
  <c r="O787" i="4"/>
  <c r="O1226" i="4"/>
  <c r="O1364" i="4"/>
  <c r="O345" i="4"/>
  <c r="O1333" i="4"/>
  <c r="O311" i="4"/>
  <c r="O629" i="4"/>
  <c r="O1420" i="4"/>
  <c r="O672" i="4"/>
  <c r="O1412" i="4"/>
  <c r="O156" i="4"/>
  <c r="O1345" i="4"/>
  <c r="O9" i="4"/>
  <c r="O1282" i="4"/>
  <c r="O56" i="4"/>
  <c r="O592" i="4"/>
  <c r="O886" i="4"/>
  <c r="O833" i="4"/>
  <c r="O1394" i="4"/>
  <c r="O14" i="4"/>
  <c r="O72" i="4"/>
  <c r="O1116" i="4"/>
  <c r="O1189" i="4"/>
  <c r="O32" i="4"/>
  <c r="O937" i="4"/>
  <c r="O529" i="4"/>
  <c r="O1083" i="4"/>
  <c r="O1089" i="4"/>
  <c r="O1460" i="4"/>
  <c r="O1042" i="4"/>
  <c r="O725" i="4"/>
  <c r="O26" i="4"/>
  <c r="O1123" i="4"/>
  <c r="O541" i="4"/>
  <c r="O1295" i="4"/>
  <c r="O573" i="4"/>
  <c r="O1314" i="4"/>
  <c r="O558" i="4"/>
  <c r="O1087" i="4"/>
  <c r="O20" i="4"/>
  <c r="O315" i="4"/>
  <c r="O659" i="4"/>
  <c r="O525" i="4"/>
  <c r="O1306" i="4"/>
  <c r="O303" i="4"/>
  <c r="O681" i="4"/>
  <c r="O1346" i="4"/>
  <c r="O1245" i="4"/>
  <c r="O235" i="4"/>
  <c r="O1070" i="4"/>
  <c r="O796" i="4"/>
  <c r="O1380" i="4"/>
  <c r="O1486" i="4"/>
  <c r="O194" i="4"/>
  <c r="O1229" i="4"/>
  <c r="O873" i="4"/>
  <c r="O428" i="4"/>
  <c r="O439" i="4"/>
  <c r="O211" i="4"/>
  <c r="O1018" i="4"/>
  <c r="O963" i="4"/>
  <c r="O1490" i="4"/>
  <c r="O666" i="4"/>
  <c r="O736" i="4"/>
  <c r="O524" i="4"/>
  <c r="O832" i="4"/>
  <c r="O1305" i="4"/>
  <c r="O126" i="4"/>
  <c r="O1096" i="4"/>
  <c r="O147" i="4"/>
  <c r="O932" i="4"/>
  <c r="O1004" i="4"/>
  <c r="O291" i="4"/>
  <c r="O475" i="4"/>
  <c r="O1086" i="4"/>
  <c r="O712" i="4"/>
  <c r="O711" i="4"/>
  <c r="O464" i="4"/>
  <c r="O781" i="4"/>
  <c r="O657" i="4"/>
  <c r="O713" i="4"/>
  <c r="O710" i="4"/>
  <c r="O1283" i="4"/>
  <c r="O956" i="4"/>
  <c r="O316" i="4"/>
  <c r="O225" i="4"/>
  <c r="O834" i="4"/>
  <c r="O900" i="4"/>
  <c r="O975" i="4"/>
  <c r="O644" i="4"/>
  <c r="O976" i="4"/>
  <c r="O1223" i="4"/>
  <c r="O353" i="4"/>
  <c r="O878" i="4"/>
  <c r="O1247" i="4"/>
  <c r="O1243" i="4"/>
  <c r="O587" i="4"/>
  <c r="O1464" i="4"/>
  <c r="O466" i="4"/>
  <c r="O505" i="4"/>
  <c r="O569" i="4"/>
  <c r="O1281" i="4"/>
  <c r="O356" i="4"/>
  <c r="O499" i="4"/>
  <c r="O1137" i="4"/>
  <c r="O202" i="4"/>
  <c r="O600" i="4"/>
  <c r="O619" i="4"/>
  <c r="O1444" i="4"/>
  <c r="O1253" i="4"/>
  <c r="O1020" i="4"/>
  <c r="O1148" i="4"/>
  <c r="O841" i="4"/>
  <c r="O125" i="4"/>
  <c r="O153" i="4"/>
  <c r="O824" i="4"/>
  <c r="O410" i="4"/>
  <c r="O456" i="4"/>
  <c r="O98" i="4"/>
  <c r="O1051" i="4"/>
  <c r="O959" i="4"/>
  <c r="O203" i="4"/>
  <c r="O965" i="4"/>
  <c r="O222" i="4"/>
  <c r="O1482" i="4"/>
  <c r="O531" i="4"/>
  <c r="O610" i="4"/>
  <c r="O800" i="4"/>
  <c r="O520" i="4"/>
  <c r="O50" i="4"/>
  <c r="O324" i="4"/>
  <c r="O46" i="4"/>
  <c r="O915" i="4"/>
  <c r="O1477" i="4"/>
  <c r="O1485" i="4"/>
  <c r="O1481" i="4"/>
  <c r="O1259" i="4"/>
  <c r="O163" i="4"/>
  <c r="O105" i="4"/>
  <c r="O565" i="4"/>
  <c r="O358" i="4"/>
  <c r="O1349" i="4"/>
  <c r="O369" i="4"/>
  <c r="O442" i="4"/>
  <c r="O784" i="4"/>
  <c r="O961" i="4"/>
  <c r="O66" i="4"/>
  <c r="O1459" i="4"/>
  <c r="O1397" i="4"/>
  <c r="O898" i="4"/>
  <c r="O1061" i="4"/>
  <c r="O436" i="4"/>
  <c r="O142" i="4"/>
  <c r="O1388" i="4"/>
  <c r="O662" i="4"/>
  <c r="O1108" i="4"/>
  <c r="O25" i="4"/>
  <c r="O1194" i="4"/>
  <c r="O246" i="4"/>
  <c r="O936" i="4"/>
  <c r="O792" i="4"/>
  <c r="O168" i="4"/>
  <c r="O152" i="4"/>
  <c r="O916" i="4"/>
  <c r="O778" i="4"/>
  <c r="O656" i="4"/>
  <c r="O991" i="4"/>
  <c r="O640" i="4"/>
  <c r="O615" i="4"/>
  <c r="O1363" i="4"/>
  <c r="O1331" i="4"/>
  <c r="O538" i="4"/>
  <c r="O182" i="4"/>
  <c r="O1169" i="4"/>
  <c r="O1091" i="4"/>
  <c r="O1406" i="4"/>
  <c r="O337" i="4"/>
  <c r="O1173" i="4"/>
  <c r="O1212" i="4"/>
  <c r="O990" i="4"/>
  <c r="O753" i="4"/>
  <c r="O1370" i="4"/>
  <c r="O1292" i="4"/>
  <c r="O396" i="4"/>
  <c r="O643" i="4"/>
  <c r="O943" i="4"/>
  <c r="O334" i="4"/>
  <c r="O117" i="4"/>
  <c r="O474" i="4"/>
  <c r="O1151" i="4"/>
  <c r="O100" i="4"/>
  <c r="O35" i="4"/>
  <c r="O463" i="4"/>
  <c r="O488" i="4"/>
  <c r="O617" i="4"/>
  <c r="O1068" i="4"/>
  <c r="O1215" i="4"/>
  <c r="O469" i="4"/>
  <c r="O1356" i="4"/>
  <c r="O883" i="4"/>
  <c r="O1319" i="4"/>
  <c r="O872" i="4"/>
  <c r="O550" i="4"/>
  <c r="O1242" i="4"/>
  <c r="O949" i="4"/>
  <c r="O678" i="4"/>
  <c r="O1341" i="4"/>
  <c r="O136" i="4"/>
  <c r="O1041" i="4"/>
  <c r="O942" i="4"/>
  <c r="O987" i="4"/>
  <c r="O377" i="4"/>
  <c r="O479" i="4"/>
  <c r="O340" i="4"/>
  <c r="O1255" i="4"/>
  <c r="O1122" i="4"/>
  <c r="O598" i="4"/>
  <c r="O238" i="4"/>
  <c r="O472" i="4"/>
  <c r="O699" i="4"/>
  <c r="O92" i="4"/>
  <c r="O18" i="4"/>
  <c r="O953" i="4"/>
  <c r="O1154" i="4"/>
  <c r="O1038" i="4"/>
  <c r="O1133" i="4"/>
  <c r="O970" i="4"/>
  <c r="O780" i="4"/>
  <c r="O332" i="4"/>
  <c r="O1185" i="4"/>
  <c r="O1115" i="4"/>
  <c r="O1065" i="4"/>
  <c r="O417" i="4"/>
  <c r="O477" i="4"/>
  <c r="O893" i="4"/>
  <c r="O1435" i="4"/>
  <c r="O919" i="4"/>
  <c r="O1059" i="4"/>
  <c r="O179" i="4"/>
  <c r="O495" i="4"/>
  <c r="O603" i="4"/>
  <c r="O299" i="4"/>
  <c r="O1022" i="4"/>
  <c r="O687" i="4"/>
  <c r="O497" i="4"/>
  <c r="O1079" i="4"/>
  <c r="O1118" i="4"/>
  <c r="O1012" i="4"/>
  <c r="O12" i="4"/>
  <c r="O621" i="4"/>
  <c r="O427" i="4"/>
  <c r="O922" i="4"/>
  <c r="O42" i="4"/>
  <c r="O48" i="4"/>
  <c r="O1032" i="4"/>
  <c r="O430" i="4"/>
  <c r="O1272" i="4"/>
  <c r="O772" i="4"/>
  <c r="O1458" i="4"/>
  <c r="O955" i="4"/>
  <c r="O1002" i="4"/>
  <c r="O706" i="4"/>
  <c r="O387" i="4"/>
  <c r="O1354" i="4"/>
  <c r="O28" i="4"/>
  <c r="O185" i="4"/>
  <c r="O1218" i="4"/>
  <c r="O232" i="4"/>
  <c r="O728" i="4"/>
  <c r="O407" i="4"/>
  <c r="O107" i="4"/>
  <c r="O262" i="4"/>
  <c r="O609" i="4"/>
  <c r="O1147" i="4"/>
  <c r="O742" i="4"/>
  <c r="O715" i="4"/>
  <c r="O1375" i="4"/>
  <c r="O123" i="4"/>
  <c r="O284" i="4"/>
  <c r="O1048" i="4"/>
  <c r="O55" i="4"/>
  <c r="O1484" i="4"/>
  <c r="O507" i="4"/>
  <c r="O827" i="4"/>
  <c r="O1109" i="4"/>
  <c r="O929" i="4"/>
  <c r="O1110" i="4"/>
  <c r="O7" i="4"/>
  <c r="O616" i="4"/>
  <c r="O572" i="4"/>
  <c r="O1180" i="4"/>
  <c r="O1201" i="4"/>
  <c r="O1432" i="4"/>
  <c r="O766" i="4"/>
  <c r="O637" i="4"/>
  <c r="O1150" i="4"/>
  <c r="O1273" i="4"/>
  <c r="O984" i="4"/>
  <c r="O8" i="4"/>
  <c r="O908" i="4"/>
  <c r="O388" i="4"/>
  <c r="O268" i="4"/>
  <c r="O730" i="4"/>
  <c r="O924" i="4"/>
  <c r="O1225" i="4"/>
  <c r="O671" i="4"/>
  <c r="O994" i="4"/>
  <c r="O288" i="4"/>
  <c r="O1011" i="4"/>
  <c r="O83" i="4"/>
  <c r="O1455" i="4"/>
  <c r="O831" i="4"/>
  <c r="O483" i="4"/>
  <c r="O1205" i="4"/>
  <c r="O528" i="4"/>
  <c r="O326" i="4"/>
  <c r="O806" i="4"/>
  <c r="O193" i="4"/>
  <c r="O1271" i="4"/>
  <c r="O840" i="4"/>
  <c r="O856" i="4"/>
  <c r="O1308" i="4"/>
  <c r="O1446" i="4"/>
  <c r="O1257" i="4"/>
  <c r="O458" i="4"/>
  <c r="O982" i="4"/>
  <c r="O523" i="4"/>
  <c r="O910" i="4"/>
  <c r="O149" i="4"/>
  <c r="O1178" i="4"/>
  <c r="O1207" i="4"/>
  <c r="O773" i="4"/>
  <c r="O795" i="4"/>
  <c r="O890" i="4"/>
  <c r="O348" i="4"/>
  <c r="O768" i="4"/>
  <c r="O1191" i="4"/>
  <c r="O1443" i="4"/>
  <c r="O866" i="4"/>
  <c r="O419" i="4"/>
  <c r="O227" i="4"/>
  <c r="O1453" i="4"/>
  <c r="O607" i="4"/>
  <c r="O535" i="4"/>
  <c r="O1437" i="4"/>
  <c r="O669" i="4"/>
  <c r="O1237" i="4"/>
  <c r="O1385" i="4"/>
  <c r="O594" i="4"/>
  <c r="O398" i="4"/>
  <c r="O1424" i="4"/>
  <c r="O260" i="4"/>
  <c r="O1298" i="4"/>
  <c r="O708" i="4"/>
  <c r="O789" i="4"/>
  <c r="O1379" i="4"/>
  <c r="O1323" i="4"/>
  <c r="O84" i="4"/>
  <c r="O302" i="4"/>
  <c r="O1415" i="4"/>
  <c r="O626" i="4"/>
  <c r="O243" i="4"/>
  <c r="O445" i="4"/>
  <c r="O230" i="4"/>
  <c r="O1304" i="4"/>
  <c r="O434" i="4"/>
  <c r="O64" i="4"/>
  <c r="O342" i="4"/>
  <c r="O1085" i="4"/>
  <c r="O979" i="4"/>
  <c r="O1439" i="4"/>
  <c r="O1082" i="4"/>
  <c r="O1489" i="4"/>
  <c r="O1337" i="4"/>
  <c r="O552" i="4"/>
  <c r="O1366" i="4"/>
  <c r="O1463" i="4"/>
  <c r="O1113" i="4"/>
  <c r="O384" i="4"/>
  <c r="O685" i="4"/>
  <c r="O408" i="4"/>
  <c r="O973" i="4"/>
  <c r="O1267" i="4"/>
  <c r="O1278" i="4"/>
  <c r="O777" i="4"/>
  <c r="O1265" i="4"/>
  <c r="O1402" i="4"/>
  <c r="O141" i="4"/>
  <c r="O1249" i="4"/>
  <c r="O1050" i="4"/>
  <c r="O370" i="4"/>
  <c r="O1054" i="4"/>
  <c r="O1428" i="4"/>
  <c r="O77" i="4"/>
  <c r="O821" i="4"/>
  <c r="O1193" i="4"/>
  <c r="O1462" i="4"/>
  <c r="O1064" i="4"/>
  <c r="O24" i="4"/>
  <c r="O798" i="4"/>
  <c r="O805" i="4"/>
  <c r="O1027" i="4"/>
  <c r="O122" i="4"/>
  <c r="O188" i="4"/>
  <c r="O860" i="4"/>
  <c r="O1393" i="4"/>
  <c r="O918" i="4"/>
  <c r="O846" i="4"/>
  <c r="O509" i="4"/>
  <c r="O580" i="4"/>
  <c r="O1360" i="4"/>
  <c r="O775" i="4"/>
  <c r="O449" i="4"/>
  <c r="O191" i="4"/>
  <c r="O779" i="4"/>
  <c r="O379" i="4"/>
  <c r="O921" i="4"/>
  <c r="O575" i="4"/>
  <c r="O1162" i="4"/>
  <c r="O1221" i="4"/>
  <c r="O471" i="4"/>
  <c r="O34" i="4"/>
  <c r="O416" i="4"/>
  <c r="O257" i="4"/>
  <c r="O1387" i="4"/>
  <c r="O382" i="4"/>
  <c r="O631" i="4"/>
  <c r="O624" i="4"/>
  <c r="O721" i="4"/>
  <c r="O648" i="4"/>
  <c r="O724" i="4"/>
  <c r="O57" i="4"/>
  <c r="O853" i="4"/>
  <c r="O172" i="4"/>
  <c r="O1140" i="4"/>
  <c r="O818" i="4"/>
  <c r="O138" i="4"/>
  <c r="O676" i="4"/>
  <c r="O756" i="4"/>
  <c r="O581" i="4"/>
  <c r="O249" i="4"/>
  <c r="O1216" i="4"/>
  <c r="O205" i="4"/>
  <c r="O40" i="4"/>
  <c r="O819" i="4"/>
  <c r="O365" i="4"/>
  <c r="O335" i="4"/>
  <c r="O1203" i="4"/>
  <c r="O3" i="4"/>
  <c r="O196" i="4"/>
  <c r="O1258" i="4"/>
  <c r="O1251" i="4"/>
  <c r="O783" i="4"/>
  <c r="O1321" i="4"/>
  <c r="O5" i="4"/>
  <c r="O233" i="4"/>
  <c r="O503" i="4"/>
  <c r="O1219" i="4"/>
  <c r="O115" i="4"/>
  <c r="O969" i="4"/>
  <c r="O759" i="4"/>
  <c r="O877" i="4"/>
  <c r="O1467" i="4"/>
  <c r="O13" i="4"/>
  <c r="O855" i="4"/>
  <c r="O491" i="4"/>
  <c r="O219" i="4"/>
  <c r="O674" i="4"/>
  <c r="O1003" i="4"/>
  <c r="O684" i="4"/>
  <c r="O1131" i="4"/>
  <c r="O654" i="4"/>
  <c r="O1035" i="4"/>
  <c r="O926" i="4"/>
  <c r="O642" i="4"/>
  <c r="O563" i="4"/>
  <c r="O1343" i="4"/>
  <c r="O1401" i="4"/>
  <c r="O95" i="4"/>
  <c r="O914" i="4"/>
  <c r="O545" i="4"/>
  <c r="O421" i="4"/>
  <c r="O1409" i="4"/>
  <c r="O1025" i="4"/>
  <c r="O1057" i="4"/>
  <c r="O555" i="4"/>
  <c r="O159" i="4"/>
  <c r="O1410" i="4"/>
  <c r="O290" i="4"/>
  <c r="O1077" i="4"/>
  <c r="O380" i="4"/>
  <c r="O1492" i="4"/>
  <c r="O93" i="4"/>
  <c r="O1311" i="4"/>
  <c r="O1326" i="4"/>
  <c r="O1329" i="4"/>
  <c r="O517" i="4"/>
  <c r="O813" i="4"/>
  <c r="O1164" i="4"/>
  <c r="O927" i="4"/>
  <c r="O1098" i="4"/>
  <c r="O843" i="4"/>
  <c r="O217" i="4"/>
  <c r="O1010" i="4"/>
  <c r="O1448" i="4"/>
  <c r="O1102" i="4"/>
  <c r="O1471" i="4"/>
  <c r="O1184" i="4"/>
  <c r="O80" i="4"/>
  <c r="O1182" i="4"/>
  <c r="O425" i="4"/>
  <c r="O321" i="4"/>
  <c r="O350" i="4"/>
  <c r="O1422" i="4"/>
  <c r="O286" i="4"/>
  <c r="O1166" i="4"/>
  <c r="O749" i="4"/>
  <c r="O371" i="4"/>
  <c r="O1047" i="4"/>
  <c r="O816" i="4"/>
  <c r="O745" i="4"/>
  <c r="O1373" i="4"/>
  <c r="O985" i="4"/>
  <c r="O691" i="4"/>
  <c r="O1474" i="4"/>
  <c r="O763" i="4"/>
  <c r="O114" i="4"/>
  <c r="O646" i="4"/>
  <c r="O1476" i="4"/>
  <c r="O1145" i="4"/>
  <c r="O1480" i="4"/>
  <c r="O255" i="4"/>
  <c r="O739" i="4"/>
  <c r="O561" i="4"/>
  <c r="O301" i="4"/>
  <c r="O696" i="4"/>
  <c r="O1396" i="4"/>
  <c r="O1441" i="4"/>
  <c r="O277" i="4"/>
  <c r="O1195" i="4"/>
  <c r="O1159" i="4"/>
  <c r="O361" i="4"/>
  <c r="O945" i="4"/>
  <c r="O755" i="4"/>
  <c r="O968" i="4"/>
  <c r="O158" i="4"/>
  <c r="O119" i="4"/>
  <c r="O1076" i="4"/>
  <c r="O129" i="4"/>
  <c r="O280" i="4"/>
  <c r="O940" i="4"/>
  <c r="O296" i="4"/>
  <c r="O1390" i="4"/>
  <c r="O438" i="4"/>
  <c r="O1431" i="4"/>
  <c r="O183" i="4"/>
  <c r="O174" i="4"/>
  <c r="O734" i="4"/>
  <c r="O896" i="4"/>
  <c r="O803" i="4"/>
  <c r="O1007" i="4"/>
  <c r="O89" i="4"/>
  <c r="O400" i="4"/>
  <c r="O1313" i="4"/>
  <c r="O850" i="4"/>
  <c r="O1414" i="4"/>
  <c r="O213" i="4"/>
  <c r="G265" i="4"/>
  <c r="J265" i="4" s="1"/>
  <c r="G258" i="4"/>
  <c r="J258" i="4" s="1"/>
  <c r="G1229" i="4"/>
  <c r="J1229" i="4" s="1"/>
  <c r="G887" i="4"/>
  <c r="J887" i="4" s="1"/>
  <c r="G470" i="4"/>
  <c r="J470" i="4" s="1"/>
  <c r="G39" i="4"/>
  <c r="J39" i="4" s="1"/>
  <c r="G873" i="4"/>
  <c r="J873" i="4" s="1"/>
  <c r="G97" i="4"/>
  <c r="J97" i="4" s="1"/>
  <c r="G473" i="4"/>
  <c r="J473" i="4" s="1"/>
  <c r="G41" i="4"/>
  <c r="J41" i="4" s="1"/>
  <c r="G1386" i="4"/>
  <c r="J1386" i="4" s="1"/>
  <c r="G38" i="4"/>
  <c r="J38" i="4" s="1"/>
  <c r="G1494" i="4"/>
  <c r="J1494" i="4" s="1"/>
  <c r="G1071" i="4"/>
  <c r="J1071" i="4" s="1"/>
  <c r="G1376" i="4"/>
  <c r="J1376" i="4" s="1"/>
  <c r="G428" i="4"/>
  <c r="J428" i="4" s="1"/>
  <c r="G132" i="4"/>
  <c r="J132" i="4" s="1"/>
  <c r="G1246" i="4"/>
  <c r="J1246" i="4" s="1"/>
  <c r="G1442" i="4"/>
  <c r="J1442" i="4" s="1"/>
  <c r="G714" i="4"/>
  <c r="J714" i="4" s="1"/>
  <c r="G938" i="4"/>
  <c r="J938" i="4" s="1"/>
  <c r="G31" i="4"/>
  <c r="J31" i="4" s="1"/>
  <c r="G962" i="4"/>
  <c r="J962" i="4" s="1"/>
  <c r="G78" i="4"/>
  <c r="J78" i="4" s="1"/>
  <c r="G870" i="4"/>
  <c r="J870" i="4" s="1"/>
  <c r="G1114" i="4"/>
  <c r="J1114" i="4" s="1"/>
  <c r="G220" i="4"/>
  <c r="J220" i="4" s="1"/>
  <c r="G215" i="4"/>
  <c r="J215" i="4" s="1"/>
  <c r="G788" i="4"/>
  <c r="J788" i="4" s="1"/>
  <c r="G155" i="4"/>
  <c r="J155" i="4" s="1"/>
  <c r="G1005" i="4"/>
  <c r="J1005" i="4" s="1"/>
  <c r="G439" i="4"/>
  <c r="J439" i="4" s="1"/>
  <c r="G1383" i="4"/>
  <c r="J1383" i="4" s="1"/>
  <c r="G317" i="4"/>
  <c r="J317" i="4" s="1"/>
  <c r="G211" i="4"/>
  <c r="J211" i="4" s="1"/>
  <c r="G599" i="4"/>
  <c r="J599" i="4" s="1"/>
  <c r="I823" i="4"/>
  <c r="O1372" i="4"/>
  <c r="I226" i="4"/>
  <c r="O1332" i="4"/>
  <c r="I825" i="4"/>
  <c r="O950" i="4"/>
  <c r="I1493" i="4"/>
  <c r="O359" i="4"/>
  <c r="I1475" i="4"/>
  <c r="O1359" i="4"/>
  <c r="I974" i="4"/>
  <c r="O319" i="4"/>
  <c r="I310" i="4"/>
  <c r="O1081" i="4"/>
  <c r="I1451" i="4"/>
  <c r="O61" i="4"/>
  <c r="I618" i="4"/>
  <c r="O484" i="4"/>
  <c r="I108" i="4"/>
  <c r="O404" i="4"/>
  <c r="I432" i="4"/>
  <c r="O331" i="4"/>
  <c r="I650" i="4"/>
  <c r="O1445" i="4"/>
  <c r="I1213" i="4"/>
  <c r="O1134" i="4"/>
  <c r="I271" i="4"/>
  <c r="O1294" i="4"/>
  <c r="I1238" i="4"/>
  <c r="O1362" i="4"/>
  <c r="I180" i="4"/>
  <c r="O1105" i="4"/>
  <c r="I489" i="4"/>
  <c r="O636" i="4"/>
  <c r="I1174" i="4"/>
  <c r="O1369" i="4"/>
  <c r="I37" i="4"/>
  <c r="O259" i="4"/>
  <c r="I69" i="4"/>
  <c r="O224" i="4"/>
  <c r="I1316" i="4"/>
  <c r="O424" i="4"/>
  <c r="I146" i="4"/>
  <c r="O160" i="4"/>
  <c r="I641" i="4"/>
  <c r="O450" i="4"/>
  <c r="I493" i="4"/>
  <c r="O822" i="4"/>
  <c r="I111" i="4"/>
  <c r="O240" i="4"/>
  <c r="I875" i="4"/>
  <c r="O186" i="4"/>
  <c r="I405" i="4"/>
  <c r="O423" i="4"/>
  <c r="I754" i="4"/>
  <c r="O1378" i="4"/>
  <c r="I381" i="4"/>
  <c r="O514" i="4"/>
  <c r="I1115" i="4"/>
  <c r="O899" i="4"/>
  <c r="I417" i="4"/>
  <c r="O1416" i="4"/>
  <c r="I602" i="4"/>
  <c r="O1418" i="4"/>
  <c r="I1435" i="4"/>
  <c r="O166" i="4"/>
  <c r="I794" i="4"/>
  <c r="O947" i="4"/>
  <c r="I544" i="4"/>
  <c r="O512" i="4"/>
  <c r="I495" i="4"/>
  <c r="O293" i="4"/>
  <c r="I128" i="4"/>
  <c r="O1339" i="4"/>
  <c r="I1392" i="4"/>
  <c r="O1450" i="4"/>
  <c r="I299" i="4"/>
  <c r="O306" i="4"/>
  <c r="I1241" i="4"/>
  <c r="O556" i="4"/>
  <c r="I687" i="4"/>
  <c r="O198" i="4"/>
  <c r="I497" i="4"/>
  <c r="O958" i="4"/>
  <c r="I1118" i="4"/>
  <c r="O134" i="4"/>
  <c r="I48" i="4"/>
  <c r="O1488" i="4"/>
  <c r="I772" i="4"/>
  <c r="O1036" i="4"/>
  <c r="I706" i="4"/>
  <c r="O1400" i="4"/>
  <c r="I387" i="4"/>
  <c r="O518" i="4"/>
  <c r="I1354" i="4"/>
  <c r="O851" i="4"/>
  <c r="I28" i="4"/>
  <c r="O844" i="4"/>
  <c r="I1218" i="4"/>
  <c r="O447" i="4"/>
  <c r="I232" i="4"/>
  <c r="O652" i="4"/>
  <c r="I728" i="4"/>
  <c r="O812" i="4"/>
  <c r="I407" i="4"/>
  <c r="O393" i="4"/>
  <c r="I262" i="4"/>
  <c r="O665" i="4"/>
  <c r="G1062" i="4"/>
  <c r="J1062" i="4" s="1"/>
  <c r="G1018" i="4"/>
  <c r="J1018" i="4" s="1"/>
  <c r="I70" i="4"/>
  <c r="O175" i="4"/>
  <c r="I842" i="4"/>
  <c r="O1293" i="4"/>
  <c r="I1407" i="4"/>
  <c r="O977" i="4"/>
  <c r="I1447" i="4"/>
  <c r="O363" i="4"/>
  <c r="I156" i="4"/>
  <c r="O231" i="4"/>
  <c r="I1345" i="4"/>
  <c r="O1167" i="4"/>
  <c r="I221" i="4"/>
  <c r="O1044" i="4"/>
  <c r="I757" i="4"/>
  <c r="O1141" i="4"/>
  <c r="I1153" i="4"/>
  <c r="O897" i="4"/>
  <c r="I1362" i="4"/>
  <c r="O1287" i="4"/>
  <c r="I774" i="4"/>
  <c r="O433" i="4"/>
  <c r="I761" i="4"/>
  <c r="O717" i="4"/>
  <c r="I948" i="4"/>
  <c r="O275" i="4"/>
  <c r="I1369" i="4"/>
  <c r="O983" i="4"/>
  <c r="I160" i="4"/>
  <c r="O402" i="4"/>
  <c r="I252" i="4"/>
  <c r="O802" i="4"/>
  <c r="I123" i="4"/>
  <c r="O209" i="4"/>
  <c r="I450" i="4"/>
  <c r="O131" i="4"/>
  <c r="I1048" i="4"/>
  <c r="O1152" i="4"/>
  <c r="I55" i="4"/>
  <c r="O906" i="4"/>
  <c r="I1484" i="4"/>
  <c r="O253" i="4"/>
  <c r="I822" i="4"/>
  <c r="O829" i="4"/>
  <c r="I507" i="4"/>
  <c r="O1128" i="4"/>
  <c r="I240" i="4"/>
  <c r="O1276" i="4"/>
  <c r="I732" i="4"/>
  <c r="O1142" i="4"/>
  <c r="I423" i="4"/>
  <c r="O776" i="4"/>
  <c r="I1378" i="4"/>
  <c r="O1235" i="4"/>
  <c r="I929" i="4"/>
  <c r="O60" i="4"/>
  <c r="I1351" i="4"/>
  <c r="O1106" i="4"/>
  <c r="I7" i="4"/>
  <c r="O1291" i="4"/>
  <c r="I606" i="4"/>
  <c r="O273" i="4"/>
  <c r="I616" i="4"/>
  <c r="O852" i="4"/>
  <c r="I572" i="4"/>
  <c r="O305" i="4"/>
  <c r="I1201" i="4"/>
  <c r="O1454" i="4"/>
  <c r="I514" i="4"/>
  <c r="O743" i="4"/>
  <c r="I899" i="4"/>
  <c r="O826" i="4"/>
  <c r="I1432" i="4"/>
  <c r="O1063" i="4"/>
  <c r="I1418" i="4"/>
  <c r="O52" i="4"/>
  <c r="I766" i="4"/>
  <c r="O758" i="4"/>
  <c r="I228" i="4"/>
  <c r="O981" i="4"/>
  <c r="I1479" i="4"/>
  <c r="O251" i="4"/>
  <c r="I293" i="4"/>
  <c r="O406" i="4"/>
  <c r="I8" i="4"/>
  <c r="O605" i="4"/>
  <c r="I908" i="4"/>
  <c r="O634" i="4"/>
  <c r="I268" i="4"/>
  <c r="O1031" i="4"/>
  <c r="I730" i="4"/>
  <c r="O1232" i="4"/>
  <c r="I306" i="4"/>
  <c r="O30" i="4"/>
  <c r="I556" i="4"/>
  <c r="O1352" i="4"/>
  <c r="I924" i="4"/>
  <c r="O1236" i="4"/>
  <c r="I198" i="4"/>
  <c r="O1037" i="4"/>
  <c r="I958" i="4"/>
  <c r="O1262" i="4"/>
  <c r="I1225" i="4"/>
  <c r="O1171" i="4"/>
  <c r="I671" i="4"/>
  <c r="O309" i="4"/>
  <c r="I994" i="4"/>
  <c r="O170" i="4"/>
  <c r="I288" i="4"/>
  <c r="O161" i="4"/>
  <c r="I83" i="4"/>
  <c r="O967" i="4"/>
  <c r="I1455" i="4"/>
  <c r="O414" i="4"/>
  <c r="I483" i="4"/>
  <c r="O1325" i="4"/>
  <c r="I1205" i="4"/>
  <c r="O591" i="4"/>
  <c r="I528" i="4"/>
  <c r="O838" i="4"/>
  <c r="I1488" i="4"/>
  <c r="O264" i="4"/>
  <c r="I326" i="4"/>
  <c r="O999" i="4"/>
  <c r="I806" i="4"/>
  <c r="O719" i="4"/>
  <c r="I193" i="4"/>
  <c r="O902" i="4"/>
  <c r="I1036" i="4"/>
  <c r="O1056" i="4"/>
  <c r="I1271" i="4"/>
  <c r="O62" i="4"/>
  <c r="I840" i="4"/>
  <c r="O45" i="4"/>
  <c r="I518" i="4"/>
  <c r="O1498" i="4"/>
  <c r="I851" i="4"/>
  <c r="O703" i="4"/>
  <c r="I844" i="4"/>
  <c r="O314" i="4"/>
  <c r="I1308" i="4"/>
  <c r="O390" i="4"/>
  <c r="I1446" i="4"/>
  <c r="O229" i="4"/>
  <c r="I1257" i="4"/>
  <c r="O454" i="4"/>
  <c r="I447" i="4"/>
  <c r="O632" i="4"/>
  <c r="I652" i="4"/>
  <c r="O1302" i="4"/>
  <c r="I458" i="4"/>
  <c r="O110" i="4"/>
  <c r="I812" i="4"/>
  <c r="O237" i="4"/>
  <c r="I393" i="4"/>
  <c r="O904" i="4"/>
  <c r="I982" i="4"/>
  <c r="O1176" i="4"/>
  <c r="I665" i="4"/>
  <c r="O869" i="4"/>
  <c r="I523" i="4"/>
  <c r="O23" i="4"/>
  <c r="I910" i="4"/>
  <c r="O103" i="4"/>
  <c r="I149" i="4"/>
  <c r="O323" i="4"/>
  <c r="N905" i="4"/>
  <c r="O905" i="4"/>
  <c r="G422" i="4"/>
  <c r="J422" i="4" s="1"/>
  <c r="G697" i="4"/>
  <c r="J697" i="4" s="1"/>
  <c r="G809" i="4"/>
  <c r="J809" i="4" s="1"/>
  <c r="G752" i="4"/>
  <c r="J752" i="4" s="1"/>
  <c r="G76" i="4"/>
  <c r="J76" i="4" s="1"/>
  <c r="G978" i="4"/>
  <c r="J978" i="4" s="1"/>
  <c r="G963" i="4"/>
  <c r="J963" i="4" s="1"/>
  <c r="G1289" i="4"/>
  <c r="J1289" i="4" s="1"/>
  <c r="G173" i="4"/>
  <c r="J173" i="4" s="1"/>
  <c r="G1490" i="4"/>
  <c r="J1490" i="4" s="1"/>
  <c r="G397" i="4"/>
  <c r="J397" i="4" s="1"/>
  <c r="G630" i="4"/>
  <c r="J630" i="4" s="1"/>
  <c r="G543" i="4"/>
  <c r="J543" i="4" s="1"/>
  <c r="G480" i="4"/>
  <c r="J480" i="4" s="1"/>
  <c r="G33" i="4"/>
  <c r="J33" i="4" s="1"/>
  <c r="G666" i="4"/>
  <c r="J666" i="4" s="1"/>
  <c r="G1200" i="4"/>
  <c r="J1200" i="4" s="1"/>
  <c r="G157" i="4"/>
  <c r="J157" i="4" s="1"/>
  <c r="G736" i="4"/>
  <c r="J736" i="4" s="1"/>
  <c r="G206" i="4"/>
  <c r="J206" i="4" s="1"/>
  <c r="G524" i="4"/>
  <c r="J524" i="4" s="1"/>
  <c r="G832" i="4"/>
  <c r="J832" i="4" s="1"/>
  <c r="G628" i="4"/>
  <c r="J628" i="4" s="1"/>
  <c r="G1395" i="4"/>
  <c r="J1395" i="4" s="1"/>
  <c r="G1461" i="4"/>
  <c r="J1461" i="4" s="1"/>
  <c r="G946" i="4"/>
  <c r="J946" i="4" s="1"/>
  <c r="G1305" i="4"/>
  <c r="J1305" i="4" s="1"/>
  <c r="G126" i="4"/>
  <c r="J126" i="4" s="1"/>
  <c r="G1045" i="4"/>
  <c r="J1045" i="4" s="1"/>
  <c r="G1096" i="4"/>
  <c r="J1096" i="4" s="1"/>
  <c r="G980" i="4"/>
  <c r="J980" i="4" s="1"/>
  <c r="G1188" i="4"/>
  <c r="J1188" i="4" s="1"/>
  <c r="G147" i="4"/>
  <c r="J147" i="4" s="1"/>
  <c r="G1469" i="4"/>
  <c r="J1469" i="4" s="1"/>
  <c r="G330" i="4"/>
  <c r="J330" i="4" s="1"/>
  <c r="G932" i="4"/>
  <c r="J932" i="4" s="1"/>
  <c r="G65" i="4"/>
  <c r="J65" i="4" s="1"/>
  <c r="G395" i="4"/>
  <c r="J395" i="4" s="1"/>
  <c r="G1004" i="4"/>
  <c r="J1004" i="4" s="1"/>
  <c r="G279" i="4"/>
  <c r="J279" i="4" s="1"/>
  <c r="G223" i="4"/>
  <c r="J223" i="4" s="1"/>
  <c r="G360" i="4"/>
  <c r="J360" i="4" s="1"/>
  <c r="G201" i="4"/>
  <c r="J201" i="4" s="1"/>
  <c r="G1290" i="4"/>
  <c r="J1290" i="4" s="1"/>
  <c r="G291" i="4"/>
  <c r="J291" i="4" s="1"/>
  <c r="G954" i="4"/>
  <c r="J954" i="4" s="1"/>
  <c r="G731" i="4"/>
  <c r="J731" i="4" s="1"/>
  <c r="G57" i="4"/>
  <c r="J57" i="4" s="1"/>
  <c r="G853" i="4"/>
  <c r="J853" i="4" s="1"/>
  <c r="G767" i="4"/>
  <c r="J767" i="4" s="1"/>
  <c r="G172" i="4"/>
  <c r="J172" i="4" s="1"/>
  <c r="G1140" i="4"/>
  <c r="J1140" i="4" s="1"/>
  <c r="G818" i="4"/>
  <c r="J818" i="4" s="1"/>
  <c r="G138" i="4"/>
  <c r="J138" i="4" s="1"/>
  <c r="G1149" i="4"/>
  <c r="J1149" i="4" s="1"/>
  <c r="G426" i="4"/>
  <c r="J426" i="4" s="1"/>
  <c r="G676" i="4"/>
  <c r="J676" i="4" s="1"/>
  <c r="G756" i="4"/>
  <c r="J756" i="4" s="1"/>
  <c r="G581" i="4"/>
  <c r="J581" i="4" s="1"/>
  <c r="G769" i="4"/>
  <c r="J769" i="4" s="1"/>
  <c r="G249" i="4"/>
  <c r="J249" i="4" s="1"/>
  <c r="G1312" i="4"/>
  <c r="J1312" i="4" s="1"/>
  <c r="G1216" i="4"/>
  <c r="J1216" i="4" s="1"/>
  <c r="G205" i="4"/>
  <c r="J205" i="4" s="1"/>
  <c r="G494" i="4"/>
  <c r="J494" i="4" s="1"/>
  <c r="G40" i="4"/>
  <c r="J40" i="4" s="1"/>
  <c r="G972" i="4"/>
  <c r="J972" i="4" s="1"/>
  <c r="G1055" i="4"/>
  <c r="J1055" i="4" s="1"/>
  <c r="G1353" i="4"/>
  <c r="J1353" i="4" s="1"/>
  <c r="G622" i="4"/>
  <c r="J622" i="4" s="1"/>
  <c r="G819" i="4"/>
  <c r="J819" i="4" s="1"/>
  <c r="G1391" i="4"/>
  <c r="J1391" i="4" s="1"/>
  <c r="G365" i="4"/>
  <c r="J365" i="4" s="1"/>
  <c r="G335" i="4"/>
  <c r="J335" i="4" s="1"/>
  <c r="G837" i="4"/>
  <c r="J837" i="4" s="1"/>
  <c r="G1317" i="4"/>
  <c r="J1317" i="4" s="1"/>
  <c r="G1203" i="4"/>
  <c r="J1203" i="4" s="1"/>
  <c r="G820" i="4"/>
  <c r="J820" i="4" s="1"/>
  <c r="G793" i="4"/>
  <c r="J793" i="4" s="1"/>
  <c r="G3" i="4"/>
  <c r="J3" i="4" s="1"/>
  <c r="G1310" i="4"/>
  <c r="J1310" i="4" s="1"/>
  <c r="G196" i="4"/>
  <c r="J196" i="4" s="1"/>
  <c r="G1258" i="4"/>
  <c r="J1258" i="4" s="1"/>
  <c r="G1251" i="4"/>
  <c r="J1251" i="4" s="1"/>
  <c r="G783" i="4"/>
  <c r="J783" i="4" s="1"/>
  <c r="G1183" i="4"/>
  <c r="J1183" i="4" s="1"/>
  <c r="G1321" i="4"/>
  <c r="J1321" i="4" s="1"/>
  <c r="G5" i="4"/>
  <c r="J5" i="4" s="1"/>
  <c r="G233" i="4"/>
  <c r="J233" i="4" s="1"/>
  <c r="G503" i="4"/>
  <c r="J503" i="4" s="1"/>
  <c r="G1219" i="4"/>
  <c r="J1219" i="4" s="1"/>
  <c r="G115" i="4"/>
  <c r="J115" i="4" s="1"/>
  <c r="G969" i="4"/>
  <c r="J969" i="4" s="1"/>
  <c r="G759" i="4"/>
  <c r="J759" i="4" s="1"/>
  <c r="G877" i="4"/>
  <c r="J877" i="4" s="1"/>
  <c r="G1467" i="4"/>
  <c r="J1467" i="4" s="1"/>
  <c r="G13" i="4"/>
  <c r="J13" i="4" s="1"/>
  <c r="G855" i="4"/>
  <c r="J855" i="4" s="1"/>
  <c r="G1101" i="4"/>
  <c r="J1101" i="4" s="1"/>
  <c r="G720" i="4"/>
  <c r="J720" i="4" s="1"/>
  <c r="G491" i="4"/>
  <c r="J491" i="4" s="1"/>
  <c r="G219" i="4"/>
  <c r="J219" i="4" s="1"/>
  <c r="G674" i="4"/>
  <c r="J674" i="4" s="1"/>
  <c r="G1003" i="4"/>
  <c r="J1003" i="4" s="1"/>
  <c r="G684" i="4"/>
  <c r="J684" i="4" s="1"/>
  <c r="G187" i="4"/>
  <c r="J187" i="4" s="1"/>
  <c r="G1131" i="4"/>
  <c r="J1131" i="4" s="1"/>
  <c r="G654" i="4"/>
  <c r="J654" i="4" s="1"/>
  <c r="G1035" i="4"/>
  <c r="J1035" i="4" s="1"/>
  <c r="G926" i="4"/>
  <c r="J926" i="4" s="1"/>
  <c r="G642" i="4"/>
  <c r="J642" i="4" s="1"/>
  <c r="G563" i="4"/>
  <c r="J563" i="4" s="1"/>
  <c r="G1343" i="4"/>
  <c r="J1343" i="4" s="1"/>
  <c r="G1401" i="4"/>
  <c r="J1401" i="4" s="1"/>
  <c r="G95" i="4"/>
  <c r="J95" i="4" s="1"/>
  <c r="G914" i="4"/>
  <c r="J914" i="4" s="1"/>
  <c r="G545" i="4"/>
  <c r="J545" i="4" s="1"/>
  <c r="G421" i="4"/>
  <c r="J421" i="4" s="1"/>
  <c r="G1409" i="4"/>
  <c r="J1409" i="4" s="1"/>
  <c r="G1025" i="4"/>
  <c r="J1025" i="4" s="1"/>
  <c r="G1057" i="4"/>
  <c r="J1057" i="4" s="1"/>
  <c r="G555" i="4"/>
  <c r="J555" i="4" s="1"/>
  <c r="G159" i="4"/>
  <c r="J159" i="4" s="1"/>
  <c r="G88" i="4"/>
  <c r="J88" i="4" s="1"/>
  <c r="G1410" i="4"/>
  <c r="J1410" i="4" s="1"/>
  <c r="G290" i="4"/>
  <c r="J290" i="4" s="1"/>
  <c r="G1077" i="4"/>
  <c r="J1077" i="4" s="1"/>
  <c r="G380" i="4"/>
  <c r="J380" i="4" s="1"/>
  <c r="G1492" i="4"/>
  <c r="J1492" i="4" s="1"/>
  <c r="G93" i="4"/>
  <c r="J93" i="4" s="1"/>
  <c r="G1311" i="4"/>
  <c r="J1311" i="4" s="1"/>
  <c r="G1326" i="4"/>
  <c r="J1326" i="4" s="1"/>
  <c r="G1329" i="4"/>
  <c r="J1329" i="4" s="1"/>
  <c r="G294" i="4"/>
  <c r="J294" i="4" s="1"/>
  <c r="G333" i="4"/>
  <c r="J333" i="4" s="1"/>
  <c r="G1100" i="4"/>
  <c r="J1100" i="4" s="1"/>
  <c r="G1084" i="4"/>
  <c r="J1084" i="4" s="1"/>
  <c r="G941" i="4"/>
  <c r="J941" i="4" s="1"/>
  <c r="G558" i="4"/>
  <c r="J558" i="4" s="1"/>
  <c r="G51" i="4"/>
  <c r="J51" i="4" s="1"/>
  <c r="G130" i="4"/>
  <c r="J130" i="4" s="1"/>
  <c r="G1001" i="4"/>
  <c r="J1001" i="4" s="1"/>
  <c r="G1222" i="4"/>
  <c r="J1222" i="4" s="1"/>
  <c r="G1172" i="4"/>
  <c r="J1172" i="4" s="1"/>
  <c r="G1368" i="4"/>
  <c r="J1368" i="4" s="1"/>
  <c r="G1019" i="4"/>
  <c r="J1019" i="4" s="1"/>
  <c r="G1013" i="4"/>
  <c r="J1013" i="4" s="1"/>
  <c r="G460" i="4"/>
  <c r="J460" i="4" s="1"/>
  <c r="G281" i="4"/>
  <c r="J281" i="4" s="1"/>
  <c r="G532" i="4"/>
  <c r="J532" i="4" s="1"/>
  <c r="G542" i="4"/>
  <c r="J542" i="4" s="1"/>
  <c r="G1491" i="4"/>
  <c r="J1491" i="4" s="1"/>
  <c r="G375" i="4"/>
  <c r="J375" i="4" s="1"/>
  <c r="G2" i="4"/>
  <c r="J2" i="4" s="1"/>
  <c r="G1087" i="4"/>
  <c r="J1087" i="4" s="1"/>
  <c r="G664" i="4"/>
  <c r="J664" i="4" s="1"/>
  <c r="G1288" i="4"/>
  <c r="J1288" i="4" s="1"/>
  <c r="G443" i="4"/>
  <c r="J443" i="4" s="1"/>
  <c r="G325" i="4"/>
  <c r="J325" i="4" s="1"/>
  <c r="G613" i="4"/>
  <c r="J613" i="4" s="1"/>
  <c r="G668" i="4"/>
  <c r="J668" i="4" s="1"/>
  <c r="G169" i="4"/>
  <c r="J169" i="4" s="1"/>
  <c r="G1097" i="4"/>
  <c r="J1097" i="4" s="1"/>
  <c r="G867" i="4"/>
  <c r="J867" i="4" s="1"/>
  <c r="G735" i="4"/>
  <c r="J735" i="4" s="1"/>
  <c r="G1320" i="4"/>
  <c r="J1320" i="4" s="1"/>
  <c r="G1315" i="4"/>
  <c r="J1315" i="4" s="1"/>
  <c r="G19" i="4"/>
  <c r="J19" i="4" s="1"/>
  <c r="G127" i="4"/>
  <c r="J127" i="4" s="1"/>
  <c r="G996" i="4"/>
  <c r="J996" i="4" s="1"/>
  <c r="G435" i="4"/>
  <c r="J435" i="4" s="1"/>
  <c r="G1466" i="4"/>
  <c r="J1466" i="4" s="1"/>
  <c r="G1334" i="4"/>
  <c r="J1334" i="4" s="1"/>
  <c r="G254" i="4"/>
  <c r="J254" i="4" s="1"/>
  <c r="G995" i="4"/>
  <c r="J995" i="4" s="1"/>
  <c r="G1465" i="4"/>
  <c r="J1465" i="4" s="1"/>
  <c r="G1090" i="4"/>
  <c r="J1090" i="4" s="1"/>
  <c r="G1254" i="4"/>
  <c r="J1254" i="4" s="1"/>
  <c r="G1130" i="4"/>
  <c r="J1130" i="4" s="1"/>
  <c r="G81" i="4"/>
  <c r="J81" i="4" s="1"/>
  <c r="G143" i="4"/>
  <c r="J143" i="4" s="1"/>
  <c r="G164" i="4"/>
  <c r="J164" i="4" s="1"/>
  <c r="G920" i="4"/>
  <c r="J920" i="4" s="1"/>
  <c r="G1155" i="4"/>
  <c r="J1155" i="4" s="1"/>
  <c r="G278" i="4"/>
  <c r="J278" i="4" s="1"/>
  <c r="G112" i="4"/>
  <c r="J112" i="4" s="1"/>
  <c r="G1264" i="4"/>
  <c r="J1264" i="4" s="1"/>
  <c r="G729" i="4"/>
  <c r="J729" i="4" s="1"/>
  <c r="G814" i="4"/>
  <c r="J814" i="4" s="1"/>
  <c r="G649" i="4"/>
  <c r="J649" i="4" s="1"/>
  <c r="G20" i="4"/>
  <c r="J20" i="4" s="1"/>
  <c r="G364" i="4"/>
  <c r="J364" i="4" s="1"/>
  <c r="G315" i="4"/>
  <c r="J315" i="4" s="1"/>
  <c r="G879" i="4"/>
  <c r="J879" i="4" s="1"/>
  <c r="G292" i="4"/>
  <c r="J292" i="4" s="1"/>
  <c r="G49" i="4"/>
  <c r="J49" i="4" s="1"/>
  <c r="G1256" i="4"/>
  <c r="J1256" i="4" s="1"/>
  <c r="G1117" i="4"/>
  <c r="J1117" i="4" s="1"/>
  <c r="G1468" i="4"/>
  <c r="J1468" i="4" s="1"/>
  <c r="G588" i="4"/>
  <c r="J588" i="4" s="1"/>
  <c r="G366" i="4"/>
  <c r="J366" i="4" s="1"/>
  <c r="G871" i="4"/>
  <c r="J871" i="4" s="1"/>
  <c r="G1266" i="4"/>
  <c r="J1266" i="4" s="1"/>
  <c r="G1433" i="4"/>
  <c r="J1433" i="4" s="1"/>
  <c r="G570" i="4"/>
  <c r="J570" i="4" s="1"/>
  <c r="G1413" i="4"/>
  <c r="J1413" i="4" s="1"/>
  <c r="G1049" i="4"/>
  <c r="J1049" i="4" s="1"/>
  <c r="G686" i="4"/>
  <c r="J686" i="4" s="1"/>
  <c r="G10" i="4"/>
  <c r="J10" i="4" s="1"/>
  <c r="G1233" i="4"/>
  <c r="J1233" i="4" s="1"/>
  <c r="G341" i="4"/>
  <c r="J341" i="4" s="1"/>
  <c r="G1210" i="4"/>
  <c r="J1210" i="4" s="1"/>
  <c r="G234" i="4"/>
  <c r="J234" i="4" s="1"/>
  <c r="G1186" i="4"/>
  <c r="J1186" i="4" s="1"/>
  <c r="G1099" i="4"/>
  <c r="J1099" i="4" s="1"/>
  <c r="G751" i="4"/>
  <c r="J751" i="4" s="1"/>
  <c r="G1228" i="4"/>
  <c r="J1228" i="4" s="1"/>
  <c r="G101" i="4"/>
  <c r="J101" i="4" s="1"/>
  <c r="G574" i="4"/>
  <c r="J574" i="4" s="1"/>
  <c r="G372" i="4"/>
  <c r="J372" i="4" s="1"/>
  <c r="G667" i="4"/>
  <c r="J667" i="4" s="1"/>
  <c r="G764" i="4"/>
  <c r="J764" i="4" s="1"/>
  <c r="G1187" i="4"/>
  <c r="J1187" i="4" s="1"/>
  <c r="G786" i="4"/>
  <c r="J786" i="4" s="1"/>
  <c r="G272" i="4"/>
  <c r="J272" i="4" s="1"/>
  <c r="G909" i="4"/>
  <c r="J909" i="4" s="1"/>
  <c r="G933" i="4"/>
  <c r="J933" i="4" s="1"/>
  <c r="G526" i="4"/>
  <c r="J526" i="4" s="1"/>
  <c r="G437" i="4"/>
  <c r="J437" i="4" s="1"/>
  <c r="G515" i="4"/>
  <c r="J515" i="4" s="1"/>
  <c r="G1156" i="4"/>
  <c r="J1156" i="4" s="1"/>
  <c r="G307" i="4"/>
  <c r="J307" i="4" s="1"/>
  <c r="G901" i="4"/>
  <c r="J901" i="4" s="1"/>
  <c r="G1357" i="4"/>
  <c r="J1357" i="4" s="1"/>
  <c r="G1008" i="4"/>
  <c r="J1008" i="4" s="1"/>
  <c r="G1239" i="4"/>
  <c r="J1239" i="4" s="1"/>
  <c r="G1381" i="4"/>
  <c r="J1381" i="4" s="1"/>
  <c r="G338" i="4"/>
  <c r="J338" i="4" s="1"/>
  <c r="G836" i="4"/>
  <c r="J836" i="4" s="1"/>
  <c r="G785" i="4"/>
  <c r="J785" i="4" s="1"/>
  <c r="G75" i="4"/>
  <c r="J75" i="4" s="1"/>
  <c r="G1220" i="4"/>
  <c r="J1220" i="4" s="1"/>
  <c r="G1009" i="4"/>
  <c r="J1009" i="4" s="1"/>
  <c r="G150" i="4"/>
  <c r="J150" i="4" s="1"/>
  <c r="G880" i="4"/>
  <c r="J880" i="4" s="1"/>
  <c r="G171" i="4"/>
  <c r="J171" i="4" s="1"/>
  <c r="G659" i="4"/>
  <c r="J659" i="4" s="1"/>
  <c r="G1285" i="4"/>
  <c r="J1285" i="4" s="1"/>
  <c r="G525" i="4"/>
  <c r="J525" i="4" s="1"/>
  <c r="G677" i="4"/>
  <c r="J677" i="4" s="1"/>
  <c r="G1306" i="4"/>
  <c r="J1306" i="4" s="1"/>
  <c r="G269" i="4"/>
  <c r="J269" i="4" s="1"/>
  <c r="G94" i="4"/>
  <c r="J94" i="4" s="1"/>
  <c r="G688" i="4"/>
  <c r="J688" i="4" s="1"/>
  <c r="G303" i="4"/>
  <c r="J303" i="4" s="1"/>
  <c r="G154" i="4"/>
  <c r="J154" i="4" s="1"/>
  <c r="G601" i="4"/>
  <c r="J601" i="4" s="1"/>
  <c r="G1000" i="4"/>
  <c r="J1000" i="4" s="1"/>
  <c r="G681" i="4"/>
  <c r="J681" i="4" s="1"/>
  <c r="G86" i="4"/>
  <c r="J86" i="4" s="1"/>
  <c r="G1346" i="4"/>
  <c r="J1346" i="4" s="1"/>
  <c r="G700" i="4"/>
  <c r="J700" i="4" s="1"/>
  <c r="G1405" i="4"/>
  <c r="J1405" i="4" s="1"/>
  <c r="G1014" i="4"/>
  <c r="J1014" i="4" s="1"/>
  <c r="G1245" i="4"/>
  <c r="J1245" i="4" s="1"/>
  <c r="G457" i="4"/>
  <c r="J457" i="4" s="1"/>
  <c r="G854" i="4"/>
  <c r="J854" i="4" s="1"/>
  <c r="G1093" i="4"/>
  <c r="J1093" i="4" s="1"/>
  <c r="G235" i="4"/>
  <c r="J235" i="4" s="1"/>
  <c r="G596" i="4"/>
  <c r="J596" i="4" s="1"/>
  <c r="G1377" i="4"/>
  <c r="J1377" i="4" s="1"/>
  <c r="G441" i="4"/>
  <c r="J441" i="4" s="1"/>
  <c r="G1330" i="4"/>
  <c r="J1330" i="4" s="1"/>
  <c r="G263" i="4"/>
  <c r="J263" i="4" s="1"/>
  <c r="G322" i="4"/>
  <c r="J322" i="4" s="1"/>
  <c r="G1299" i="4"/>
  <c r="J1299" i="4" s="1"/>
  <c r="G903" i="4"/>
  <c r="J903" i="4" s="1"/>
  <c r="G236" i="4"/>
  <c r="J236" i="4" s="1"/>
  <c r="G1070" i="4"/>
  <c r="J1070" i="4" s="1"/>
  <c r="G1080" i="4"/>
  <c r="J1080" i="4" s="1"/>
  <c r="G796" i="4"/>
  <c r="J796" i="4" s="1"/>
  <c r="G1177" i="4"/>
  <c r="J1177" i="4" s="1"/>
  <c r="G694" i="4"/>
  <c r="J694" i="4" s="1"/>
  <c r="G344" i="4"/>
  <c r="J344" i="4" s="1"/>
  <c r="G276" i="4"/>
  <c r="J276" i="4" s="1"/>
  <c r="G511" i="4"/>
  <c r="J511" i="4" s="1"/>
  <c r="G1380" i="4"/>
  <c r="J1380" i="4" s="1"/>
  <c r="G204" i="4"/>
  <c r="J204" i="4" s="1"/>
  <c r="G811" i="4"/>
  <c r="J811" i="4" s="1"/>
  <c r="G6" i="4"/>
  <c r="J6" i="4" s="1"/>
  <c r="G283" i="4"/>
  <c r="J283" i="4" s="1"/>
  <c r="G576" i="4"/>
  <c r="J576" i="4" s="1"/>
  <c r="G1486" i="4"/>
  <c r="J1486" i="4" s="1"/>
  <c r="G810" i="4"/>
  <c r="J810" i="4" s="1"/>
  <c r="G1483" i="4"/>
  <c r="J1483" i="4" s="1"/>
  <c r="G27" i="4"/>
  <c r="J27" i="4" s="1"/>
  <c r="G194" i="4"/>
  <c r="J194" i="4" s="1"/>
  <c r="G68" i="4"/>
  <c r="J68" i="4" s="1"/>
  <c r="G1179" i="4"/>
  <c r="J1179" i="4" s="1"/>
  <c r="G373" i="4"/>
  <c r="J373" i="4" s="1"/>
  <c r="G1237" i="4"/>
  <c r="J1237" i="4" s="1"/>
  <c r="G1472" i="4"/>
  <c r="J1472" i="4" s="1"/>
  <c r="G1385" i="4"/>
  <c r="J1385" i="4" s="1"/>
  <c r="G633" i="4"/>
  <c r="J633" i="4" s="1"/>
  <c r="G594" i="4"/>
  <c r="J594" i="4" s="1"/>
  <c r="G564" i="4"/>
  <c r="J564" i="4" s="1"/>
  <c r="G398" i="4"/>
  <c r="J398" i="4" s="1"/>
  <c r="G611" i="4"/>
  <c r="J611" i="4" s="1"/>
  <c r="G162" i="4"/>
  <c r="J162" i="4" s="1"/>
  <c r="G1424" i="4"/>
  <c r="J1424" i="4" s="1"/>
  <c r="G1030" i="4"/>
  <c r="J1030" i="4" s="1"/>
  <c r="G339" i="4"/>
  <c r="J339" i="4" s="1"/>
  <c r="G1478" i="4"/>
  <c r="J1478" i="4" s="1"/>
  <c r="G260" i="4"/>
  <c r="J260" i="4" s="1"/>
  <c r="G1298" i="4"/>
  <c r="J1298" i="4" s="1"/>
  <c r="G708" i="4"/>
  <c r="J708" i="4" s="1"/>
  <c r="G789" i="4"/>
  <c r="J789" i="4" s="1"/>
  <c r="G683" i="4"/>
  <c r="J683" i="4" s="1"/>
  <c r="G116" i="4"/>
  <c r="J116" i="4" s="1"/>
  <c r="G1192" i="4"/>
  <c r="J1192" i="4" s="1"/>
  <c r="G1379" i="4"/>
  <c r="J1379" i="4" s="1"/>
  <c r="G1323" i="4"/>
  <c r="J1323" i="4" s="1"/>
  <c r="G140" i="4"/>
  <c r="J140" i="4" s="1"/>
  <c r="G84" i="4"/>
  <c r="J84" i="4" s="1"/>
  <c r="G705" i="4"/>
  <c r="J705" i="4" s="1"/>
  <c r="G302" i="4"/>
  <c r="J302" i="4" s="1"/>
  <c r="G1415" i="4"/>
  <c r="J1415" i="4" s="1"/>
  <c r="G1125" i="4"/>
  <c r="J1125" i="4" s="1"/>
  <c r="G1270" i="4"/>
  <c r="J1270" i="4" s="1"/>
  <c r="G626" i="4"/>
  <c r="J626" i="4" s="1"/>
  <c r="G243" i="4"/>
  <c r="J243" i="4" s="1"/>
  <c r="G445" i="4"/>
  <c r="J445" i="4" s="1"/>
  <c r="G389" i="4"/>
  <c r="J389" i="4" s="1"/>
  <c r="G230" i="4"/>
  <c r="J230" i="4" s="1"/>
  <c r="G1304" i="4"/>
  <c r="J1304" i="4" s="1"/>
  <c r="G434" i="4"/>
  <c r="J434" i="4" s="1"/>
  <c r="G64" i="4"/>
  <c r="J64" i="4" s="1"/>
  <c r="G935" i="4"/>
  <c r="J935" i="4" s="1"/>
  <c r="G342" i="4"/>
  <c r="J342" i="4" s="1"/>
  <c r="G695" i="4"/>
  <c r="J695" i="4" s="1"/>
  <c r="G1085" i="4"/>
  <c r="J1085" i="4" s="1"/>
  <c r="G979" i="4"/>
  <c r="J979" i="4" s="1"/>
  <c r="G865" i="4"/>
  <c r="J865" i="4" s="1"/>
  <c r="G1439" i="4"/>
  <c r="J1439" i="4" s="1"/>
  <c r="G181" i="4"/>
  <c r="J181" i="4" s="1"/>
  <c r="G1082" i="4"/>
  <c r="J1082" i="4" s="1"/>
  <c r="G1489" i="4"/>
  <c r="J1489" i="4" s="1"/>
  <c r="G1337" i="4"/>
  <c r="J1337" i="4" s="1"/>
  <c r="G552" i="4"/>
  <c r="J552" i="4" s="1"/>
  <c r="G1366" i="4"/>
  <c r="J1366" i="4" s="1"/>
  <c r="G1463" i="4"/>
  <c r="J1463" i="4" s="1"/>
  <c r="G1113" i="4"/>
  <c r="J1113" i="4" s="1"/>
  <c r="G384" i="4"/>
  <c r="J384" i="4" s="1"/>
  <c r="G685" i="4"/>
  <c r="J685" i="4" s="1"/>
  <c r="G408" i="4"/>
  <c r="J408" i="4" s="1"/>
  <c r="G973" i="4"/>
  <c r="J973" i="4" s="1"/>
  <c r="G1267" i="4"/>
  <c r="J1267" i="4" s="1"/>
  <c r="G1278" i="4"/>
  <c r="J1278" i="4" s="1"/>
  <c r="G777" i="4"/>
  <c r="J777" i="4" s="1"/>
  <c r="G1265" i="4"/>
  <c r="J1265" i="4" s="1"/>
  <c r="G1402" i="4"/>
  <c r="J1402" i="4" s="1"/>
  <c r="G141" i="4"/>
  <c r="J141" i="4" s="1"/>
  <c r="G1389" i="4"/>
  <c r="J1389" i="4" s="1"/>
  <c r="G1249" i="4"/>
  <c r="J1249" i="4" s="1"/>
  <c r="G1050" i="4"/>
  <c r="J1050" i="4" s="1"/>
  <c r="G370" i="4"/>
  <c r="J370" i="4" s="1"/>
  <c r="G1054" i="4"/>
  <c r="J1054" i="4" s="1"/>
  <c r="G1428" i="4"/>
  <c r="J1428" i="4" s="1"/>
  <c r="G77" i="4"/>
  <c r="J77" i="4" s="1"/>
  <c r="G821" i="4"/>
  <c r="J821" i="4" s="1"/>
  <c r="G1193" i="4"/>
  <c r="J1193" i="4" s="1"/>
  <c r="G1462" i="4"/>
  <c r="J1462" i="4" s="1"/>
  <c r="G534" i="4"/>
  <c r="J534" i="4" s="1"/>
  <c r="G1064" i="4"/>
  <c r="J1064" i="4" s="1"/>
  <c r="G24" i="4"/>
  <c r="J24" i="4" s="1"/>
  <c r="G798" i="4"/>
  <c r="J798" i="4" s="1"/>
  <c r="G413" i="4"/>
  <c r="J413" i="4" s="1"/>
  <c r="G805" i="4"/>
  <c r="J805" i="4" s="1"/>
  <c r="G1027" i="4"/>
  <c r="J1027" i="4" s="1"/>
  <c r="G122" i="4"/>
  <c r="J122" i="4" s="1"/>
  <c r="G188" i="4"/>
  <c r="J188" i="4" s="1"/>
  <c r="G860" i="4"/>
  <c r="J860" i="4" s="1"/>
  <c r="G1393" i="4"/>
  <c r="J1393" i="4" s="1"/>
  <c r="G918" i="4"/>
  <c r="J918" i="4" s="1"/>
  <c r="G846" i="4"/>
  <c r="J846" i="4" s="1"/>
  <c r="G509" i="4"/>
  <c r="J509" i="4" s="1"/>
  <c r="G580" i="4"/>
  <c r="J580" i="4" s="1"/>
  <c r="G1360" i="4"/>
  <c r="J1360" i="4" s="1"/>
  <c r="G1043" i="4"/>
  <c r="J1043" i="4" s="1"/>
  <c r="G399" i="4"/>
  <c r="J399" i="4" s="1"/>
  <c r="G250" i="4"/>
  <c r="J250" i="4" s="1"/>
  <c r="G737" i="4"/>
  <c r="J737" i="4" s="1"/>
  <c r="G455" i="4"/>
  <c r="J455" i="4" s="1"/>
  <c r="G1029" i="4"/>
  <c r="J1029" i="4" s="1"/>
  <c r="G585" i="4"/>
  <c r="J585" i="4" s="1"/>
  <c r="G592" i="4"/>
  <c r="J592" i="4" s="1"/>
  <c r="G886" i="4"/>
  <c r="J886" i="4" s="1"/>
  <c r="G833" i="4"/>
  <c r="J833" i="4" s="1"/>
  <c r="G1394" i="4"/>
  <c r="J1394" i="4" s="1"/>
  <c r="G977" i="4"/>
  <c r="J977" i="4" s="1"/>
  <c r="G1224" i="4"/>
  <c r="J1224" i="4" s="1"/>
  <c r="G14" i="4"/>
  <c r="J14" i="4" s="1"/>
  <c r="G4" i="4"/>
  <c r="J4" i="4" s="1"/>
  <c r="G72" i="4"/>
  <c r="J72" i="4" s="1"/>
  <c r="G1116" i="4"/>
  <c r="J1116" i="4" s="1"/>
  <c r="G289" i="4"/>
  <c r="J289" i="4" s="1"/>
  <c r="G1189" i="4"/>
  <c r="J1189" i="4" s="1"/>
  <c r="G32" i="4"/>
  <c r="J32" i="4" s="1"/>
  <c r="G363" i="4"/>
  <c r="J363" i="4" s="1"/>
  <c r="G1132" i="4"/>
  <c r="J1132" i="4" s="1"/>
  <c r="G937" i="4"/>
  <c r="J937" i="4" s="1"/>
  <c r="G16" i="4"/>
  <c r="J16" i="4" s="1"/>
  <c r="G231" i="4"/>
  <c r="J231" i="4" s="1"/>
  <c r="G529" i="4"/>
  <c r="J529" i="4" s="1"/>
  <c r="G1083" i="4"/>
  <c r="J1083" i="4" s="1"/>
  <c r="G1167" i="4"/>
  <c r="J1167" i="4" s="1"/>
  <c r="G1089" i="4"/>
  <c r="J1089" i="4" s="1"/>
  <c r="G1044" i="4"/>
  <c r="J1044" i="4" s="1"/>
  <c r="G1141" i="4"/>
  <c r="J1141" i="4" s="1"/>
  <c r="G897" i="4"/>
  <c r="J897" i="4" s="1"/>
  <c r="G1287" i="4"/>
  <c r="J1287" i="4" s="1"/>
  <c r="G433" i="4"/>
  <c r="J433" i="4" s="1"/>
  <c r="G717" i="4"/>
  <c r="J717" i="4" s="1"/>
  <c r="G1111" i="4"/>
  <c r="J1111" i="4" s="1"/>
  <c r="G275" i="4"/>
  <c r="J275" i="4" s="1"/>
  <c r="G1449" i="4"/>
  <c r="J1449" i="4" s="1"/>
  <c r="G1021" i="4"/>
  <c r="J1021" i="4" s="1"/>
  <c r="G1460" i="4"/>
  <c r="J1460" i="4" s="1"/>
  <c r="G1042" i="4"/>
  <c r="J1042" i="4" s="1"/>
  <c r="G725" i="4"/>
  <c r="J725" i="4" s="1"/>
  <c r="G26" i="4"/>
  <c r="J26" i="4" s="1"/>
  <c r="G1123" i="4"/>
  <c r="J1123" i="4" s="1"/>
  <c r="G541" i="4"/>
  <c r="J541" i="4" s="1"/>
  <c r="G1295" i="4"/>
  <c r="J1295" i="4" s="1"/>
  <c r="G983" i="4"/>
  <c r="J983" i="4" s="1"/>
  <c r="G861" i="4"/>
  <c r="J861" i="4" s="1"/>
  <c r="G1384" i="4"/>
  <c r="J1384" i="4" s="1"/>
  <c r="G573" i="4"/>
  <c r="J573" i="4" s="1"/>
  <c r="G597" i="4"/>
  <c r="J597" i="4" s="1"/>
  <c r="G402" i="4"/>
  <c r="J402" i="4" s="1"/>
  <c r="G802" i="4"/>
  <c r="J802" i="4" s="1"/>
  <c r="G533" i="4"/>
  <c r="J533" i="4" s="1"/>
  <c r="G1127" i="4"/>
  <c r="J1127" i="4" s="1"/>
  <c r="G209" i="4"/>
  <c r="J209" i="4" s="1"/>
  <c r="G131" i="4"/>
  <c r="J131" i="4" s="1"/>
  <c r="G1314" i="4"/>
  <c r="J1314" i="4" s="1"/>
  <c r="G1181" i="4"/>
  <c r="J1181" i="4" s="1"/>
  <c r="G1408" i="4"/>
  <c r="J1408" i="4" s="1"/>
  <c r="G1119" i="4"/>
  <c r="J1119" i="4" s="1"/>
  <c r="G1069" i="4"/>
  <c r="J1069" i="4" s="1"/>
  <c r="G36" i="4"/>
  <c r="J36" i="4" s="1"/>
  <c r="G928" i="4"/>
  <c r="J928" i="4" s="1"/>
  <c r="G716" i="4"/>
  <c r="J716" i="4" s="1"/>
  <c r="G614" i="4"/>
  <c r="J614" i="4" s="1"/>
  <c r="G274" i="4"/>
  <c r="J274" i="4" s="1"/>
  <c r="G208" i="4"/>
  <c r="J208" i="4" s="1"/>
  <c r="G1419" i="4"/>
  <c r="J1419" i="4" s="1"/>
  <c r="G663" i="4"/>
  <c r="J663" i="4" s="1"/>
  <c r="G1355" i="4"/>
  <c r="J1355" i="4" s="1"/>
  <c r="G1214" i="4"/>
  <c r="J1214" i="4" s="1"/>
  <c r="G590" i="4"/>
  <c r="J590" i="4" s="1"/>
  <c r="G966" i="4"/>
  <c r="J966" i="4" s="1"/>
  <c r="G1023" i="4"/>
  <c r="J1023" i="4" s="1"/>
  <c r="G1015" i="4"/>
  <c r="J1015" i="4" s="1"/>
  <c r="G748" i="4"/>
  <c r="J748" i="4" s="1"/>
  <c r="G343" i="4"/>
  <c r="J343" i="4" s="1"/>
  <c r="G214" i="4"/>
  <c r="J214" i="4" s="1"/>
  <c r="G1095" i="4"/>
  <c r="J1095" i="4" s="1"/>
  <c r="G452" i="4"/>
  <c r="J452" i="4" s="1"/>
  <c r="G71" i="4"/>
  <c r="J71" i="4" s="1"/>
  <c r="G1209" i="4"/>
  <c r="J1209" i="4" s="1"/>
  <c r="G1440" i="4"/>
  <c r="J1440" i="4" s="1"/>
  <c r="G1104" i="4"/>
  <c r="J1104" i="4" s="1"/>
  <c r="G297" i="4"/>
  <c r="J297" i="4" s="1"/>
  <c r="G1039" i="4"/>
  <c r="J1039" i="4" s="1"/>
  <c r="G884" i="4"/>
  <c r="J884" i="4" s="1"/>
  <c r="G566" i="4"/>
  <c r="J566" i="4" s="1"/>
  <c r="G1250" i="4"/>
  <c r="J1250" i="4" s="1"/>
  <c r="G1370" i="4"/>
  <c r="J1370" i="4" s="1"/>
  <c r="G1292" i="4"/>
  <c r="J1292" i="4" s="1"/>
  <c r="G490" i="4"/>
  <c r="J490" i="4" s="1"/>
  <c r="G396" i="4"/>
  <c r="J396" i="4" s="1"/>
  <c r="G643" i="4"/>
  <c r="J643" i="4" s="1"/>
  <c r="G943" i="4"/>
  <c r="J943" i="4" s="1"/>
  <c r="G1152" i="4"/>
  <c r="J1152" i="4" s="1"/>
  <c r="G906" i="4"/>
  <c r="J906" i="4" s="1"/>
  <c r="G253" i="4"/>
  <c r="J253" i="4" s="1"/>
  <c r="G829" i="4"/>
  <c r="J829" i="4" s="1"/>
  <c r="G1128" i="4"/>
  <c r="J1128" i="4" s="1"/>
  <c r="G1276" i="4"/>
  <c r="J1276" i="4" s="1"/>
  <c r="G707" i="4"/>
  <c r="J707" i="4" s="1"/>
  <c r="G1178" i="4"/>
  <c r="J1178" i="4" s="1"/>
  <c r="G1142" i="4"/>
  <c r="J1142" i="4" s="1"/>
  <c r="G776" i="4"/>
  <c r="J776" i="4" s="1"/>
  <c r="G1207" i="4"/>
  <c r="J1207" i="4" s="1"/>
  <c r="G951" i="4"/>
  <c r="J951" i="4" s="1"/>
  <c r="G1235" i="4"/>
  <c r="J1235" i="4" s="1"/>
  <c r="G60" i="4"/>
  <c r="J60" i="4" s="1"/>
  <c r="G1106" i="4"/>
  <c r="J1106" i="4" s="1"/>
  <c r="G773" i="4"/>
  <c r="J773" i="4" s="1"/>
  <c r="G1291" i="4"/>
  <c r="J1291" i="4" s="1"/>
  <c r="G273" i="4"/>
  <c r="J273" i="4" s="1"/>
  <c r="G347" i="4"/>
  <c r="J347" i="4" s="1"/>
  <c r="G852" i="4"/>
  <c r="J852" i="4" s="1"/>
  <c r="G305" i="4"/>
  <c r="J305" i="4" s="1"/>
  <c r="G144" i="4"/>
  <c r="J144" i="4" s="1"/>
  <c r="G1454" i="4"/>
  <c r="J1454" i="4" s="1"/>
  <c r="G743" i="4"/>
  <c r="J743" i="4" s="1"/>
  <c r="G826" i="4"/>
  <c r="J826" i="4" s="1"/>
  <c r="G1063" i="4"/>
  <c r="J1063" i="4" s="1"/>
  <c r="G795" i="4"/>
  <c r="J795" i="4" s="1"/>
  <c r="G52" i="4"/>
  <c r="J52" i="4" s="1"/>
  <c r="G758" i="4"/>
  <c r="J758" i="4" s="1"/>
  <c r="G554" i="4"/>
  <c r="J554" i="4" s="1"/>
  <c r="G890" i="4"/>
  <c r="J890" i="4" s="1"/>
  <c r="G348" i="4"/>
  <c r="J348" i="4" s="1"/>
  <c r="G768" i="4"/>
  <c r="J768" i="4" s="1"/>
  <c r="G1191" i="4"/>
  <c r="J1191" i="4" s="1"/>
  <c r="G1443" i="4"/>
  <c r="J1443" i="4" s="1"/>
  <c r="G866" i="4"/>
  <c r="J866" i="4" s="1"/>
  <c r="G981" i="4"/>
  <c r="J981" i="4" s="1"/>
  <c r="G419" i="4"/>
  <c r="J419" i="4" s="1"/>
  <c r="G251" i="4"/>
  <c r="J251" i="4" s="1"/>
  <c r="G406" i="4"/>
  <c r="J406" i="4" s="1"/>
  <c r="G1429" i="4"/>
  <c r="J1429" i="4" s="1"/>
  <c r="G605" i="4"/>
  <c r="J605" i="4" s="1"/>
  <c r="G634" i="4"/>
  <c r="J634" i="4" s="1"/>
  <c r="G295" i="4"/>
  <c r="J295" i="4" s="1"/>
  <c r="G227" i="4"/>
  <c r="J227" i="4" s="1"/>
  <c r="G1031" i="4"/>
  <c r="J1031" i="4" s="1"/>
  <c r="G1232" i="4"/>
  <c r="J1232" i="4" s="1"/>
  <c r="G30" i="4"/>
  <c r="J30" i="4" s="1"/>
  <c r="G1352" i="4"/>
  <c r="J1352" i="4" s="1"/>
  <c r="G1236" i="4"/>
  <c r="J1236" i="4" s="1"/>
  <c r="G1037" i="4"/>
  <c r="J1037" i="4" s="1"/>
  <c r="G1262" i="4"/>
  <c r="J1262" i="4" s="1"/>
  <c r="G1171" i="4"/>
  <c r="J1171" i="4" s="1"/>
  <c r="G309" i="4"/>
  <c r="J309" i="4" s="1"/>
  <c r="G170" i="4"/>
  <c r="J170" i="4" s="1"/>
  <c r="G1453" i="4"/>
  <c r="J1453" i="4" s="1"/>
  <c r="G161" i="4"/>
  <c r="J161" i="4" s="1"/>
  <c r="G967" i="4"/>
  <c r="J967" i="4" s="1"/>
  <c r="G414" i="4"/>
  <c r="J414" i="4" s="1"/>
  <c r="G607" i="4"/>
  <c r="J607" i="4" s="1"/>
  <c r="G1325" i="4"/>
  <c r="J1325" i="4" s="1"/>
  <c r="G591" i="4"/>
  <c r="J591" i="4" s="1"/>
  <c r="G838" i="4"/>
  <c r="J838" i="4" s="1"/>
  <c r="G264" i="4"/>
  <c r="J264" i="4" s="1"/>
  <c r="G999" i="4"/>
  <c r="J999" i="4" s="1"/>
  <c r="G719" i="4"/>
  <c r="J719" i="4" s="1"/>
  <c r="G902" i="4"/>
  <c r="J902" i="4" s="1"/>
  <c r="G1056" i="4"/>
  <c r="J1056" i="4" s="1"/>
  <c r="G62" i="4"/>
  <c r="J62" i="4" s="1"/>
  <c r="G45" i="4"/>
  <c r="J45" i="4" s="1"/>
  <c r="G535" i="4"/>
  <c r="J535" i="4" s="1"/>
  <c r="G1437" i="4"/>
  <c r="J1437" i="4" s="1"/>
  <c r="G1498" i="4"/>
  <c r="J1498" i="4" s="1"/>
  <c r="G669" i="4"/>
  <c r="J669" i="4" s="1"/>
  <c r="G703" i="4"/>
  <c r="J703" i="4" s="1"/>
  <c r="G314" i="4"/>
  <c r="J314" i="4" s="1"/>
  <c r="G390" i="4"/>
  <c r="J390" i="4" s="1"/>
  <c r="G229" i="4"/>
  <c r="J229" i="4" s="1"/>
  <c r="G454" i="4"/>
  <c r="J454" i="4" s="1"/>
  <c r="G632" i="4"/>
  <c r="J632" i="4" s="1"/>
  <c r="G1302" i="4"/>
  <c r="J1302" i="4" s="1"/>
  <c r="G110" i="4"/>
  <c r="J110" i="4" s="1"/>
  <c r="G237" i="4"/>
  <c r="J237" i="4" s="1"/>
  <c r="G904" i="4"/>
  <c r="J904" i="4" s="1"/>
  <c r="G1176" i="4"/>
  <c r="J1176" i="4" s="1"/>
  <c r="G334" i="4"/>
  <c r="J334" i="4" s="1"/>
  <c r="G106" i="4"/>
  <c r="J106" i="4" s="1"/>
  <c r="G392" i="4"/>
  <c r="J392" i="4" s="1"/>
  <c r="G313" i="4"/>
  <c r="J313" i="4" s="1"/>
  <c r="G121" i="4"/>
  <c r="J121" i="4" s="1"/>
  <c r="G448" i="4"/>
  <c r="J448" i="4" s="1"/>
  <c r="G99" i="4"/>
  <c r="J99" i="4" s="1"/>
  <c r="G117" i="4"/>
  <c r="J117" i="4" s="1"/>
  <c r="G474" i="4"/>
  <c r="J474" i="4" s="1"/>
  <c r="G917" i="4"/>
  <c r="J917" i="4" s="1"/>
  <c r="G468" i="4"/>
  <c r="J468" i="4" s="1"/>
  <c r="G1151" i="4"/>
  <c r="J1151" i="4" s="1"/>
  <c r="G1234" i="4"/>
  <c r="J1234" i="4" s="1"/>
  <c r="G1338" i="4"/>
  <c r="J1338" i="4" s="1"/>
  <c r="G892" i="4"/>
  <c r="J892" i="4" s="1"/>
  <c r="G100" i="4"/>
  <c r="J100" i="4" s="1"/>
  <c r="G35" i="4"/>
  <c r="J35" i="4" s="1"/>
  <c r="G463" i="4"/>
  <c r="J463" i="4" s="1"/>
  <c r="G1006" i="4"/>
  <c r="J1006" i="4" s="1"/>
  <c r="G858" i="4"/>
  <c r="J858" i="4" s="1"/>
  <c r="G488" i="4"/>
  <c r="J488" i="4" s="1"/>
  <c r="G617" i="4"/>
  <c r="J617" i="4" s="1"/>
  <c r="G1068" i="4"/>
  <c r="J1068" i="4" s="1"/>
  <c r="G1215" i="4"/>
  <c r="J1215" i="4" s="1"/>
  <c r="G741" i="4"/>
  <c r="J741" i="4" s="1"/>
  <c r="G469" i="4"/>
  <c r="J469" i="4" s="1"/>
  <c r="G1356" i="4"/>
  <c r="J1356" i="4" s="1"/>
  <c r="G1112" i="4"/>
  <c r="J1112" i="4" s="1"/>
  <c r="G883" i="4"/>
  <c r="J883" i="4" s="1"/>
  <c r="G1319" i="4"/>
  <c r="J1319" i="4" s="1"/>
  <c r="G952" i="4"/>
  <c r="J952" i="4" s="1"/>
  <c r="G872" i="4"/>
  <c r="J872" i="4" s="1"/>
  <c r="G178" i="4"/>
  <c r="J178" i="4" s="1"/>
  <c r="G550" i="4"/>
  <c r="J550" i="4" s="1"/>
  <c r="G1242" i="4"/>
  <c r="J1242" i="4" s="1"/>
  <c r="G655" i="4"/>
  <c r="J655" i="4" s="1"/>
  <c r="G949" i="4"/>
  <c r="J949" i="4" s="1"/>
  <c r="G678" i="4"/>
  <c r="J678" i="4" s="1"/>
  <c r="G1341" i="4"/>
  <c r="J1341" i="4" s="1"/>
  <c r="G727" i="4"/>
  <c r="J727" i="4" s="1"/>
  <c r="G136" i="4"/>
  <c r="J136" i="4" s="1"/>
  <c r="G1041" i="4"/>
  <c r="J1041" i="4" s="1"/>
  <c r="G869" i="4"/>
  <c r="J869" i="4" s="1"/>
  <c r="G775" i="4"/>
  <c r="J775" i="4" s="1"/>
  <c r="G942" i="4"/>
  <c r="J942" i="4" s="1"/>
  <c r="G517" i="4"/>
  <c r="J517" i="4" s="1"/>
  <c r="G813" i="4"/>
  <c r="J813" i="4" s="1"/>
  <c r="G1164" i="4"/>
  <c r="J1164" i="4" s="1"/>
  <c r="G927" i="4"/>
  <c r="J927" i="4" s="1"/>
  <c r="G449" i="4"/>
  <c r="J449" i="4" s="1"/>
  <c r="G987" i="4"/>
  <c r="J987" i="4" s="1"/>
  <c r="G191" i="4"/>
  <c r="J191" i="4" s="1"/>
  <c r="G377" i="4"/>
  <c r="J377" i="4" s="1"/>
  <c r="G779" i="4"/>
  <c r="J779" i="4" s="1"/>
  <c r="G479" i="4"/>
  <c r="J479" i="4" s="1"/>
  <c r="G379" i="4"/>
  <c r="J379" i="4" s="1"/>
  <c r="G340" i="4"/>
  <c r="J340" i="4" s="1"/>
  <c r="G921" i="4"/>
  <c r="J921" i="4" s="1"/>
  <c r="G1255" i="4"/>
  <c r="J1255" i="4" s="1"/>
  <c r="G575" i="4"/>
  <c r="J575" i="4" s="1"/>
  <c r="G1122" i="4"/>
  <c r="J1122" i="4" s="1"/>
  <c r="G1162" i="4"/>
  <c r="J1162" i="4" s="1"/>
  <c r="G598" i="4"/>
  <c r="J598" i="4" s="1"/>
  <c r="G1221" i="4"/>
  <c r="J1221" i="4" s="1"/>
  <c r="G238" i="4"/>
  <c r="J238" i="4" s="1"/>
  <c r="G471" i="4"/>
  <c r="J471" i="4" s="1"/>
  <c r="G771" i="4"/>
  <c r="J771" i="4" s="1"/>
  <c r="G34" i="4"/>
  <c r="J34" i="4" s="1"/>
  <c r="G472" i="4"/>
  <c r="J472" i="4" s="1"/>
  <c r="G416" i="4"/>
  <c r="J416" i="4" s="1"/>
  <c r="G699" i="4"/>
  <c r="J699" i="4" s="1"/>
  <c r="G1098" i="4"/>
  <c r="J1098" i="4" s="1"/>
  <c r="G895" i="4"/>
  <c r="J895" i="4" s="1"/>
  <c r="G843" i="4"/>
  <c r="J843" i="4" s="1"/>
  <c r="G217" i="4"/>
  <c r="J217" i="4" s="1"/>
  <c r="G1010" i="4"/>
  <c r="J1010" i="4" s="1"/>
  <c r="G1448" i="4"/>
  <c r="J1448" i="4" s="1"/>
  <c r="G1102" i="4"/>
  <c r="J1102" i="4" s="1"/>
  <c r="G1471" i="4"/>
  <c r="J1471" i="4" s="1"/>
  <c r="G1184" i="4"/>
  <c r="J1184" i="4" s="1"/>
  <c r="G80" i="4"/>
  <c r="J80" i="4" s="1"/>
  <c r="G1182" i="4"/>
  <c r="J1182" i="4" s="1"/>
  <c r="G425" i="4"/>
  <c r="J425" i="4" s="1"/>
  <c r="H475" i="4"/>
  <c r="H1086" i="4"/>
  <c r="H261" i="4"/>
  <c r="H464" i="4"/>
  <c r="H868" i="4"/>
  <c r="H212" i="4"/>
  <c r="H782" i="4"/>
  <c r="H1088" i="4"/>
  <c r="H1501" i="4"/>
  <c r="H504" i="4"/>
  <c r="H1165" i="4"/>
  <c r="H988" i="4"/>
  <c r="H1421" i="4"/>
  <c r="H862" i="4"/>
  <c r="H411" i="4"/>
  <c r="H1464" i="4"/>
  <c r="H462" i="4"/>
  <c r="H513" i="4"/>
  <c r="H1438" i="4"/>
  <c r="H1047" i="4"/>
  <c r="H859" i="4"/>
  <c r="H691" i="4"/>
  <c r="H114" i="4"/>
  <c r="H1476" i="4"/>
  <c r="H1480" i="4"/>
  <c r="H301" i="4"/>
  <c r="H1396" i="4"/>
  <c r="H482" i="4"/>
  <c r="H1473" i="4"/>
  <c r="H158" i="4"/>
  <c r="H129" i="4"/>
  <c r="H296" i="4"/>
  <c r="H1431" i="4"/>
  <c r="H174" i="4"/>
  <c r="H803" i="4"/>
  <c r="H1301" i="4"/>
  <c r="H850" i="4"/>
  <c r="H1011" i="4"/>
  <c r="H639" i="4"/>
  <c r="H1161" i="4"/>
  <c r="H352" i="4"/>
  <c r="H562" i="4"/>
  <c r="H85" i="4"/>
  <c r="H620" i="4"/>
  <c r="H931" i="4"/>
  <c r="H673" i="4"/>
  <c r="H1094" i="4"/>
  <c r="H801" i="4"/>
  <c r="H1434" i="4"/>
  <c r="H244" i="4"/>
  <c r="H527" i="4"/>
  <c r="H1322" i="4"/>
  <c r="H1197" i="4"/>
  <c r="H320" i="4"/>
  <c r="H1024" i="4"/>
  <c r="H1248" i="4"/>
  <c r="H557" i="4"/>
  <c r="H808" i="4"/>
  <c r="H577" i="4"/>
  <c r="H1365" i="4"/>
  <c r="H367" i="4"/>
  <c r="H22" i="4"/>
  <c r="H11" i="4"/>
  <c r="H67" i="4"/>
  <c r="H102" i="4"/>
  <c r="H746" i="4"/>
  <c r="H247" i="4"/>
  <c r="H923" i="4"/>
  <c r="H1072" i="4"/>
  <c r="H403" i="4"/>
  <c r="H467" i="4"/>
  <c r="H79" i="4"/>
  <c r="H207" i="4"/>
  <c r="H1404" i="4"/>
  <c r="H1335" i="4"/>
  <c r="H346" i="4"/>
  <c r="H1017" i="4"/>
  <c r="H709" i="4"/>
  <c r="H1196" i="4"/>
  <c r="H1060" i="4"/>
  <c r="H1263" i="4"/>
  <c r="H195" i="4"/>
  <c r="H744" i="4"/>
  <c r="H1279" i="4"/>
  <c r="H500" i="4"/>
  <c r="H750" i="4"/>
  <c r="H328" i="4"/>
  <c r="H177" i="4"/>
  <c r="H308" i="4"/>
  <c r="H318" i="4"/>
  <c r="H270" i="4"/>
  <c r="H1398" i="4"/>
  <c r="H1092" i="4"/>
  <c r="H567" i="4"/>
  <c r="H376" i="4"/>
  <c r="H553" i="4"/>
  <c r="H385" i="4"/>
  <c r="H885" i="4"/>
  <c r="H1198" i="4"/>
  <c r="H689" i="4"/>
  <c r="H540" i="4"/>
  <c r="H1399" i="4"/>
  <c r="H660" i="4"/>
  <c r="H184" i="4"/>
  <c r="H282" i="4"/>
  <c r="H151" i="4"/>
  <c r="H582" i="4"/>
  <c r="H583" i="4"/>
  <c r="H584" i="4"/>
  <c r="H1046" i="4"/>
  <c r="H1309" i="4"/>
  <c r="H863" i="4"/>
  <c r="H1073" i="4"/>
  <c r="H807" i="4"/>
  <c r="H799" i="4"/>
  <c r="H459" i="4"/>
  <c r="H1274" i="4"/>
  <c r="H1074" i="4"/>
  <c r="H47" i="4"/>
  <c r="H1296" i="4"/>
  <c r="H499" i="4"/>
  <c r="H1261" i="4"/>
  <c r="H1137" i="4"/>
  <c r="H202" i="4"/>
  <c r="H600" i="4"/>
  <c r="H619" i="4"/>
  <c r="H1078" i="4"/>
  <c r="H29" i="4"/>
  <c r="H586" i="4"/>
  <c r="H815" i="4"/>
  <c r="H857" i="4"/>
  <c r="H1444" i="4"/>
  <c r="H1175" i="4"/>
  <c r="H828" i="4"/>
  <c r="H1487" i="4"/>
  <c r="H1253" i="4"/>
  <c r="H378" i="4"/>
  <c r="H1020" i="4"/>
  <c r="H1148" i="4"/>
  <c r="H841" i="4"/>
  <c r="H125" i="4"/>
  <c r="H153" i="4"/>
  <c r="H824" i="4"/>
  <c r="H410" i="4"/>
  <c r="H456" i="4"/>
  <c r="H847" i="4"/>
  <c r="H98" i="4"/>
  <c r="H989" i="4"/>
  <c r="H1051" i="4"/>
  <c r="H349" i="4"/>
  <c r="H959" i="4"/>
  <c r="H203" i="4"/>
  <c r="H965" i="4"/>
  <c r="H222" i="4"/>
  <c r="H1170" i="4"/>
  <c r="H1482" i="4"/>
  <c r="H298" i="4"/>
  <c r="H216" i="4"/>
  <c r="H531" i="4"/>
  <c r="H830" i="4"/>
  <c r="H44" i="4"/>
  <c r="H610" i="4"/>
  <c r="H800" i="4"/>
  <c r="H520" i="4"/>
  <c r="H50" i="4"/>
  <c r="H324" i="4"/>
  <c r="H46" i="4"/>
  <c r="H698" i="4"/>
  <c r="H915" i="4"/>
  <c r="H1477" i="4"/>
  <c r="H1328" i="4"/>
  <c r="H1121" i="4"/>
  <c r="H1485" i="4"/>
  <c r="H386" i="4"/>
  <c r="H1481" i="4"/>
  <c r="H1259" i="4"/>
  <c r="H163" i="4"/>
  <c r="H105" i="4"/>
  <c r="H565" i="4"/>
  <c r="H496" i="4"/>
  <c r="H358" i="4"/>
  <c r="H1349" i="4"/>
  <c r="H579" i="4"/>
  <c r="H1426" i="4"/>
  <c r="H369" i="4"/>
  <c r="H442" i="4"/>
  <c r="H784" i="4"/>
  <c r="H961" i="4"/>
  <c r="H66" i="4"/>
  <c r="H1459" i="4"/>
  <c r="H1397" i="4"/>
  <c r="H898" i="4"/>
  <c r="H1061" i="4"/>
  <c r="H436" i="4"/>
  <c r="H608" i="4"/>
  <c r="H142" i="4"/>
  <c r="H1388" i="4"/>
  <c r="H662" i="4"/>
  <c r="H1108" i="4"/>
  <c r="H25" i="4"/>
  <c r="H1430" i="4"/>
  <c r="H1194" i="4"/>
  <c r="H246" i="4"/>
  <c r="H936" i="4"/>
  <c r="H792" i="4"/>
  <c r="H168" i="4"/>
  <c r="H152" i="4"/>
  <c r="H916" i="4"/>
  <c r="H778" i="4"/>
  <c r="H656" i="4"/>
  <c r="H991" i="4"/>
  <c r="H640" i="4"/>
  <c r="H615" i="4"/>
  <c r="H1363" i="4"/>
  <c r="H1331" i="4"/>
  <c r="H538" i="4"/>
  <c r="H182" i="4"/>
  <c r="H1169" i="4"/>
  <c r="H1091" i="4"/>
  <c r="H1406" i="4"/>
  <c r="H337" i="4"/>
  <c r="H1173" i="4"/>
  <c r="H1212" i="4"/>
  <c r="H990" i="4"/>
  <c r="H753" i="4"/>
  <c r="H485" i="4"/>
  <c r="H1227" i="4"/>
  <c r="H124" i="4"/>
  <c r="H113" i="4"/>
  <c r="H1052" i="4"/>
  <c r="H1199" i="4"/>
  <c r="H781" i="4"/>
  <c r="H420" i="4"/>
  <c r="H956" i="4"/>
  <c r="H218" i="4"/>
  <c r="H508" i="4"/>
  <c r="H976" i="4"/>
  <c r="H571" i="4"/>
  <c r="H587" i="4"/>
  <c r="H569" i="4"/>
  <c r="H356" i="4"/>
  <c r="H350" i="4"/>
  <c r="H749" i="4"/>
  <c r="H816" i="4"/>
  <c r="H90" i="4"/>
  <c r="H1474" i="4"/>
  <c r="H723" i="4"/>
  <c r="H1145" i="4"/>
  <c r="H255" i="4"/>
  <c r="H1318" i="4"/>
  <c r="H1441" i="4"/>
  <c r="H486" i="4"/>
  <c r="H945" i="4"/>
  <c r="H722" i="4"/>
  <c r="H1076" i="4"/>
  <c r="H940" i="4"/>
  <c r="H438" i="4"/>
  <c r="H183" i="4"/>
  <c r="H896" i="4"/>
  <c r="H89" i="4"/>
  <c r="H400" i="4"/>
  <c r="H213" i="4"/>
  <c r="H294" i="4"/>
  <c r="H1100" i="4"/>
  <c r="H941" i="4"/>
  <c r="H51" i="4"/>
  <c r="H1001" i="4"/>
  <c r="H1172" i="4"/>
  <c r="H1019" i="4"/>
  <c r="H460" i="4"/>
  <c r="H532" i="4"/>
  <c r="H1491" i="4"/>
  <c r="H2" i="4"/>
  <c r="H664" i="4"/>
  <c r="H443" i="4"/>
  <c r="H613" i="4"/>
  <c r="H169" i="4"/>
  <c r="H867" i="4"/>
  <c r="H1320" i="4"/>
  <c r="H19" i="4"/>
  <c r="H996" i="4"/>
  <c r="H1466" i="4"/>
  <c r="H254" i="4"/>
  <c r="H1465" i="4"/>
  <c r="H1254" i="4"/>
  <c r="H81" i="4"/>
  <c r="H164" i="4"/>
  <c r="H1155" i="4"/>
  <c r="H112" i="4"/>
  <c r="H729" i="4"/>
  <c r="H649" i="4"/>
  <c r="H364" i="4"/>
  <c r="H879" i="4"/>
  <c r="H49" i="4"/>
  <c r="H1117" i="4"/>
  <c r="H588" i="4"/>
  <c r="H871" i="4"/>
  <c r="H1433" i="4"/>
  <c r="H1413" i="4"/>
  <c r="H686" i="4"/>
  <c r="H1233" i="4"/>
  <c r="H1210" i="4"/>
  <c r="H1186" i="4"/>
  <c r="H751" i="4"/>
  <c r="H101" i="4"/>
  <c r="H372" i="4"/>
  <c r="H764" i="4"/>
  <c r="H786" i="4"/>
  <c r="H909" i="4"/>
  <c r="H526" i="4"/>
  <c r="H515" i="4"/>
  <c r="H307" i="4"/>
  <c r="H1357" i="4"/>
  <c r="H1239" i="4"/>
  <c r="H338" i="4"/>
  <c r="H785" i="4"/>
  <c r="H1220" i="4"/>
  <c r="H150" i="4"/>
  <c r="H171" i="4"/>
  <c r="H1285" i="4"/>
  <c r="H677" i="4"/>
  <c r="H269" i="4"/>
  <c r="H688" i="4"/>
  <c r="H154" i="4"/>
  <c r="H1000" i="4"/>
  <c r="H86" i="4"/>
  <c r="H700" i="4"/>
  <c r="H1014" i="4"/>
  <c r="H457" i="4"/>
  <c r="H1093" i="4"/>
  <c r="H596" i="4"/>
  <c r="H441" i="4"/>
  <c r="H263" i="4"/>
  <c r="H1299" i="4"/>
  <c r="H236" i="4"/>
  <c r="H1080" i="4"/>
  <c r="H1177" i="4"/>
  <c r="H344" i="4"/>
  <c r="H511" i="4"/>
  <c r="H204" i="4"/>
  <c r="H6" i="4"/>
  <c r="H576" i="4"/>
  <c r="H810" i="4"/>
  <c r="H27" i="4"/>
  <c r="H68" i="4"/>
  <c r="H373" i="4"/>
  <c r="H1472" i="4"/>
  <c r="H633" i="4"/>
  <c r="H564" i="4"/>
  <c r="H611" i="4"/>
  <c r="H1181" i="4"/>
  <c r="H1408" i="4"/>
  <c r="H1119" i="4"/>
  <c r="H1069" i="4"/>
  <c r="H36" i="4"/>
  <c r="H928" i="4"/>
  <c r="H716" i="4"/>
  <c r="H614" i="4"/>
  <c r="H274" i="4"/>
  <c r="H208" i="4"/>
  <c r="H1419" i="4"/>
  <c r="H663" i="4"/>
  <c r="H1355" i="4"/>
  <c r="H1214" i="4"/>
  <c r="H590" i="4"/>
  <c r="H966" i="4"/>
  <c r="H1023" i="4"/>
  <c r="H1015" i="4"/>
  <c r="H748" i="4"/>
  <c r="H343" i="4"/>
  <c r="H214" i="4"/>
  <c r="H1095" i="4"/>
  <c r="H452" i="4"/>
  <c r="H71" i="4"/>
  <c r="H1209" i="4"/>
  <c r="H1440" i="4"/>
  <c r="H1104" i="4"/>
  <c r="H297" i="4"/>
  <c r="H1039" i="4"/>
  <c r="H884" i="4"/>
  <c r="H566" i="4"/>
  <c r="H1250" i="4"/>
  <c r="H1370" i="4"/>
  <c r="H1292" i="4"/>
  <c r="H490" i="4"/>
  <c r="H396" i="4"/>
  <c r="H643" i="4"/>
  <c r="H943" i="4"/>
  <c r="H334" i="4"/>
  <c r="H106" i="4"/>
  <c r="H392" i="4"/>
  <c r="H313" i="4"/>
  <c r="H121" i="4"/>
  <c r="H448" i="4"/>
  <c r="H99" i="4"/>
  <c r="H117" i="4"/>
  <c r="H474" i="4"/>
  <c r="H917" i="4"/>
  <c r="H468" i="4"/>
  <c r="H1151" i="4"/>
  <c r="H1234" i="4"/>
  <c r="H1338" i="4"/>
  <c r="H892" i="4"/>
  <c r="H100" i="4"/>
  <c r="H35" i="4"/>
  <c r="H463" i="4"/>
  <c r="H1006" i="4"/>
  <c r="H858" i="4"/>
  <c r="H488" i="4"/>
  <c r="H617" i="4"/>
  <c r="H1068" i="4"/>
  <c r="H1215" i="4"/>
  <c r="H741" i="4"/>
  <c r="H469" i="4"/>
  <c r="H1356" i="4"/>
  <c r="H1112" i="4"/>
  <c r="H883" i="4"/>
  <c r="H1319" i="4"/>
  <c r="H952" i="4"/>
  <c r="H872" i="4"/>
  <c r="H178" i="4"/>
  <c r="H550" i="4"/>
  <c r="H1242" i="4"/>
  <c r="H655" i="4"/>
  <c r="H949" i="4"/>
  <c r="H678" i="4"/>
  <c r="H1341" i="4"/>
  <c r="H727" i="4"/>
  <c r="H136" i="4"/>
  <c r="H1041" i="4"/>
  <c r="H942" i="4"/>
  <c r="H987" i="4"/>
  <c r="H377" i="4"/>
  <c r="H479" i="4"/>
  <c r="H340" i="4"/>
  <c r="H1255" i="4"/>
  <c r="H1122" i="4"/>
  <c r="H598" i="4"/>
  <c r="H238" i="4"/>
  <c r="H771" i="4"/>
  <c r="H472" i="4"/>
  <c r="H699" i="4"/>
  <c r="H92" i="4"/>
  <c r="H18" i="4"/>
  <c r="H91" i="4"/>
  <c r="H953" i="4"/>
  <c r="H1154" i="4"/>
  <c r="H1038" i="4"/>
  <c r="H1133" i="4"/>
  <c r="H415" i="4"/>
  <c r="H1244" i="4"/>
  <c r="H1496" i="4"/>
  <c r="H1499" i="4"/>
  <c r="H1204" i="4"/>
  <c r="H817" i="4"/>
  <c r="H804" i="4"/>
  <c r="H329" i="4"/>
  <c r="H790" i="4"/>
  <c r="H1120" i="4"/>
  <c r="H353" i="4"/>
  <c r="H1260" i="4"/>
  <c r="H1281" i="4"/>
  <c r="H760" i="4"/>
  <c r="H286" i="4"/>
  <c r="H371" i="4"/>
  <c r="H745" i="4"/>
  <c r="H487" i="4"/>
  <c r="H1303" i="4"/>
  <c r="H481" i="4"/>
  <c r="H537" i="4"/>
  <c r="H277" i="4"/>
  <c r="H762" i="4"/>
  <c r="H1414" i="4"/>
  <c r="H823" i="4"/>
  <c r="H1456" i="4"/>
  <c r="H1160" i="4"/>
  <c r="H595" i="4"/>
  <c r="H327" i="4"/>
  <c r="H148" i="4"/>
  <c r="H1136" i="4"/>
  <c r="H1358" i="4"/>
  <c r="H133" i="4"/>
  <c r="H226" i="4"/>
  <c r="H957" i="4"/>
  <c r="H1124" i="4"/>
  <c r="H825" i="4"/>
  <c r="H267" i="4"/>
  <c r="H1493" i="4"/>
  <c r="H679" i="4"/>
  <c r="H1475" i="4"/>
  <c r="H1231" i="4"/>
  <c r="H692" i="4"/>
  <c r="H658" i="4"/>
  <c r="H478" i="4"/>
  <c r="H1347" i="4"/>
  <c r="H539" i="4"/>
  <c r="H391" i="4"/>
  <c r="H492" i="4"/>
  <c r="H1284" i="4"/>
  <c r="H1058" i="4"/>
  <c r="H894" i="4"/>
  <c r="H974" i="4"/>
  <c r="H797" i="4"/>
  <c r="H546" i="4"/>
  <c r="H1268" i="4"/>
  <c r="H73" i="4"/>
  <c r="H661" i="4"/>
  <c r="H718" i="4"/>
  <c r="H310" i="4"/>
  <c r="H1451" i="4"/>
  <c r="H645" i="4"/>
  <c r="H1350" i="4"/>
  <c r="H1327" i="4"/>
  <c r="H1495" i="4"/>
  <c r="H137" i="4"/>
  <c r="H618" i="4"/>
  <c r="H357" i="4"/>
  <c r="H1066" i="4"/>
  <c r="H1371" i="4"/>
  <c r="H1033" i="4"/>
  <c r="H1026" i="4"/>
  <c r="H670" i="4"/>
  <c r="H1425" i="4"/>
  <c r="H355" i="4"/>
  <c r="H362" i="4"/>
  <c r="H1208" i="4"/>
  <c r="H108" i="4"/>
  <c r="H432" i="4"/>
  <c r="H1040" i="4"/>
  <c r="H650" i="4"/>
  <c r="H1307" i="4"/>
  <c r="H1213" i="4"/>
  <c r="H271" i="4"/>
  <c r="H864" i="4"/>
  <c r="H1340" i="4"/>
  <c r="H1146" i="4"/>
  <c r="H1217" i="4"/>
  <c r="H971" i="4"/>
  <c r="H1143" i="4"/>
  <c r="H765" i="4"/>
  <c r="H1240" i="4"/>
  <c r="H638" i="4"/>
  <c r="H913" i="4"/>
  <c r="H1163" i="4"/>
  <c r="H568" i="4"/>
  <c r="H1238" i="4"/>
  <c r="H986" i="4"/>
  <c r="H15" i="4"/>
  <c r="H1028" i="4"/>
  <c r="H627" i="4"/>
  <c r="H738" i="4"/>
  <c r="H180" i="4"/>
  <c r="H245" i="4"/>
  <c r="H944" i="4"/>
  <c r="H1500" i="4"/>
  <c r="H489" i="4"/>
  <c r="H1382" i="4"/>
  <c r="H1135" i="4"/>
  <c r="H997" i="4"/>
  <c r="H1174" i="4"/>
  <c r="H451" i="4"/>
  <c r="H37" i="4"/>
  <c r="H69" i="4"/>
  <c r="H1316" i="4"/>
  <c r="H146" i="4"/>
  <c r="H1157" i="4"/>
  <c r="H510" i="4"/>
  <c r="H911" i="4"/>
  <c r="H412" i="4"/>
  <c r="H641" i="4"/>
  <c r="H248" i="4"/>
  <c r="H266" i="4"/>
  <c r="H167" i="4"/>
  <c r="H589" i="4"/>
  <c r="H493" i="4"/>
  <c r="H551" i="4"/>
  <c r="H111" i="4"/>
  <c r="H1053" i="4"/>
  <c r="H875" i="4"/>
  <c r="H374" i="4"/>
  <c r="H405" i="4"/>
  <c r="H578" i="4"/>
  <c r="H888" i="4"/>
  <c r="H754" i="4"/>
  <c r="H1139" i="4"/>
  <c r="H210" i="4"/>
  <c r="H970" i="4"/>
  <c r="H780" i="4"/>
  <c r="H332" i="4"/>
  <c r="H145" i="4"/>
  <c r="H1342" i="4"/>
  <c r="H1185" i="4"/>
  <c r="H881" i="4"/>
  <c r="H998" i="4"/>
  <c r="H381" i="4"/>
  <c r="H1115" i="4"/>
  <c r="H1065" i="4"/>
  <c r="H417" i="4"/>
  <c r="H602" i="4"/>
  <c r="H477" i="4"/>
  <c r="H791" i="4"/>
  <c r="H893" i="4"/>
  <c r="H1435" i="4"/>
  <c r="H882" i="4"/>
  <c r="H993" i="4"/>
  <c r="H794" i="4"/>
  <c r="H544" i="4"/>
  <c r="H919" i="4"/>
  <c r="H1059" i="4"/>
  <c r="H179" i="4"/>
  <c r="H495" i="4"/>
  <c r="H128" i="4"/>
  <c r="H733" i="4"/>
  <c r="H444" i="4"/>
  <c r="H1392" i="4"/>
  <c r="H192" i="4"/>
  <c r="H603" i="4"/>
  <c r="H383" i="4"/>
  <c r="H299" i="4"/>
  <c r="H1241" i="4"/>
  <c r="H1022" i="4"/>
  <c r="H687" i="4"/>
  <c r="H497" i="4"/>
  <c r="H1079" i="4"/>
  <c r="H623" i="4"/>
  <c r="H82" i="4"/>
  <c r="H1118" i="4"/>
  <c r="H1012" i="4"/>
  <c r="H12" i="4"/>
  <c r="H848" i="4"/>
  <c r="H621" i="4"/>
  <c r="H427" i="4"/>
  <c r="H922" i="4"/>
  <c r="H42" i="4"/>
  <c r="H48" i="4"/>
  <c r="H1032" i="4"/>
  <c r="H430" i="4"/>
  <c r="H1272" i="4"/>
  <c r="H772" i="4"/>
  <c r="H1458" i="4"/>
  <c r="H955" i="4"/>
  <c r="H1002" i="4"/>
  <c r="H706" i="4"/>
  <c r="H387" i="4"/>
  <c r="H1427" i="4"/>
  <c r="H1354" i="4"/>
  <c r="H28" i="4"/>
  <c r="H1497" i="4"/>
  <c r="H1300" i="4"/>
  <c r="H185" i="4"/>
  <c r="H1218" i="4"/>
  <c r="H232" i="4"/>
  <c r="H1470" i="4"/>
  <c r="H728" i="4"/>
  <c r="H407" i="4"/>
  <c r="H107" i="4"/>
  <c r="H262" i="4"/>
  <c r="H609" i="4"/>
  <c r="H1147" i="4"/>
  <c r="H742" i="4"/>
  <c r="H715" i="4"/>
  <c r="H1016" i="4"/>
  <c r="H874" i="4"/>
  <c r="H43" i="4"/>
  <c r="H1336" i="4"/>
  <c r="H876" i="4"/>
  <c r="H1361" i="4"/>
  <c r="H476" i="4"/>
  <c r="H710" i="4"/>
  <c r="H690" i="4"/>
  <c r="H225" i="4"/>
  <c r="H502" i="4"/>
  <c r="H1223" i="4"/>
  <c r="H1247" i="4"/>
  <c r="H466" i="4"/>
  <c r="H702" i="4"/>
  <c r="H845" i="4"/>
  <c r="H1166" i="4"/>
  <c r="H549" i="4"/>
  <c r="H104" i="4"/>
  <c r="H985" i="4"/>
  <c r="H763" i="4"/>
  <c r="H646" i="4"/>
  <c r="H770" i="4"/>
  <c r="H739" i="4"/>
  <c r="H696" i="4"/>
  <c r="H1195" i="4"/>
  <c r="H361" i="4"/>
  <c r="H968" i="4"/>
  <c r="H119" i="4"/>
  <c r="H280" i="4"/>
  <c r="H1390" i="4"/>
  <c r="H453" i="4"/>
  <c r="H734" i="4"/>
  <c r="H1007" i="4"/>
  <c r="H1313" i="4"/>
  <c r="H1372" i="4"/>
  <c r="H74" i="4"/>
  <c r="H241" i="4"/>
  <c r="H256" i="4"/>
  <c r="H96" i="4"/>
  <c r="H70" i="4"/>
  <c r="H501" i="4"/>
  <c r="H593" i="4"/>
  <c r="H1206" i="4"/>
  <c r="H1332" i="4"/>
  <c r="H516" i="4"/>
  <c r="H547" i="4"/>
  <c r="H950" i="4"/>
  <c r="H54" i="4"/>
  <c r="H359" i="4"/>
  <c r="H842" i="4"/>
  <c r="H1359" i="4"/>
  <c r="H604" i="4"/>
  <c r="H653" i="4"/>
  <c r="H368" i="4"/>
  <c r="H312" i="4"/>
  <c r="H960" i="4"/>
  <c r="H1103" i="4"/>
  <c r="H891" i="4"/>
  <c r="H519" i="4"/>
  <c r="H199" i="4"/>
  <c r="H87" i="4"/>
  <c r="H409" i="4"/>
  <c r="H319" i="4"/>
  <c r="H964" i="4"/>
  <c r="H934" i="4"/>
  <c r="H394" i="4"/>
  <c r="H465" i="4"/>
  <c r="H1252" i="4"/>
  <c r="H787" i="4"/>
  <c r="H1081" i="4"/>
  <c r="H61" i="4"/>
  <c r="H1226" i="4"/>
  <c r="H1452" i="4"/>
  <c r="H461" i="4"/>
  <c r="H1277" i="4"/>
  <c r="H1364" i="4"/>
  <c r="H484" i="4"/>
  <c r="H345" i="4"/>
  <c r="H839" i="4"/>
  <c r="H197" i="4"/>
  <c r="H1333" i="4"/>
  <c r="H311" i="4"/>
  <c r="H629" i="4"/>
  <c r="H431" i="4"/>
  <c r="H1420" i="4"/>
  <c r="H1407" i="4"/>
  <c r="H285" i="4"/>
  <c r="H404" i="4"/>
  <c r="H331" i="4"/>
  <c r="H1202" i="4"/>
  <c r="H1445" i="4"/>
  <c r="H1457" i="4"/>
  <c r="H1134" i="4"/>
  <c r="H1294" i="4"/>
  <c r="H1447" i="4"/>
  <c r="H672" i="4"/>
  <c r="H1412" i="4"/>
  <c r="H63" i="4"/>
  <c r="H156" i="4"/>
  <c r="H1417" i="4"/>
  <c r="H548" i="4"/>
  <c r="H1345" i="4"/>
  <c r="H300" i="4"/>
  <c r="H221" i="4"/>
  <c r="H757" i="4"/>
  <c r="H1153" i="4"/>
  <c r="H1362" i="4"/>
  <c r="H774" i="4"/>
  <c r="H761" i="4"/>
  <c r="H165" i="4"/>
  <c r="H948" i="4"/>
  <c r="H1436" i="4"/>
  <c r="H1105" i="4"/>
  <c r="H9" i="4"/>
  <c r="H1138" i="4"/>
  <c r="H522" i="4"/>
  <c r="H636" i="4"/>
  <c r="H907" i="4"/>
  <c r="H190" i="4"/>
  <c r="H118" i="4"/>
  <c r="H1369" i="4"/>
  <c r="H1375" i="4"/>
  <c r="H259" i="4"/>
  <c r="H224" i="4"/>
  <c r="H424" i="4"/>
  <c r="H160" i="4"/>
  <c r="H252" i="4"/>
  <c r="H139" i="4"/>
  <c r="H560" i="4"/>
  <c r="H123" i="4"/>
  <c r="H450" i="4"/>
  <c r="H284" i="4"/>
  <c r="H1048" i="4"/>
  <c r="H55" i="4"/>
  <c r="H1484" i="4"/>
  <c r="H822" i="4"/>
  <c r="H507" i="4"/>
  <c r="H240" i="4"/>
  <c r="H827" i="4"/>
  <c r="H186" i="4"/>
  <c r="H732" i="4"/>
  <c r="H423" i="4"/>
  <c r="H59" i="4"/>
  <c r="H1109" i="4"/>
  <c r="H1378" i="4"/>
  <c r="H929" i="4"/>
  <c r="H1351" i="4"/>
  <c r="H1110" i="4"/>
  <c r="H7" i="4"/>
  <c r="H606" i="4"/>
  <c r="H17" i="4"/>
  <c r="H616" i="4"/>
  <c r="H572" i="4"/>
  <c r="H1180" i="4"/>
  <c r="H1201" i="4"/>
  <c r="H514" i="4"/>
  <c r="H899" i="4"/>
  <c r="H1432" i="4"/>
  <c r="H1416" i="4"/>
  <c r="H1418" i="4"/>
  <c r="H766" i="4"/>
  <c r="H637" i="4"/>
  <c r="H939" i="4"/>
  <c r="H166" i="4"/>
  <c r="H1150" i="4"/>
  <c r="H1273" i="4"/>
  <c r="H947" i="4"/>
  <c r="H512" i="4"/>
  <c r="H228" i="4"/>
  <c r="H984" i="4"/>
  <c r="H1479" i="4"/>
  <c r="H293" i="4"/>
  <c r="H1339" i="4"/>
  <c r="H8" i="4"/>
  <c r="H908" i="4"/>
  <c r="H1450" i="4"/>
  <c r="H388" i="4"/>
  <c r="H268" i="4"/>
  <c r="H730" i="4"/>
  <c r="H306" i="4"/>
  <c r="H556" i="4"/>
  <c r="H924" i="4"/>
  <c r="H198" i="4"/>
  <c r="H958" i="4"/>
  <c r="H1225" i="4"/>
  <c r="H671" i="4"/>
  <c r="H994" i="4"/>
  <c r="H134" i="4"/>
  <c r="H288" i="4"/>
  <c r="H83" i="4"/>
  <c r="H1455" i="4"/>
  <c r="H831" i="4"/>
  <c r="H483" i="4"/>
  <c r="H1205" i="4"/>
  <c r="H528" i="4"/>
  <c r="H1488" i="4"/>
  <c r="H326" i="4"/>
  <c r="H806" i="4"/>
  <c r="H193" i="4"/>
  <c r="H1036" i="4"/>
  <c r="H1271" i="4"/>
  <c r="H840" i="4"/>
  <c r="H856" i="4"/>
  <c r="H1400" i="4"/>
  <c r="H518" i="4"/>
  <c r="H849" i="4"/>
  <c r="H851" i="4"/>
  <c r="H844" i="4"/>
  <c r="H1308" i="4"/>
  <c r="H1446" i="4"/>
  <c r="H1257" i="4"/>
  <c r="H447" i="4"/>
  <c r="H652" i="4"/>
  <c r="H458" i="4"/>
  <c r="H812" i="4"/>
  <c r="H393" i="4"/>
  <c r="H982" i="4"/>
  <c r="H665" i="4"/>
  <c r="H523" i="4"/>
  <c r="H910" i="4"/>
  <c r="H149" i="4"/>
  <c r="H176" i="4"/>
  <c r="H440" i="4"/>
  <c r="H930" i="4"/>
  <c r="H498" i="4"/>
  <c r="H1067" i="4"/>
  <c r="H835" i="4"/>
  <c r="H120" i="4"/>
  <c r="H713" i="4"/>
  <c r="H1283" i="4"/>
  <c r="H316" i="4"/>
  <c r="H834" i="4"/>
  <c r="H975" i="4"/>
  <c r="H446" i="4"/>
  <c r="H878" i="4"/>
  <c r="H651" i="4"/>
  <c r="H1075" i="4"/>
  <c r="H1168" i="4"/>
  <c r="H1422" i="4"/>
  <c r="H1107" i="4"/>
  <c r="H1159" i="4"/>
  <c r="H625" i="4"/>
  <c r="H647" i="4"/>
  <c r="H992" i="4"/>
  <c r="H1367" i="4"/>
  <c r="H53" i="4"/>
  <c r="H175" i="4"/>
  <c r="H351" i="4"/>
  <c r="H1423" i="4"/>
  <c r="H635" i="4"/>
  <c r="H1324" i="4"/>
  <c r="H1129" i="4"/>
  <c r="H912" i="4"/>
  <c r="H521" i="4"/>
  <c r="H506" i="4"/>
  <c r="H1158" i="4"/>
  <c r="H1293" i="4"/>
  <c r="H242" i="4"/>
  <c r="H530" i="4"/>
  <c r="H21" i="4"/>
  <c r="H889" i="4"/>
  <c r="H1374" i="4"/>
  <c r="H740" i="4"/>
  <c r="H58" i="4"/>
  <c r="H287" i="4"/>
  <c r="H682" i="4"/>
  <c r="H1269" i="4"/>
  <c r="H304" i="4"/>
  <c r="H612" i="4"/>
  <c r="H1403" i="4"/>
  <c r="H1275" i="4"/>
  <c r="H726" i="4"/>
  <c r="H189" i="4"/>
  <c r="H1282" i="4"/>
  <c r="H680" i="4"/>
  <c r="H1286" i="4"/>
  <c r="H675" i="4"/>
  <c r="H1034" i="4"/>
  <c r="H354" i="4"/>
  <c r="H56" i="4"/>
  <c r="H1211" i="4"/>
  <c r="H1043" i="4"/>
  <c r="H399" i="4"/>
  <c r="H250" i="4"/>
  <c r="H737" i="4"/>
  <c r="H455" i="4"/>
  <c r="H1029" i="4"/>
  <c r="H585" i="4"/>
  <c r="H592" i="4"/>
  <c r="H886" i="4"/>
  <c r="H833" i="4"/>
  <c r="H1394" i="4"/>
  <c r="H977" i="4"/>
  <c r="H1224" i="4"/>
  <c r="H14" i="4"/>
  <c r="H4" i="4"/>
  <c r="H72" i="4"/>
  <c r="H1116" i="4"/>
  <c r="H289" i="4"/>
  <c r="H1189" i="4"/>
  <c r="H32" i="4"/>
  <c r="H363" i="4"/>
  <c r="H1132" i="4"/>
  <c r="H937" i="4"/>
  <c r="H16" i="4"/>
  <c r="H231" i="4"/>
  <c r="H529" i="4"/>
  <c r="H1083" i="4"/>
  <c r="H1167" i="4"/>
  <c r="H1089" i="4"/>
  <c r="H1044" i="4"/>
  <c r="H1141" i="4"/>
  <c r="H897" i="4"/>
  <c r="H1287" i="4"/>
  <c r="H433" i="4"/>
  <c r="H717" i="4"/>
  <c r="H1111" i="4"/>
  <c r="H275" i="4"/>
  <c r="H1449" i="4"/>
  <c r="H1021" i="4"/>
  <c r="H1460" i="4"/>
  <c r="H1042" i="4"/>
  <c r="H725" i="4"/>
  <c r="H26" i="4"/>
  <c r="H1123" i="4"/>
  <c r="H541" i="4"/>
  <c r="H1295" i="4"/>
  <c r="H983" i="4"/>
  <c r="H861" i="4"/>
  <c r="H1384" i="4"/>
  <c r="H573" i="4"/>
  <c r="H597" i="4"/>
  <c r="H402" i="4"/>
  <c r="H802" i="4"/>
  <c r="H533" i="4"/>
  <c r="H1127" i="4"/>
  <c r="H209" i="4"/>
  <c r="H131" i="4"/>
  <c r="H1314" i="4"/>
  <c r="H1152" i="4"/>
  <c r="H906" i="4"/>
  <c r="H253" i="4"/>
  <c r="H829" i="4"/>
  <c r="H1128" i="4"/>
  <c r="H1276" i="4"/>
  <c r="H707" i="4"/>
  <c r="H1178" i="4"/>
  <c r="H1142" i="4"/>
  <c r="H776" i="4"/>
  <c r="H1207" i="4"/>
  <c r="H951" i="4"/>
  <c r="H1235" i="4"/>
  <c r="H60" i="4"/>
  <c r="H1106" i="4"/>
  <c r="H773" i="4"/>
  <c r="H1291" i="4"/>
  <c r="H273" i="4"/>
  <c r="H347" i="4"/>
  <c r="H852" i="4"/>
  <c r="H305" i="4"/>
  <c r="H144" i="4"/>
  <c r="H1454" i="4"/>
  <c r="H743" i="4"/>
  <c r="H826" i="4"/>
  <c r="H1063" i="4"/>
  <c r="H795" i="4"/>
  <c r="H52" i="4"/>
  <c r="H758" i="4"/>
  <c r="H554" i="4"/>
  <c r="H890" i="4"/>
  <c r="H348" i="4"/>
  <c r="H768" i="4"/>
  <c r="H1191" i="4"/>
  <c r="H1443" i="4"/>
  <c r="H866" i="4"/>
  <c r="H981" i="4"/>
  <c r="H419" i="4"/>
  <c r="H251" i="4"/>
  <c r="H406" i="4"/>
  <c r="H1429" i="4"/>
  <c r="H605" i="4"/>
  <c r="H634" i="4"/>
  <c r="H295" i="4"/>
  <c r="H227" i="4"/>
  <c r="H1031" i="4"/>
  <c r="H1232" i="4"/>
  <c r="H30" i="4"/>
  <c r="H1352" i="4"/>
  <c r="H1236" i="4"/>
  <c r="H1037" i="4"/>
  <c r="H1262" i="4"/>
  <c r="H1171" i="4"/>
  <c r="H309" i="4"/>
  <c r="H170" i="4"/>
  <c r="H1453" i="4"/>
  <c r="H161" i="4"/>
  <c r="H967" i="4"/>
  <c r="H414" i="4"/>
  <c r="H607" i="4"/>
  <c r="H1325" i="4"/>
  <c r="H591" i="4"/>
  <c r="H838" i="4"/>
  <c r="H264" i="4"/>
  <c r="H999" i="4"/>
  <c r="H719" i="4"/>
  <c r="H902" i="4"/>
  <c r="H1056" i="4"/>
  <c r="H62" i="4"/>
  <c r="H45" i="4"/>
  <c r="H535" i="4"/>
  <c r="H1437" i="4"/>
  <c r="H1498" i="4"/>
  <c r="H669" i="4"/>
  <c r="H703" i="4"/>
  <c r="H314" i="4"/>
  <c r="H390" i="4"/>
  <c r="H229" i="4"/>
  <c r="H454" i="4"/>
  <c r="H632" i="4"/>
  <c r="H1302" i="4"/>
  <c r="H110" i="4"/>
  <c r="H237" i="4"/>
  <c r="H904" i="4"/>
  <c r="H1176" i="4"/>
  <c r="H869" i="4"/>
  <c r="H23" i="4"/>
  <c r="H103" i="4"/>
  <c r="H323" i="4"/>
  <c r="G257" i="4"/>
  <c r="J257" i="4" s="1"/>
  <c r="H747" i="4"/>
  <c r="H1230" i="4"/>
  <c r="H711" i="4"/>
  <c r="H1411" i="4"/>
  <c r="H1190" i="4"/>
  <c r="H1348" i="4"/>
  <c r="H657" i="4"/>
  <c r="H336" i="4"/>
  <c r="H559" i="4"/>
  <c r="H429" i="4"/>
  <c r="H900" i="4"/>
  <c r="H925" i="4"/>
  <c r="H1144" i="4"/>
  <c r="H505" i="4"/>
  <c r="H1280" i="4"/>
  <c r="H321" i="4"/>
  <c r="H1126" i="4"/>
  <c r="H1373" i="4"/>
  <c r="H755" i="4"/>
  <c r="H333" i="4"/>
  <c r="H1084" i="4"/>
  <c r="H558" i="4"/>
  <c r="H130" i="4"/>
  <c r="H1222" i="4"/>
  <c r="H1368" i="4"/>
  <c r="H1013" i="4"/>
  <c r="H281" i="4"/>
  <c r="H542" i="4"/>
  <c r="H375" i="4"/>
  <c r="H1087" i="4"/>
  <c r="H1288" i="4"/>
  <c r="H325" i="4"/>
  <c r="H668" i="4"/>
  <c r="H1097" i="4"/>
  <c r="H735" i="4"/>
  <c r="H1315" i="4"/>
  <c r="H127" i="4"/>
  <c r="H435" i="4"/>
  <c r="H1334" i="4"/>
  <c r="H995" i="4"/>
  <c r="H1090" i="4"/>
  <c r="H1130" i="4"/>
  <c r="H143" i="4"/>
  <c r="H920" i="4"/>
  <c r="H278" i="4"/>
  <c r="H1264" i="4"/>
  <c r="H814" i="4"/>
  <c r="H20" i="4"/>
  <c r="H315" i="4"/>
  <c r="H292" i="4"/>
  <c r="H1256" i="4"/>
  <c r="H1468" i="4"/>
  <c r="H366" i="4"/>
  <c r="H1266" i="4"/>
  <c r="H570" i="4"/>
  <c r="H1049" i="4"/>
  <c r="H10" i="4"/>
  <c r="H341" i="4"/>
  <c r="H234" i="4"/>
  <c r="H1099" i="4"/>
  <c r="H1228" i="4"/>
  <c r="H574" i="4"/>
  <c r="H667" i="4"/>
  <c r="H1187" i="4"/>
  <c r="H272" i="4"/>
  <c r="H933" i="4"/>
  <c r="H437" i="4"/>
  <c r="H1156" i="4"/>
  <c r="H901" i="4"/>
  <c r="H1008" i="4"/>
  <c r="H1381" i="4"/>
  <c r="H836" i="4"/>
  <c r="H75" i="4"/>
  <c r="H1009" i="4"/>
  <c r="H880" i="4"/>
  <c r="H659" i="4"/>
  <c r="H525" i="4"/>
  <c r="H1306" i="4"/>
  <c r="H94" i="4"/>
  <c r="H303" i="4"/>
  <c r="H601" i="4"/>
  <c r="H681" i="4"/>
  <c r="H1346" i="4"/>
  <c r="H1405" i="4"/>
  <c r="H1245" i="4"/>
  <c r="H854" i="4"/>
  <c r="H235" i="4"/>
  <c r="H1377" i="4"/>
  <c r="H1330" i="4"/>
  <c r="H322" i="4"/>
  <c r="H903" i="4"/>
  <c r="H1070" i="4"/>
  <c r="H796" i="4"/>
  <c r="H694" i="4"/>
  <c r="H276" i="4"/>
  <c r="H1380" i="4"/>
  <c r="H811" i="4"/>
  <c r="H283" i="4"/>
  <c r="H1486" i="4"/>
  <c r="H1483" i="4"/>
  <c r="H194" i="4"/>
  <c r="H1179" i="4"/>
  <c r="H1237" i="4"/>
  <c r="H1385" i="4"/>
  <c r="H594" i="4"/>
  <c r="H398" i="4"/>
  <c r="H162" i="4"/>
  <c r="H1424" i="4"/>
  <c r="H1030" i="4"/>
  <c r="H339" i="4"/>
  <c r="H1478" i="4"/>
  <c r="H260" i="4"/>
  <c r="H1298" i="4"/>
  <c r="H708" i="4"/>
  <c r="H789" i="4"/>
  <c r="H683" i="4"/>
  <c r="H116" i="4"/>
  <c r="H1192" i="4"/>
  <c r="H1379" i="4"/>
  <c r="H1323" i="4"/>
  <c r="H140" i="4"/>
  <c r="H84" i="4"/>
  <c r="H705" i="4"/>
  <c r="H302" i="4"/>
  <c r="H1415" i="4"/>
  <c r="H1125" i="4"/>
  <c r="H1270" i="4"/>
  <c r="H626" i="4"/>
  <c r="H243" i="4"/>
  <c r="H445" i="4"/>
  <c r="H389" i="4"/>
  <c r="H230" i="4"/>
  <c r="H1304" i="4"/>
  <c r="H434" i="4"/>
  <c r="H64" i="4"/>
  <c r="H935" i="4"/>
  <c r="H342" i="4"/>
  <c r="H695" i="4"/>
  <c r="H1085" i="4"/>
  <c r="H979" i="4"/>
  <c r="H865" i="4"/>
  <c r="H1439" i="4"/>
  <c r="H181" i="4"/>
  <c r="H1082" i="4"/>
  <c r="H1489" i="4"/>
  <c r="H1337" i="4"/>
  <c r="H552" i="4"/>
  <c r="H1366" i="4"/>
  <c r="H1463" i="4"/>
  <c r="H1113" i="4"/>
  <c r="H384" i="4"/>
  <c r="H685" i="4"/>
  <c r="H408" i="4"/>
  <c r="H973" i="4"/>
  <c r="H1267" i="4"/>
  <c r="H1278" i="4"/>
  <c r="H777" i="4"/>
  <c r="H1265" i="4"/>
  <c r="H1402" i="4"/>
  <c r="H141" i="4"/>
  <c r="H1389" i="4"/>
  <c r="H1249" i="4"/>
  <c r="H1050" i="4"/>
  <c r="H370" i="4"/>
  <c r="H1054" i="4"/>
  <c r="H1428" i="4"/>
  <c r="H77" i="4"/>
  <c r="H821" i="4"/>
  <c r="H1193" i="4"/>
  <c r="H1462" i="4"/>
  <c r="H534" i="4"/>
  <c r="H1064" i="4"/>
  <c r="H24" i="4"/>
  <c r="H798" i="4"/>
  <c r="H413" i="4"/>
  <c r="H805" i="4"/>
  <c r="H1027" i="4"/>
  <c r="H122" i="4"/>
  <c r="H188" i="4"/>
  <c r="H860" i="4"/>
  <c r="H1393" i="4"/>
  <c r="H918" i="4"/>
  <c r="H846" i="4"/>
  <c r="H509" i="4"/>
  <c r="H580" i="4"/>
  <c r="H1360" i="4"/>
  <c r="H775" i="4"/>
  <c r="H449" i="4"/>
  <c r="H191" i="4"/>
  <c r="H779" i="4"/>
  <c r="H379" i="4"/>
  <c r="H921" i="4"/>
  <c r="H575" i="4"/>
  <c r="H1162" i="4"/>
  <c r="H1221" i="4"/>
  <c r="H471" i="4"/>
  <c r="H34" i="4"/>
  <c r="H416" i="4"/>
  <c r="H257" i="4"/>
  <c r="H1387" i="4"/>
  <c r="H382" i="4"/>
  <c r="H631" i="4"/>
  <c r="H624" i="4"/>
  <c r="H721" i="4"/>
  <c r="H648" i="4"/>
  <c r="H724" i="4"/>
  <c r="H401" i="4"/>
  <c r="H135" i="4"/>
  <c r="H712" i="4"/>
  <c r="H693" i="4"/>
  <c r="H704" i="4"/>
  <c r="H701" i="4"/>
  <c r="H200" i="4"/>
  <c r="H418" i="4"/>
  <c r="H239" i="4"/>
  <c r="H109" i="4"/>
  <c r="H1344" i="4"/>
  <c r="H644" i="4"/>
  <c r="H1297" i="4"/>
  <c r="H1243" i="4"/>
  <c r="H536" i="4"/>
  <c r="H561" i="4"/>
  <c r="H265" i="4"/>
  <c r="H258" i="4"/>
  <c r="H1229" i="4"/>
  <c r="H887" i="4"/>
  <c r="H470" i="4"/>
  <c r="H39" i="4"/>
  <c r="H873" i="4"/>
  <c r="H97" i="4"/>
  <c r="H473" i="4"/>
  <c r="H41" i="4"/>
  <c r="H1386" i="4"/>
  <c r="H38" i="4"/>
  <c r="H1494" i="4"/>
  <c r="H1071" i="4"/>
  <c r="H1376" i="4"/>
  <c r="H428" i="4"/>
  <c r="H132" i="4"/>
  <c r="H1246" i="4"/>
  <c r="H1442" i="4"/>
  <c r="H714" i="4"/>
  <c r="H938" i="4"/>
  <c r="H31" i="4"/>
  <c r="H962" i="4"/>
  <c r="H78" i="4"/>
  <c r="H870" i="4"/>
  <c r="H1114" i="4"/>
  <c r="H220" i="4"/>
  <c r="H215" i="4"/>
  <c r="H788" i="4"/>
  <c r="H155" i="4"/>
  <c r="H1005" i="4"/>
  <c r="H439" i="4"/>
  <c r="H1383" i="4"/>
  <c r="H317" i="4"/>
  <c r="H211" i="4"/>
  <c r="H599" i="4"/>
  <c r="H1062" i="4"/>
  <c r="H1018" i="4"/>
  <c r="H422" i="4"/>
  <c r="H697" i="4"/>
  <c r="H809" i="4"/>
  <c r="H752" i="4"/>
  <c r="H76" i="4"/>
  <c r="H978" i="4"/>
  <c r="H963" i="4"/>
  <c r="H1289" i="4"/>
  <c r="H173" i="4"/>
  <c r="H1490" i="4"/>
  <c r="H397" i="4"/>
  <c r="H630" i="4"/>
  <c r="H543" i="4"/>
  <c r="H480" i="4"/>
  <c r="H33" i="4"/>
  <c r="H666" i="4"/>
  <c r="H1200" i="4"/>
  <c r="H157" i="4"/>
  <c r="H736" i="4"/>
  <c r="H206" i="4"/>
  <c r="H524" i="4"/>
  <c r="H832" i="4"/>
  <c r="H628" i="4"/>
  <c r="H1395" i="4"/>
  <c r="H1461" i="4"/>
  <c r="H946" i="4"/>
  <c r="H1305" i="4"/>
  <c r="H126" i="4"/>
  <c r="H1045" i="4"/>
  <c r="H1096" i="4"/>
  <c r="H980" i="4"/>
  <c r="H1188" i="4"/>
  <c r="H147" i="4"/>
  <c r="H1469" i="4"/>
  <c r="H330" i="4"/>
  <c r="H932" i="4"/>
  <c r="H65" i="4"/>
  <c r="H395" i="4"/>
  <c r="H1004" i="4"/>
  <c r="H279" i="4"/>
  <c r="H223" i="4"/>
  <c r="H360" i="4"/>
  <c r="H201" i="4"/>
  <c r="H1290" i="4"/>
  <c r="H291" i="4"/>
  <c r="H954" i="4"/>
  <c r="H731" i="4"/>
  <c r="H57" i="4"/>
  <c r="H853" i="4"/>
  <c r="H767" i="4"/>
  <c r="H172" i="4"/>
  <c r="H1140" i="4"/>
  <c r="H818" i="4"/>
  <c r="H138" i="4"/>
  <c r="H1149" i="4"/>
  <c r="H426" i="4"/>
  <c r="H676" i="4"/>
  <c r="H756" i="4"/>
  <c r="H581" i="4"/>
  <c r="H769" i="4"/>
  <c r="H249" i="4"/>
  <c r="H1312" i="4"/>
  <c r="H1216" i="4"/>
  <c r="H205" i="4"/>
  <c r="H494" i="4"/>
  <c r="H40" i="4"/>
  <c r="H972" i="4"/>
  <c r="H1055" i="4"/>
  <c r="H1353" i="4"/>
  <c r="H622" i="4"/>
  <c r="H819" i="4"/>
  <c r="H1391" i="4"/>
  <c r="H365" i="4"/>
  <c r="H335" i="4"/>
  <c r="H837" i="4"/>
  <c r="H1317" i="4"/>
  <c r="H1203" i="4"/>
  <c r="H820" i="4"/>
  <c r="H793" i="4"/>
  <c r="H3" i="4"/>
  <c r="H1310" i="4"/>
  <c r="H196" i="4"/>
  <c r="H1258" i="4"/>
  <c r="H1251" i="4"/>
  <c r="H783" i="4"/>
  <c r="H1183" i="4"/>
  <c r="H1321" i="4"/>
  <c r="H5" i="4"/>
  <c r="H233" i="4"/>
  <c r="H503" i="4"/>
  <c r="H1219" i="4"/>
  <c r="H115" i="4"/>
  <c r="H969" i="4"/>
  <c r="H759" i="4"/>
  <c r="H877" i="4"/>
  <c r="H1467" i="4"/>
  <c r="H13" i="4"/>
  <c r="H855" i="4"/>
  <c r="H1101" i="4"/>
  <c r="H720" i="4"/>
  <c r="H491" i="4"/>
  <c r="H219" i="4"/>
  <c r="H674" i="4"/>
  <c r="H1003" i="4"/>
  <c r="H684" i="4"/>
  <c r="H187" i="4"/>
  <c r="H1131" i="4"/>
  <c r="H654" i="4"/>
  <c r="H1035" i="4"/>
  <c r="H926" i="4"/>
  <c r="H642" i="4"/>
  <c r="H563" i="4"/>
  <c r="H1343" i="4"/>
  <c r="H1401" i="4"/>
  <c r="H95" i="4"/>
  <c r="H914" i="4"/>
  <c r="H545" i="4"/>
  <c r="H421" i="4"/>
  <c r="H1409" i="4"/>
  <c r="H1025" i="4"/>
  <c r="H1057" i="4"/>
  <c r="H555" i="4"/>
  <c r="H159" i="4"/>
  <c r="H88" i="4"/>
  <c r="H1410" i="4"/>
  <c r="H290" i="4"/>
  <c r="H1077" i="4"/>
  <c r="H380" i="4"/>
  <c r="H1492" i="4"/>
  <c r="H93" i="4"/>
  <c r="H1311" i="4"/>
  <c r="H1326" i="4"/>
  <c r="H1329" i="4"/>
  <c r="H517" i="4"/>
  <c r="H813" i="4"/>
  <c r="H1164" i="4"/>
  <c r="H927" i="4"/>
  <c r="H1098" i="4"/>
  <c r="H895" i="4"/>
  <c r="H843" i="4"/>
  <c r="H217" i="4"/>
  <c r="H1010" i="4"/>
  <c r="H1448" i="4"/>
  <c r="H1102" i="4"/>
  <c r="H1471" i="4"/>
  <c r="H1184" i="4"/>
  <c r="H80" i="4"/>
  <c r="H1182" i="4"/>
  <c r="H425" i="4"/>
  <c r="H905" i="4"/>
  <c r="N1367" i="4"/>
  <c r="I256" i="4"/>
  <c r="N1129" i="4"/>
  <c r="I516" i="4"/>
  <c r="N530" i="4"/>
  <c r="I604" i="4"/>
  <c r="N1269" i="4"/>
  <c r="I199" i="4"/>
  <c r="N680" i="4"/>
  <c r="I1252" i="4"/>
  <c r="N399" i="4"/>
  <c r="I1364" i="4"/>
  <c r="N1394" i="4"/>
  <c r="I1420" i="4"/>
  <c r="N1083" i="4"/>
  <c r="I548" i="4"/>
  <c r="N1123" i="4"/>
  <c r="I907" i="4"/>
  <c r="N866" i="4"/>
  <c r="I512" i="4"/>
  <c r="N1437" i="4"/>
  <c r="I1400" i="4"/>
  <c r="N333" i="4"/>
  <c r="I625" i="4"/>
  <c r="N1084" i="4"/>
  <c r="I647" i="4"/>
  <c r="N558" i="4"/>
  <c r="I992" i="4"/>
  <c r="N130" i="4"/>
  <c r="I1367" i="4"/>
  <c r="N1222" i="4"/>
  <c r="I53" i="4"/>
  <c r="N1368" i="4"/>
  <c r="I175" i="4"/>
  <c r="N1013" i="4"/>
  <c r="I351" i="4"/>
  <c r="N281" i="4"/>
  <c r="I1423" i="4"/>
  <c r="N542" i="4"/>
  <c r="I635" i="4"/>
  <c r="N375" i="4"/>
  <c r="I1324" i="4"/>
  <c r="N1087" i="4"/>
  <c r="I1129" i="4"/>
  <c r="N1288" i="4"/>
  <c r="I912" i="4"/>
  <c r="N325" i="4"/>
  <c r="I521" i="4"/>
  <c r="N668" i="4"/>
  <c r="I506" i="4"/>
  <c r="N1097" i="4"/>
  <c r="I1158" i="4"/>
  <c r="N735" i="4"/>
  <c r="I1293" i="4"/>
  <c r="N1315" i="4"/>
  <c r="I242" i="4"/>
  <c r="N127" i="4"/>
  <c r="I530" i="4"/>
  <c r="N435" i="4"/>
  <c r="I21" i="4"/>
  <c r="N1334" i="4"/>
  <c r="I889" i="4"/>
  <c r="N995" i="4"/>
  <c r="I1374" i="4"/>
  <c r="N1090" i="4"/>
  <c r="I740" i="4"/>
  <c r="N1130" i="4"/>
  <c r="I58" i="4"/>
  <c r="N143" i="4"/>
  <c r="I287" i="4"/>
  <c r="N920" i="4"/>
  <c r="I682" i="4"/>
  <c r="N278" i="4"/>
  <c r="I1269" i="4"/>
  <c r="N1264" i="4"/>
  <c r="I304" i="4"/>
  <c r="N814" i="4"/>
  <c r="I612" i="4"/>
  <c r="N20" i="4"/>
  <c r="I1403" i="4"/>
  <c r="N315" i="4"/>
  <c r="I1275" i="4"/>
  <c r="N292" i="4"/>
  <c r="I726" i="4"/>
  <c r="N1256" i="4"/>
  <c r="I189" i="4"/>
  <c r="N1468" i="4"/>
  <c r="I1282" i="4"/>
  <c r="N366" i="4"/>
  <c r="I680" i="4"/>
  <c r="N1266" i="4"/>
  <c r="I1286" i="4"/>
  <c r="N570" i="4"/>
  <c r="I675" i="4"/>
  <c r="N1049" i="4"/>
  <c r="I1034" i="4"/>
  <c r="N10" i="4"/>
  <c r="I354" i="4"/>
  <c r="N341" i="4"/>
  <c r="I56" i="4"/>
  <c r="N234" i="4"/>
  <c r="I1211" i="4"/>
  <c r="N1099" i="4"/>
  <c r="I1043" i="4"/>
  <c r="N1228" i="4"/>
  <c r="I399" i="4"/>
  <c r="N574" i="4"/>
  <c r="I250" i="4"/>
  <c r="N667" i="4"/>
  <c r="I737" i="4"/>
  <c r="N1187" i="4"/>
  <c r="I455" i="4"/>
  <c r="N272" i="4"/>
  <c r="I1029" i="4"/>
  <c r="N933" i="4"/>
  <c r="I585" i="4"/>
  <c r="N437" i="4"/>
  <c r="I592" i="4"/>
  <c r="N1156" i="4"/>
  <c r="I886" i="4"/>
  <c r="N901" i="4"/>
  <c r="I833" i="4"/>
  <c r="N1008" i="4"/>
  <c r="I1394" i="4"/>
  <c r="N1381" i="4"/>
  <c r="I977" i="4"/>
  <c r="N836" i="4"/>
  <c r="I1224" i="4"/>
  <c r="N75" i="4"/>
  <c r="I14" i="4"/>
  <c r="N1009" i="4"/>
  <c r="I4" i="4"/>
  <c r="N880" i="4"/>
  <c r="I72" i="4"/>
  <c r="N659" i="4"/>
  <c r="I1116" i="4"/>
  <c r="N525" i="4"/>
  <c r="I289" i="4"/>
  <c r="N1306" i="4"/>
  <c r="I1189" i="4"/>
  <c r="N94" i="4"/>
  <c r="I32" i="4"/>
  <c r="N303" i="4"/>
  <c r="I363" i="4"/>
  <c r="N601" i="4"/>
  <c r="I1132" i="4"/>
  <c r="N681" i="4"/>
  <c r="I937" i="4"/>
  <c r="N1346" i="4"/>
  <c r="I16" i="4"/>
  <c r="N1405" i="4"/>
  <c r="I231" i="4"/>
  <c r="N1245" i="4"/>
  <c r="I529" i="4"/>
  <c r="N854" i="4"/>
  <c r="I1083" i="4"/>
  <c r="N235" i="4"/>
  <c r="I1167" i="4"/>
  <c r="N1377" i="4"/>
  <c r="I1089" i="4"/>
  <c r="N1330" i="4"/>
  <c r="I1044" i="4"/>
  <c r="N322" i="4"/>
  <c r="I1141" i="4"/>
  <c r="N903" i="4"/>
  <c r="I897" i="4"/>
  <c r="N1070" i="4"/>
  <c r="I1287" i="4"/>
  <c r="N796" i="4"/>
  <c r="I433" i="4"/>
  <c r="N694" i="4"/>
  <c r="I717" i="4"/>
  <c r="N276" i="4"/>
  <c r="I1111" i="4"/>
  <c r="N1380" i="4"/>
  <c r="I275" i="4"/>
  <c r="N811" i="4"/>
  <c r="I1449" i="4"/>
  <c r="N283" i="4"/>
  <c r="I1021" i="4"/>
  <c r="N1486" i="4"/>
  <c r="I1460" i="4"/>
  <c r="N1483" i="4"/>
  <c r="I1042" i="4"/>
  <c r="N194" i="4"/>
  <c r="I725" i="4"/>
  <c r="N1179" i="4"/>
  <c r="I26" i="4"/>
  <c r="N1237" i="4"/>
  <c r="I1123" i="4"/>
  <c r="N1385" i="4"/>
  <c r="I541" i="4"/>
  <c r="N594" i="4"/>
  <c r="I1295" i="4"/>
  <c r="N398" i="4"/>
  <c r="I983" i="4"/>
  <c r="N162" i="4"/>
  <c r="I861" i="4"/>
  <c r="N1424" i="4"/>
  <c r="I1384" i="4"/>
  <c r="N1030" i="4"/>
  <c r="I573" i="4"/>
  <c r="N339" i="4"/>
  <c r="I597" i="4"/>
  <c r="N1478" i="4"/>
  <c r="I402" i="4"/>
  <c r="N260" i="4"/>
  <c r="I802" i="4"/>
  <c r="N1298" i="4"/>
  <c r="I533" i="4"/>
  <c r="N708" i="4"/>
  <c r="I1127" i="4"/>
  <c r="N789" i="4"/>
  <c r="I209" i="4"/>
  <c r="N683" i="4"/>
  <c r="I131" i="4"/>
  <c r="N116" i="4"/>
  <c r="I1314" i="4"/>
  <c r="N1192" i="4"/>
  <c r="I1152" i="4"/>
  <c r="N1379" i="4"/>
  <c r="I906" i="4"/>
  <c r="N1323" i="4"/>
  <c r="I253" i="4"/>
  <c r="N140" i="4"/>
  <c r="I829" i="4"/>
  <c r="N84" i="4"/>
  <c r="I1128" i="4"/>
  <c r="N705" i="4"/>
  <c r="I1276" i="4"/>
  <c r="N302" i="4"/>
  <c r="I707" i="4"/>
  <c r="N1415" i="4"/>
  <c r="I1178" i="4"/>
  <c r="N1125" i="4"/>
  <c r="I1142" i="4"/>
  <c r="N1270" i="4"/>
  <c r="I776" i="4"/>
  <c r="N626" i="4"/>
  <c r="I1207" i="4"/>
  <c r="N243" i="4"/>
  <c r="I951" i="4"/>
  <c r="N445" i="4"/>
  <c r="I1235" i="4"/>
  <c r="N389" i="4"/>
  <c r="I60" i="4"/>
  <c r="N230" i="4"/>
  <c r="I1106" i="4"/>
  <c r="N1304" i="4"/>
  <c r="I773" i="4"/>
  <c r="N434" i="4"/>
  <c r="I1291" i="4"/>
  <c r="N64" i="4"/>
  <c r="I273" i="4"/>
  <c r="N935" i="4"/>
  <c r="I347" i="4"/>
  <c r="N342" i="4"/>
  <c r="I852" i="4"/>
  <c r="N695" i="4"/>
  <c r="I305" i="4"/>
  <c r="N1085" i="4"/>
  <c r="I144" i="4"/>
  <c r="N979" i="4"/>
  <c r="I1454" i="4"/>
  <c r="N865" i="4"/>
  <c r="I743" i="4"/>
  <c r="N1439" i="4"/>
  <c r="I826" i="4"/>
  <c r="N181" i="4"/>
  <c r="I1063" i="4"/>
  <c r="N1082" i="4"/>
  <c r="I795" i="4"/>
  <c r="N1489" i="4"/>
  <c r="I52" i="4"/>
  <c r="N1337" i="4"/>
  <c r="I758" i="4"/>
  <c r="N552" i="4"/>
  <c r="I554" i="4"/>
  <c r="N1366" i="4"/>
  <c r="I890" i="4"/>
  <c r="N1463" i="4"/>
  <c r="I348" i="4"/>
  <c r="N1113" i="4"/>
  <c r="I768" i="4"/>
  <c r="N384" i="4"/>
  <c r="I1191" i="4"/>
  <c r="N685" i="4"/>
  <c r="I1443" i="4"/>
  <c r="N408" i="4"/>
  <c r="I866" i="4"/>
  <c r="N973" i="4"/>
  <c r="I981" i="4"/>
  <c r="N1267" i="4"/>
  <c r="I419" i="4"/>
  <c r="N1278" i="4"/>
  <c r="I251" i="4"/>
  <c r="N777" i="4"/>
  <c r="I406" i="4"/>
  <c r="N1265" i="4"/>
  <c r="I1429" i="4"/>
  <c r="N1402" i="4"/>
  <c r="I605" i="4"/>
  <c r="N141" i="4"/>
  <c r="I634" i="4"/>
  <c r="N1389" i="4"/>
  <c r="I295" i="4"/>
  <c r="N1249" i="4"/>
  <c r="I227" i="4"/>
  <c r="N1050" i="4"/>
  <c r="I1031" i="4"/>
  <c r="N370" i="4"/>
  <c r="I1232" i="4"/>
  <c r="N1054" i="4"/>
  <c r="I30" i="4"/>
  <c r="N1428" i="4"/>
  <c r="I1352" i="4"/>
  <c r="N77" i="4"/>
  <c r="I1236" i="4"/>
  <c r="N821" i="4"/>
  <c r="I1037" i="4"/>
  <c r="N1193" i="4"/>
  <c r="I1262" i="4"/>
  <c r="N1462" i="4"/>
  <c r="I1171" i="4"/>
  <c r="N534" i="4"/>
  <c r="I309" i="4"/>
  <c r="N1064" i="4"/>
  <c r="I170" i="4"/>
  <c r="N24" i="4"/>
  <c r="I1453" i="4"/>
  <c r="N798" i="4"/>
  <c r="I161" i="4"/>
  <c r="N413" i="4"/>
  <c r="I967" i="4"/>
  <c r="N805" i="4"/>
  <c r="I414" i="4"/>
  <c r="N1027" i="4"/>
  <c r="I607" i="4"/>
  <c r="N122" i="4"/>
  <c r="I1325" i="4"/>
  <c r="N188" i="4"/>
  <c r="I591" i="4"/>
  <c r="N860" i="4"/>
  <c r="I838" i="4"/>
  <c r="N1393" i="4"/>
  <c r="I264" i="4"/>
  <c r="N918" i="4"/>
  <c r="I999" i="4"/>
  <c r="N846" i="4"/>
  <c r="I719" i="4"/>
  <c r="N509" i="4"/>
  <c r="I902" i="4"/>
  <c r="N580" i="4"/>
  <c r="I1056" i="4"/>
  <c r="N1360" i="4"/>
  <c r="I62" i="4"/>
  <c r="N775" i="4"/>
  <c r="I45" i="4"/>
  <c r="N449" i="4"/>
  <c r="I535" i="4"/>
  <c r="N191" i="4"/>
  <c r="I1437" i="4"/>
  <c r="N779" i="4"/>
  <c r="I1498" i="4"/>
  <c r="N379" i="4"/>
  <c r="I669" i="4"/>
  <c r="N921" i="4"/>
  <c r="I703" i="4"/>
  <c r="N575" i="4"/>
  <c r="I314" i="4"/>
  <c r="N1162" i="4"/>
  <c r="I390" i="4"/>
  <c r="N1221" i="4"/>
  <c r="I229" i="4"/>
  <c r="N471" i="4"/>
  <c r="I454" i="4"/>
  <c r="N34" i="4"/>
  <c r="I632" i="4"/>
  <c r="N416" i="4"/>
  <c r="I1302" i="4"/>
  <c r="N257" i="4"/>
  <c r="I110" i="4"/>
  <c r="N1387" i="4"/>
  <c r="I237" i="4"/>
  <c r="N382" i="4"/>
  <c r="I904" i="4"/>
  <c r="N631" i="4"/>
  <c r="I1176" i="4"/>
  <c r="N624" i="4"/>
  <c r="I869" i="4"/>
  <c r="N721" i="4"/>
  <c r="I23" i="4"/>
  <c r="N648" i="4"/>
  <c r="I103" i="4"/>
  <c r="N724" i="4"/>
  <c r="I323" i="4"/>
  <c r="N265" i="4"/>
  <c r="I333" i="4"/>
  <c r="N258" i="4"/>
  <c r="I1084" i="4"/>
  <c r="N1229" i="4"/>
  <c r="I558" i="4"/>
  <c r="N887" i="4"/>
  <c r="I130" i="4"/>
  <c r="N470" i="4"/>
  <c r="I1222" i="4"/>
  <c r="N39" i="4"/>
  <c r="I1368" i="4"/>
  <c r="N873" i="4"/>
  <c r="I1013" i="4"/>
  <c r="N97" i="4"/>
  <c r="I281" i="4"/>
  <c r="N473" i="4"/>
  <c r="I542" i="4"/>
  <c r="N41" i="4"/>
  <c r="I375" i="4"/>
  <c r="N1386" i="4"/>
  <c r="I1087" i="4"/>
  <c r="N38" i="4"/>
  <c r="I1288" i="4"/>
  <c r="N1494" i="4"/>
  <c r="I325" i="4"/>
  <c r="N1071" i="4"/>
  <c r="I668" i="4"/>
  <c r="N1376" i="4"/>
  <c r="I1097" i="4"/>
  <c r="N428" i="4"/>
  <c r="I735" i="4"/>
  <c r="N132" i="4"/>
  <c r="I1315" i="4"/>
  <c r="N1246" i="4"/>
  <c r="I127" i="4"/>
  <c r="N1442" i="4"/>
  <c r="I435" i="4"/>
  <c r="N714" i="4"/>
  <c r="I1334" i="4"/>
  <c r="N938" i="4"/>
  <c r="I995" i="4"/>
  <c r="N31" i="4"/>
  <c r="I1090" i="4"/>
  <c r="N962" i="4"/>
  <c r="I1130" i="4"/>
  <c r="N78" i="4"/>
  <c r="I143" i="4"/>
  <c r="N870" i="4"/>
  <c r="I920" i="4"/>
  <c r="N1114" i="4"/>
  <c r="I278" i="4"/>
  <c r="N220" i="4"/>
  <c r="I1264" i="4"/>
  <c r="N215" i="4"/>
  <c r="I814" i="4"/>
  <c r="N788" i="4"/>
  <c r="I20" i="4"/>
  <c r="N155" i="4"/>
  <c r="I315" i="4"/>
  <c r="N1005" i="4"/>
  <c r="I292" i="4"/>
  <c r="N439" i="4"/>
  <c r="I1256" i="4"/>
  <c r="N1383" i="4"/>
  <c r="I1468" i="4"/>
  <c r="N317" i="4"/>
  <c r="I366" i="4"/>
  <c r="N211" i="4"/>
  <c r="I1266" i="4"/>
  <c r="N599" i="4"/>
  <c r="I570" i="4"/>
  <c r="N1062" i="4"/>
  <c r="I1049" i="4"/>
  <c r="N1018" i="4"/>
  <c r="I10" i="4"/>
  <c r="N422" i="4"/>
  <c r="I341" i="4"/>
  <c r="N697" i="4"/>
  <c r="I234" i="4"/>
  <c r="N809" i="4"/>
  <c r="I1099" i="4"/>
  <c r="N752" i="4"/>
  <c r="I1228" i="4"/>
  <c r="N76" i="4"/>
  <c r="I574" i="4"/>
  <c r="N978" i="4"/>
  <c r="I667" i="4"/>
  <c r="N963" i="4"/>
  <c r="I1187" i="4"/>
  <c r="N1289" i="4"/>
  <c r="I272" i="4"/>
  <c r="N173" i="4"/>
  <c r="I933" i="4"/>
  <c r="N1490" i="4"/>
  <c r="I437" i="4"/>
  <c r="N397" i="4"/>
  <c r="I1156" i="4"/>
  <c r="N630" i="4"/>
  <c r="I901" i="4"/>
  <c r="N543" i="4"/>
  <c r="I1008" i="4"/>
  <c r="N480" i="4"/>
  <c r="I1381" i="4"/>
  <c r="N33" i="4"/>
  <c r="I836" i="4"/>
  <c r="N666" i="4"/>
  <c r="I75" i="4"/>
  <c r="N1200" i="4"/>
  <c r="I1009" i="4"/>
  <c r="N157" i="4"/>
  <c r="I880" i="4"/>
  <c r="N736" i="4"/>
  <c r="I659" i="4"/>
  <c r="N206" i="4"/>
  <c r="I525" i="4"/>
  <c r="N524" i="4"/>
  <c r="I1306" i="4"/>
  <c r="N832" i="4"/>
  <c r="I94" i="4"/>
  <c r="N628" i="4"/>
  <c r="I303" i="4"/>
  <c r="N1395" i="4"/>
  <c r="I601" i="4"/>
  <c r="N1461" i="4"/>
  <c r="I681" i="4"/>
  <c r="N946" i="4"/>
  <c r="I1346" i="4"/>
  <c r="N1305" i="4"/>
  <c r="I1405" i="4"/>
  <c r="N126" i="4"/>
  <c r="I1245" i="4"/>
  <c r="N1045" i="4"/>
  <c r="I854" i="4"/>
  <c r="N1096" i="4"/>
  <c r="I235" i="4"/>
  <c r="N980" i="4"/>
  <c r="I1377" i="4"/>
  <c r="N1188" i="4"/>
  <c r="I1330" i="4"/>
  <c r="N147" i="4"/>
  <c r="I322" i="4"/>
  <c r="N1469" i="4"/>
  <c r="I903" i="4"/>
  <c r="N330" i="4"/>
  <c r="I1070" i="4"/>
  <c r="N932" i="4"/>
  <c r="I796" i="4"/>
  <c r="N65" i="4"/>
  <c r="I694" i="4"/>
  <c r="N395" i="4"/>
  <c r="I276" i="4"/>
  <c r="N1004" i="4"/>
  <c r="I1380" i="4"/>
  <c r="N279" i="4"/>
  <c r="I811" i="4"/>
  <c r="N223" i="4"/>
  <c r="I283" i="4"/>
  <c r="N360" i="4"/>
  <c r="I1486" i="4"/>
  <c r="N201" i="4"/>
  <c r="I1483" i="4"/>
  <c r="N1290" i="4"/>
  <c r="I194" i="4"/>
  <c r="N291" i="4"/>
  <c r="I1179" i="4"/>
  <c r="N954" i="4"/>
  <c r="I1237" i="4"/>
  <c r="N731" i="4"/>
  <c r="I1385" i="4"/>
  <c r="N57" i="4"/>
  <c r="I594" i="4"/>
  <c r="N853" i="4"/>
  <c r="I398" i="4"/>
  <c r="N767" i="4"/>
  <c r="I162" i="4"/>
  <c r="N172" i="4"/>
  <c r="I1424" i="4"/>
  <c r="N1140" i="4"/>
  <c r="I1030" i="4"/>
  <c r="N818" i="4"/>
  <c r="I339" i="4"/>
  <c r="N138" i="4"/>
  <c r="I1478" i="4"/>
  <c r="N1149" i="4"/>
  <c r="I260" i="4"/>
  <c r="N426" i="4"/>
  <c r="I1298" i="4"/>
  <c r="N676" i="4"/>
  <c r="I708" i="4"/>
  <c r="N756" i="4"/>
  <c r="I789" i="4"/>
  <c r="N581" i="4"/>
  <c r="I683" i="4"/>
  <c r="N769" i="4"/>
  <c r="I116" i="4"/>
  <c r="N249" i="4"/>
  <c r="I1192" i="4"/>
  <c r="N1312" i="4"/>
  <c r="I1379" i="4"/>
  <c r="N1216" i="4"/>
  <c r="I1323" i="4"/>
  <c r="N205" i="4"/>
  <c r="I140" i="4"/>
  <c r="N494" i="4"/>
  <c r="I84" i="4"/>
  <c r="N40" i="4"/>
  <c r="I705" i="4"/>
  <c r="N972" i="4"/>
  <c r="I302" i="4"/>
  <c r="N1055" i="4"/>
  <c r="I1415" i="4"/>
  <c r="N1353" i="4"/>
  <c r="I1125" i="4"/>
  <c r="N622" i="4"/>
  <c r="I1270" i="4"/>
  <c r="N819" i="4"/>
  <c r="I626" i="4"/>
  <c r="N1391" i="4"/>
  <c r="I243" i="4"/>
  <c r="N365" i="4"/>
  <c r="I445" i="4"/>
  <c r="N335" i="4"/>
  <c r="I389" i="4"/>
  <c r="N837" i="4"/>
  <c r="I230" i="4"/>
  <c r="N1317" i="4"/>
  <c r="I1304" i="4"/>
  <c r="N1203" i="4"/>
  <c r="I434" i="4"/>
  <c r="N820" i="4"/>
  <c r="I64" i="4"/>
  <c r="N793" i="4"/>
  <c r="I935" i="4"/>
  <c r="N3" i="4"/>
  <c r="I342" i="4"/>
  <c r="N1310" i="4"/>
  <c r="I695" i="4"/>
  <c r="N196" i="4"/>
  <c r="I1085" i="4"/>
  <c r="N1258" i="4"/>
  <c r="I979" i="4"/>
  <c r="N1251" i="4"/>
  <c r="I865" i="4"/>
  <c r="N783" i="4"/>
  <c r="I1439" i="4"/>
  <c r="N1183" i="4"/>
  <c r="I181" i="4"/>
  <c r="N1321" i="4"/>
  <c r="I1082" i="4"/>
  <c r="N5" i="4"/>
  <c r="I1489" i="4"/>
  <c r="N233" i="4"/>
  <c r="I1337" i="4"/>
  <c r="N503" i="4"/>
  <c r="I552" i="4"/>
  <c r="N1219" i="4"/>
  <c r="I1366" i="4"/>
  <c r="N115" i="4"/>
  <c r="I1463" i="4"/>
  <c r="N969" i="4"/>
  <c r="I1113" i="4"/>
  <c r="N759" i="4"/>
  <c r="I384" i="4"/>
  <c r="N877" i="4"/>
  <c r="I685" i="4"/>
  <c r="N1467" i="4"/>
  <c r="I408" i="4"/>
  <c r="N13" i="4"/>
  <c r="I973" i="4"/>
  <c r="N855" i="4"/>
  <c r="I1267" i="4"/>
  <c r="N1101" i="4"/>
  <c r="I1278" i="4"/>
  <c r="N720" i="4"/>
  <c r="I777" i="4"/>
  <c r="N491" i="4"/>
  <c r="I1265" i="4"/>
  <c r="N219" i="4"/>
  <c r="I1402" i="4"/>
  <c r="N674" i="4"/>
  <c r="I141" i="4"/>
  <c r="N1003" i="4"/>
  <c r="I1389" i="4"/>
  <c r="N684" i="4"/>
  <c r="I1249" i="4"/>
  <c r="N187" i="4"/>
  <c r="I1050" i="4"/>
  <c r="N1131" i="4"/>
  <c r="I370" i="4"/>
  <c r="N654" i="4"/>
  <c r="I1054" i="4"/>
  <c r="N1035" i="4"/>
  <c r="I1428" i="4"/>
  <c r="N926" i="4"/>
  <c r="I77" i="4"/>
  <c r="N642" i="4"/>
  <c r="I821" i="4"/>
  <c r="N563" i="4"/>
  <c r="I1193" i="4"/>
  <c r="N1343" i="4"/>
  <c r="I1462" i="4"/>
  <c r="N1401" i="4"/>
  <c r="I534" i="4"/>
  <c r="N95" i="4"/>
  <c r="I1064" i="4"/>
  <c r="N914" i="4"/>
  <c r="I24" i="4"/>
  <c r="N545" i="4"/>
  <c r="I798" i="4"/>
  <c r="N421" i="4"/>
  <c r="I413" i="4"/>
  <c r="N1409" i="4"/>
  <c r="I805" i="4"/>
  <c r="N1025" i="4"/>
  <c r="I1027" i="4"/>
  <c r="N1057" i="4"/>
  <c r="I122" i="4"/>
  <c r="N555" i="4"/>
  <c r="I188" i="4"/>
  <c r="N159" i="4"/>
  <c r="I860" i="4"/>
  <c r="N88" i="4"/>
  <c r="I1393" i="4"/>
  <c r="N1410" i="4"/>
  <c r="I918" i="4"/>
  <c r="N290" i="4"/>
  <c r="I846" i="4"/>
  <c r="N1077" i="4"/>
  <c r="I509" i="4"/>
  <c r="N380" i="4"/>
  <c r="I580" i="4"/>
  <c r="N1492" i="4"/>
  <c r="I1360" i="4"/>
  <c r="N93" i="4"/>
  <c r="I775" i="4"/>
  <c r="N1311" i="4"/>
  <c r="I449" i="4"/>
  <c r="N1326" i="4"/>
  <c r="I191" i="4"/>
  <c r="N1329" i="4"/>
  <c r="I779" i="4"/>
  <c r="N517" i="4"/>
  <c r="I379" i="4"/>
  <c r="N813" i="4"/>
  <c r="I921" i="4"/>
  <c r="N1164" i="4"/>
  <c r="I575" i="4"/>
  <c r="N927" i="4"/>
  <c r="I1162" i="4"/>
  <c r="N1098" i="4"/>
  <c r="I1221" i="4"/>
  <c r="N895" i="4"/>
  <c r="I471" i="4"/>
  <c r="N843" i="4"/>
  <c r="I34" i="4"/>
  <c r="N217" i="4"/>
  <c r="I416" i="4"/>
  <c r="N1010" i="4"/>
  <c r="I257" i="4"/>
  <c r="N1448" i="4"/>
  <c r="I1387" i="4"/>
  <c r="N1102" i="4"/>
  <c r="I382" i="4"/>
  <c r="N1471" i="4"/>
  <c r="I631" i="4"/>
  <c r="N1184" i="4"/>
  <c r="I624" i="4"/>
  <c r="N80" i="4"/>
  <c r="I721" i="4"/>
  <c r="N1182" i="4"/>
  <c r="I648" i="4"/>
  <c r="N425" i="4"/>
  <c r="I724" i="4"/>
  <c r="N647" i="4"/>
  <c r="I74" i="4"/>
  <c r="N1423" i="4"/>
  <c r="I593" i="4"/>
  <c r="N521" i="4"/>
  <c r="I950" i="4"/>
  <c r="N21" i="4"/>
  <c r="I653" i="4"/>
  <c r="N287" i="4"/>
  <c r="I891" i="4"/>
  <c r="N1275" i="4"/>
  <c r="I964" i="4"/>
  <c r="N675" i="4"/>
  <c r="I1081" i="4"/>
  <c r="N1211" i="4"/>
  <c r="I461" i="4"/>
  <c r="N1029" i="4"/>
  <c r="I197" i="4"/>
  <c r="N833" i="4"/>
  <c r="I431" i="4"/>
  <c r="I331" i="4"/>
  <c r="N1189" i="4"/>
  <c r="I1134" i="4"/>
  <c r="N16" i="4"/>
  <c r="I63" i="4"/>
  <c r="N1089" i="4"/>
  <c r="I300" i="4"/>
  <c r="N1449" i="4"/>
  <c r="I1436" i="4"/>
  <c r="N26" i="4"/>
  <c r="I636" i="4"/>
  <c r="N1295" i="4"/>
  <c r="I118" i="4"/>
  <c r="N573" i="4"/>
  <c r="I224" i="4"/>
  <c r="N533" i="4"/>
  <c r="I139" i="4"/>
  <c r="N347" i="4"/>
  <c r="I17" i="4"/>
  <c r="N554" i="4"/>
  <c r="I637" i="4"/>
  <c r="N1191" i="4"/>
  <c r="I1273" i="4"/>
  <c r="N419" i="4"/>
  <c r="I984" i="4"/>
  <c r="N669" i="4"/>
  <c r="I849" i="4"/>
  <c r="N1199" i="4"/>
  <c r="I1062" i="4"/>
  <c r="N835" i="4"/>
  <c r="I1018" i="4"/>
  <c r="N1361" i="4"/>
  <c r="I422" i="4"/>
  <c r="N782" i="4"/>
  <c r="I697" i="4"/>
  <c r="N1348" i="4"/>
  <c r="I809" i="4"/>
  <c r="N817" i="4"/>
  <c r="I752" i="4"/>
  <c r="N200" i="4"/>
  <c r="I76" i="4"/>
  <c r="N120" i="4"/>
  <c r="I978" i="4"/>
  <c r="N781" i="4"/>
  <c r="I963" i="4"/>
  <c r="N1088" i="4"/>
  <c r="I1289" i="4"/>
  <c r="N476" i="4"/>
  <c r="I173" i="4"/>
  <c r="N657" i="4"/>
  <c r="I1490" i="4"/>
  <c r="N418" i="4"/>
  <c r="I397" i="4"/>
  <c r="N713" i="4"/>
  <c r="I630" i="4"/>
  <c r="N804" i="4"/>
  <c r="I543" i="4"/>
  <c r="N420" i="4"/>
  <c r="I480" i="4"/>
  <c r="N1501" i="4"/>
  <c r="I33" i="4"/>
  <c r="N710" i="4"/>
  <c r="I666" i="4"/>
  <c r="N336" i="4"/>
  <c r="I1200" i="4"/>
  <c r="N239" i="4"/>
  <c r="I157" i="4"/>
  <c r="N1283" i="4"/>
  <c r="I736" i="4"/>
  <c r="N956" i="4"/>
  <c r="I206" i="4"/>
  <c r="N504" i="4"/>
  <c r="I524" i="4"/>
  <c r="N329" i="4"/>
  <c r="I832" i="4"/>
  <c r="N690" i="4"/>
  <c r="I628" i="4"/>
  <c r="N559" i="4"/>
  <c r="I1395" i="4"/>
  <c r="N316" i="4"/>
  <c r="I1461" i="4"/>
  <c r="N109" i="4"/>
  <c r="I946" i="4"/>
  <c r="N1165" i="4"/>
  <c r="I1305" i="4"/>
  <c r="N218" i="4"/>
  <c r="I126" i="4"/>
  <c r="N225" i="4"/>
  <c r="I1045" i="4"/>
  <c r="N790" i="4"/>
  <c r="I1096" i="4"/>
  <c r="N429" i="4"/>
  <c r="I980" i="4"/>
  <c r="N834" i="4"/>
  <c r="I1188" i="4"/>
  <c r="N988" i="4"/>
  <c r="I147" i="4"/>
  <c r="N1344" i="4"/>
  <c r="I1469" i="4"/>
  <c r="N508" i="4"/>
  <c r="I330" i="4"/>
  <c r="N502" i="4"/>
  <c r="I932" i="4"/>
  <c r="N900" i="4"/>
  <c r="I65" i="4"/>
  <c r="N975" i="4"/>
  <c r="I395" i="4"/>
  <c r="N1120" i="4"/>
  <c r="I1004" i="4"/>
  <c r="N1421" i="4"/>
  <c r="I279" i="4"/>
  <c r="N644" i="4"/>
  <c r="I223" i="4"/>
  <c r="N976" i="4"/>
  <c r="I360" i="4"/>
  <c r="N446" i="4"/>
  <c r="I201" i="4"/>
  <c r="N1223" i="4"/>
  <c r="I1290" i="4"/>
  <c r="N925" i="4"/>
  <c r="I291" i="4"/>
  <c r="N862" i="4"/>
  <c r="I954" i="4"/>
  <c r="N1297" i="4"/>
  <c r="I731" i="4"/>
  <c r="N353" i="4"/>
  <c r="I57" i="4"/>
  <c r="N571" i="4"/>
  <c r="I853" i="4"/>
  <c r="N878" i="4"/>
  <c r="I767" i="4"/>
  <c r="N411" i="4"/>
  <c r="I172" i="4"/>
  <c r="N1247" i="4"/>
  <c r="I1140" i="4"/>
  <c r="N1144" i="4"/>
  <c r="I818" i="4"/>
  <c r="N1243" i="4"/>
  <c r="I138" i="4"/>
  <c r="N1260" i="4"/>
  <c r="I1149" i="4"/>
  <c r="N587" i="4"/>
  <c r="I426" i="4"/>
  <c r="N1464" i="4"/>
  <c r="I676" i="4"/>
  <c r="N651" i="4"/>
  <c r="I756" i="4"/>
  <c r="N466" i="4"/>
  <c r="I581" i="4"/>
  <c r="N505" i="4"/>
  <c r="I769" i="4"/>
  <c r="N569" i="4"/>
  <c r="I249" i="4"/>
  <c r="N1281" i="4"/>
  <c r="I1312" i="4"/>
  <c r="N1075" i="4"/>
  <c r="I1216" i="4"/>
  <c r="N462" i="4"/>
  <c r="I205" i="4"/>
  <c r="N702" i="4"/>
  <c r="I494" i="4"/>
  <c r="N1280" i="4"/>
  <c r="I40" i="4"/>
  <c r="N356" i="4"/>
  <c r="I972" i="4"/>
  <c r="N1168" i="4"/>
  <c r="I1055" i="4"/>
  <c r="N760" i="4"/>
  <c r="I1353" i="4"/>
  <c r="N536" i="4"/>
  <c r="I622" i="4"/>
  <c r="N513" i="4"/>
  <c r="I819" i="4"/>
  <c r="N845" i="4"/>
  <c r="I1391" i="4"/>
  <c r="N321" i="4"/>
  <c r="I365" i="4"/>
  <c r="N350" i="4"/>
  <c r="I335" i="4"/>
  <c r="N1422" i="4"/>
  <c r="I837" i="4"/>
  <c r="N286" i="4"/>
  <c r="I1317" i="4"/>
  <c r="N1166" i="4"/>
  <c r="I1203" i="4"/>
  <c r="N1438" i="4"/>
  <c r="I820" i="4"/>
  <c r="N1126" i="4"/>
  <c r="I793" i="4"/>
  <c r="N749" i="4"/>
  <c r="I3" i="4"/>
  <c r="N549" i="4"/>
  <c r="I1310" i="4"/>
  <c r="N371" i="4"/>
  <c r="I196" i="4"/>
  <c r="N1047" i="4"/>
  <c r="I1258" i="4"/>
  <c r="N816" i="4"/>
  <c r="I1251" i="4"/>
  <c r="N1107" i="4"/>
  <c r="I783" i="4"/>
  <c r="N104" i="4"/>
  <c r="I1183" i="4"/>
  <c r="N859" i="4"/>
  <c r="I1321" i="4"/>
  <c r="N745" i="4"/>
  <c r="I5" i="4"/>
  <c r="N1373" i="4"/>
  <c r="I233" i="4"/>
  <c r="N90" i="4"/>
  <c r="I503" i="4"/>
  <c r="N985" i="4"/>
  <c r="I1219" i="4"/>
  <c r="N691" i="4"/>
  <c r="I115" i="4"/>
  <c r="N487" i="4"/>
  <c r="I969" i="4"/>
  <c r="N1474" i="4"/>
  <c r="I759" i="4"/>
  <c r="N763" i="4"/>
  <c r="I877" i="4"/>
  <c r="N114" i="4"/>
  <c r="I1467" i="4"/>
  <c r="N1303" i="4"/>
  <c r="I13" i="4"/>
  <c r="N723" i="4"/>
  <c r="I855" i="4"/>
  <c r="N646" i="4"/>
  <c r="I1101" i="4"/>
  <c r="N1476" i="4"/>
  <c r="I720" i="4"/>
  <c r="N481" i="4"/>
  <c r="I491" i="4"/>
  <c r="N1145" i="4"/>
  <c r="I219" i="4"/>
  <c r="N770" i="4"/>
  <c r="I674" i="4"/>
  <c r="N1480" i="4"/>
  <c r="I1003" i="4"/>
  <c r="N255" i="4"/>
  <c r="I684" i="4"/>
  <c r="N537" i="4"/>
  <c r="I187" i="4"/>
  <c r="N739" i="4"/>
  <c r="I1131" i="4"/>
  <c r="N561" i="4"/>
  <c r="I654" i="4"/>
  <c r="N301" i="4"/>
  <c r="I1035" i="4"/>
  <c r="N1318" i="4"/>
  <c r="I926" i="4"/>
  <c r="N696" i="4"/>
  <c r="I642" i="4"/>
  <c r="N1396" i="4"/>
  <c r="I563" i="4"/>
  <c r="N1441" i="4"/>
  <c r="I1343" i="4"/>
  <c r="N277" i="4"/>
  <c r="I1401" i="4"/>
  <c r="N1195" i="4"/>
  <c r="I95" i="4"/>
  <c r="N482" i="4"/>
  <c r="I914" i="4"/>
  <c r="N1159" i="4"/>
  <c r="I545" i="4"/>
  <c r="N486" i="4"/>
  <c r="I421" i="4"/>
  <c r="N361" i="4"/>
  <c r="I1409" i="4"/>
  <c r="N1473" i="4"/>
  <c r="I1025" i="4"/>
  <c r="N945" i="4"/>
  <c r="I1057" i="4"/>
  <c r="N755" i="4"/>
  <c r="I555" i="4"/>
  <c r="N968" i="4"/>
  <c r="I159" i="4"/>
  <c r="N722" i="4"/>
  <c r="I88" i="4"/>
  <c r="N158" i="4"/>
  <c r="I1410" i="4"/>
  <c r="N762" i="4"/>
  <c r="I290" i="4"/>
  <c r="N119" i="4"/>
  <c r="I1077" i="4"/>
  <c r="N1076" i="4"/>
  <c r="I380" i="4"/>
  <c r="N129" i="4"/>
  <c r="I1492" i="4"/>
  <c r="N280" i="4"/>
  <c r="I93" i="4"/>
  <c r="N940" i="4"/>
  <c r="I1311" i="4"/>
  <c r="N296" i="4"/>
  <c r="I1326" i="4"/>
  <c r="N1390" i="4"/>
  <c r="I1329" i="4"/>
  <c r="N438" i="4"/>
  <c r="I517" i="4"/>
  <c r="N1431" i="4"/>
  <c r="I813" i="4"/>
  <c r="N453" i="4"/>
  <c r="I1164" i="4"/>
  <c r="N183" i="4"/>
  <c r="I927" i="4"/>
  <c r="N174" i="4"/>
  <c r="I1098" i="4"/>
  <c r="N734" i="4"/>
  <c r="I895" i="4"/>
  <c r="N896" i="4"/>
  <c r="I843" i="4"/>
  <c r="N803" i="4"/>
  <c r="I217" i="4"/>
  <c r="N1007" i="4"/>
  <c r="I1010" i="4"/>
  <c r="N89" i="4"/>
  <c r="I1448" i="4"/>
  <c r="N1301" i="4"/>
  <c r="I1102" i="4"/>
  <c r="N400" i="4"/>
  <c r="I1471" i="4"/>
  <c r="N1313" i="4"/>
  <c r="I1184" i="4"/>
  <c r="N850" i="4"/>
  <c r="I80" i="4"/>
  <c r="N1414" i="4"/>
  <c r="I1182" i="4"/>
  <c r="N213" i="4"/>
  <c r="I425" i="4"/>
  <c r="G23" i="4"/>
  <c r="J23" i="4" s="1"/>
  <c r="N912" i="4"/>
  <c r="I547" i="4"/>
  <c r="N242" i="4"/>
  <c r="I1359" i="4"/>
  <c r="N58" i="4"/>
  <c r="I1103" i="4"/>
  <c r="N1403" i="4"/>
  <c r="I319" i="4"/>
  <c r="N1286" i="4"/>
  <c r="I787" i="4"/>
  <c r="N1043" i="4"/>
  <c r="I1277" i="4"/>
  <c r="N585" i="4"/>
  <c r="I1333" i="4"/>
  <c r="N14" i="4"/>
  <c r="I404" i="4"/>
  <c r="N32" i="4"/>
  <c r="I1294" i="4"/>
  <c r="N529" i="4"/>
  <c r="I1417" i="4"/>
  <c r="N1021" i="4"/>
  <c r="I1105" i="4"/>
  <c r="N541" i="4"/>
  <c r="I190" i="4"/>
  <c r="N1314" i="4"/>
  <c r="I284" i="4"/>
  <c r="N1207" i="4"/>
  <c r="I59" i="4"/>
  <c r="N890" i="4"/>
  <c r="I939" i="4"/>
  <c r="N1443" i="4"/>
  <c r="I947" i="4"/>
  <c r="N1429" i="4"/>
  <c r="I1339" i="4"/>
  <c r="N607" i="4"/>
  <c r="I831" i="4"/>
  <c r="N475" i="4"/>
  <c r="I265" i="4"/>
  <c r="N1244" i="4"/>
  <c r="I258" i="4"/>
  <c r="N401" i="4"/>
  <c r="I1229" i="4"/>
  <c r="N485" i="4"/>
  <c r="I887" i="4"/>
  <c r="N1016" i="4"/>
  <c r="I470" i="4"/>
  <c r="N747" i="4"/>
  <c r="I39" i="4"/>
  <c r="N176" i="4"/>
  <c r="I873" i="4"/>
  <c r="N1086" i="4"/>
  <c r="I97" i="4"/>
  <c r="N135" i="4"/>
  <c r="I473" i="4"/>
  <c r="N1227" i="4"/>
  <c r="I41" i="4"/>
  <c r="N874" i="4"/>
  <c r="I1386" i="4"/>
  <c r="N1496" i="4"/>
  <c r="I38" i="4"/>
  <c r="N1230" i="4"/>
  <c r="I1494" i="4"/>
  <c r="N440" i="4"/>
  <c r="I1071" i="4"/>
  <c r="N261" i="4"/>
  <c r="I1376" i="4"/>
  <c r="N712" i="4"/>
  <c r="I428" i="4"/>
  <c r="N124" i="4"/>
  <c r="I132" i="4"/>
  <c r="N43" i="4"/>
  <c r="I1246" i="4"/>
  <c r="N711" i="4"/>
  <c r="I1442" i="4"/>
  <c r="N930" i="4"/>
  <c r="I714" i="4"/>
  <c r="N464" i="4"/>
  <c r="I938" i="4"/>
  <c r="N1499" i="4"/>
  <c r="I31" i="4"/>
  <c r="N693" i="4"/>
  <c r="I962" i="4"/>
  <c r="N113" i="4"/>
  <c r="I78" i="4"/>
  <c r="N1336" i="4"/>
  <c r="I870" i="4"/>
  <c r="N1411" i="4"/>
  <c r="I1114" i="4"/>
  <c r="N498" i="4"/>
  <c r="I220" i="4"/>
  <c r="N868" i="4"/>
  <c r="I215" i="4"/>
  <c r="N704" i="4"/>
  <c r="I788" i="4"/>
  <c r="N1052" i="4"/>
  <c r="I155" i="4"/>
  <c r="N1204" i="4"/>
  <c r="I1005" i="4"/>
  <c r="N876" i="4"/>
  <c r="I439" i="4"/>
  <c r="N1067" i="4"/>
  <c r="I1383" i="4"/>
  <c r="N1190" i="4"/>
  <c r="I317" i="4"/>
  <c r="N212" i="4"/>
  <c r="I211" i="4"/>
  <c r="N701" i="4"/>
  <c r="I599" i="4"/>
  <c r="N639" i="4"/>
  <c r="I475" i="4"/>
  <c r="N1161" i="4"/>
  <c r="I1244" i="4"/>
  <c r="N352" i="4"/>
  <c r="I401" i="4"/>
  <c r="N562" i="4"/>
  <c r="I485" i="4"/>
  <c r="N85" i="4"/>
  <c r="I1016" i="4"/>
  <c r="N620" i="4"/>
  <c r="I747" i="4"/>
  <c r="N931" i="4"/>
  <c r="I176" i="4"/>
  <c r="N673" i="4"/>
  <c r="I1086" i="4"/>
  <c r="N1094" i="4"/>
  <c r="I135" i="4"/>
  <c r="N801" i="4"/>
  <c r="I1227" i="4"/>
  <c r="N1434" i="4"/>
  <c r="I874" i="4"/>
  <c r="N244" i="4"/>
  <c r="I1496" i="4"/>
  <c r="N527" i="4"/>
  <c r="I1230" i="4"/>
  <c r="N1322" i="4"/>
  <c r="I440" i="4"/>
  <c r="N1197" i="4"/>
  <c r="I261" i="4"/>
  <c r="N320" i="4"/>
  <c r="I712" i="4"/>
  <c r="N1024" i="4"/>
  <c r="I124" i="4"/>
  <c r="N1248" i="4"/>
  <c r="I43" i="4"/>
  <c r="N557" i="4"/>
  <c r="I711" i="4"/>
  <c r="N808" i="4"/>
  <c r="I930" i="4"/>
  <c r="N577" i="4"/>
  <c r="I464" i="4"/>
  <c r="N1365" i="4"/>
  <c r="I1499" i="4"/>
  <c r="N367" i="4"/>
  <c r="I693" i="4"/>
  <c r="N22" i="4"/>
  <c r="I113" i="4"/>
  <c r="N11" i="4"/>
  <c r="I1336" i="4"/>
  <c r="N67" i="4"/>
  <c r="I1411" i="4"/>
  <c r="N102" i="4"/>
  <c r="I498" i="4"/>
  <c r="N746" i="4"/>
  <c r="I868" i="4"/>
  <c r="N247" i="4"/>
  <c r="I704" i="4"/>
  <c r="N923" i="4"/>
  <c r="I1052" i="4"/>
  <c r="N1072" i="4"/>
  <c r="I1204" i="4"/>
  <c r="N403" i="4"/>
  <c r="I876" i="4"/>
  <c r="N467" i="4"/>
  <c r="I1067" i="4"/>
  <c r="N79" i="4"/>
  <c r="I1190" i="4"/>
  <c r="N207" i="4"/>
  <c r="I212" i="4"/>
  <c r="N1404" i="4"/>
  <c r="I701" i="4"/>
  <c r="N1335" i="4"/>
  <c r="I1199" i="4"/>
  <c r="N346" i="4"/>
  <c r="I835" i="4"/>
  <c r="N1017" i="4"/>
  <c r="I1361" i="4"/>
  <c r="N709" i="4"/>
  <c r="I782" i="4"/>
  <c r="N1196" i="4"/>
  <c r="I1348" i="4"/>
  <c r="N1060" i="4"/>
  <c r="I817" i="4"/>
  <c r="N1263" i="4"/>
  <c r="I200" i="4"/>
  <c r="N195" i="4"/>
  <c r="I120" i="4"/>
  <c r="N744" i="4"/>
  <c r="I781" i="4"/>
  <c r="N1279" i="4"/>
  <c r="I1088" i="4"/>
  <c r="N500" i="4"/>
  <c r="I476" i="4"/>
  <c r="N750" i="4"/>
  <c r="I657" i="4"/>
  <c r="N328" i="4"/>
  <c r="I418" i="4"/>
  <c r="N177" i="4"/>
  <c r="I713" i="4"/>
  <c r="N308" i="4"/>
  <c r="I804" i="4"/>
  <c r="N318" i="4"/>
  <c r="I420" i="4"/>
  <c r="N270" i="4"/>
  <c r="I1501" i="4"/>
  <c r="N1398" i="4"/>
  <c r="I710" i="4"/>
  <c r="N1092" i="4"/>
  <c r="I336" i="4"/>
  <c r="N567" i="4"/>
  <c r="I239" i="4"/>
  <c r="N376" i="4"/>
  <c r="I1283" i="4"/>
  <c r="N553" i="4"/>
  <c r="I956" i="4"/>
  <c r="N385" i="4"/>
  <c r="I504" i="4"/>
  <c r="N885" i="4"/>
  <c r="I329" i="4"/>
  <c r="N1198" i="4"/>
  <c r="I690" i="4"/>
  <c r="N689" i="4"/>
  <c r="I559" i="4"/>
  <c r="N540" i="4"/>
  <c r="I316" i="4"/>
  <c r="N1399" i="4"/>
  <c r="I109" i="4"/>
  <c r="N660" i="4"/>
  <c r="I1165" i="4"/>
  <c r="N184" i="4"/>
  <c r="I218" i="4"/>
  <c r="N282" i="4"/>
  <c r="I225" i="4"/>
  <c r="N151" i="4"/>
  <c r="I790" i="4"/>
  <c r="N582" i="4"/>
  <c r="I429" i="4"/>
  <c r="N583" i="4"/>
  <c r="I834" i="4"/>
  <c r="N584" i="4"/>
  <c r="I988" i="4"/>
  <c r="N1046" i="4"/>
  <c r="I1344" i="4"/>
  <c r="N1309" i="4"/>
  <c r="I508" i="4"/>
  <c r="N863" i="4"/>
  <c r="I502" i="4"/>
  <c r="N1073" i="4"/>
  <c r="I900" i="4"/>
  <c r="N807" i="4"/>
  <c r="I975" i="4"/>
  <c r="N799" i="4"/>
  <c r="I1120" i="4"/>
  <c r="N459" i="4"/>
  <c r="I1421" i="4"/>
  <c r="N1274" i="4"/>
  <c r="I644" i="4"/>
  <c r="N1074" i="4"/>
  <c r="I976" i="4"/>
  <c r="N47" i="4"/>
  <c r="I446" i="4"/>
  <c r="N1296" i="4"/>
  <c r="I1223" i="4"/>
  <c r="N499" i="4"/>
  <c r="I925" i="4"/>
  <c r="N1261" i="4"/>
  <c r="I862" i="4"/>
  <c r="N1137" i="4"/>
  <c r="I1297" i="4"/>
  <c r="N202" i="4"/>
  <c r="I353" i="4"/>
  <c r="N600" i="4"/>
  <c r="I571" i="4"/>
  <c r="N619" i="4"/>
  <c r="I878" i="4"/>
  <c r="N1078" i="4"/>
  <c r="I411" i="4"/>
  <c r="N29" i="4"/>
  <c r="I1247" i="4"/>
  <c r="N586" i="4"/>
  <c r="I1144" i="4"/>
  <c r="N815" i="4"/>
  <c r="I1243" i="4"/>
  <c r="N857" i="4"/>
  <c r="I1260" i="4"/>
  <c r="N1444" i="4"/>
  <c r="I587" i="4"/>
  <c r="N1175" i="4"/>
  <c r="I1464" i="4"/>
  <c r="N828" i="4"/>
  <c r="I651" i="4"/>
  <c r="N1487" i="4"/>
  <c r="I466" i="4"/>
  <c r="N1253" i="4"/>
  <c r="I505" i="4"/>
  <c r="N378" i="4"/>
  <c r="I569" i="4"/>
  <c r="N1020" i="4"/>
  <c r="I1281" i="4"/>
  <c r="N1148" i="4"/>
  <c r="I1075" i="4"/>
  <c r="N841" i="4"/>
  <c r="I462" i="4"/>
  <c r="N125" i="4"/>
  <c r="I702" i="4"/>
  <c r="N153" i="4"/>
  <c r="I1280" i="4"/>
  <c r="N824" i="4"/>
  <c r="I356" i="4"/>
  <c r="N410" i="4"/>
  <c r="I1168" i="4"/>
  <c r="N456" i="4"/>
  <c r="I760" i="4"/>
  <c r="N847" i="4"/>
  <c r="I536" i="4"/>
  <c r="N98" i="4"/>
  <c r="I513" i="4"/>
  <c r="N989" i="4"/>
  <c r="I845" i="4"/>
  <c r="N1051" i="4"/>
  <c r="I321" i="4"/>
  <c r="N349" i="4"/>
  <c r="I350" i="4"/>
  <c r="N959" i="4"/>
  <c r="I1422" i="4"/>
  <c r="N203" i="4"/>
  <c r="I286" i="4"/>
  <c r="N965" i="4"/>
  <c r="I1166" i="4"/>
  <c r="N222" i="4"/>
  <c r="I1438" i="4"/>
  <c r="N1170" i="4"/>
  <c r="I1126" i="4"/>
  <c r="N1482" i="4"/>
  <c r="I749" i="4"/>
  <c r="N298" i="4"/>
  <c r="I549" i="4"/>
  <c r="N216" i="4"/>
  <c r="I371" i="4"/>
  <c r="N531" i="4"/>
  <c r="I1047" i="4"/>
  <c r="N830" i="4"/>
  <c r="I816" i="4"/>
  <c r="N44" i="4"/>
  <c r="I1107" i="4"/>
  <c r="N610" i="4"/>
  <c r="I104" i="4"/>
  <c r="N800" i="4"/>
  <c r="I859" i="4"/>
  <c r="N520" i="4"/>
  <c r="I745" i="4"/>
  <c r="N50" i="4"/>
  <c r="I1373" i="4"/>
  <c r="N324" i="4"/>
  <c r="I90" i="4"/>
  <c r="N46" i="4"/>
  <c r="I985" i="4"/>
  <c r="N698" i="4"/>
  <c r="I691" i="4"/>
  <c r="N915" i="4"/>
  <c r="I487" i="4"/>
  <c r="N1477" i="4"/>
  <c r="I1474" i="4"/>
  <c r="N1328" i="4"/>
  <c r="I763" i="4"/>
  <c r="N1121" i="4"/>
  <c r="I114" i="4"/>
  <c r="N1485" i="4"/>
  <c r="I1303" i="4"/>
  <c r="N386" i="4"/>
  <c r="I723" i="4"/>
  <c r="N1481" i="4"/>
  <c r="I646" i="4"/>
  <c r="N1259" i="4"/>
  <c r="I1476" i="4"/>
  <c r="N163" i="4"/>
  <c r="I481" i="4"/>
  <c r="N105" i="4"/>
  <c r="I1145" i="4"/>
  <c r="N565" i="4"/>
  <c r="I770" i="4"/>
  <c r="N496" i="4"/>
  <c r="I1480" i="4"/>
  <c r="N358" i="4"/>
  <c r="I255" i="4"/>
  <c r="N1349" i="4"/>
  <c r="I537" i="4"/>
  <c r="N579" i="4"/>
  <c r="I739" i="4"/>
  <c r="N1426" i="4"/>
  <c r="I561" i="4"/>
  <c r="N369" i="4"/>
  <c r="I301" i="4"/>
  <c r="N442" i="4"/>
  <c r="I1318" i="4"/>
  <c r="N784" i="4"/>
  <c r="I696" i="4"/>
  <c r="N961" i="4"/>
  <c r="I1396" i="4"/>
  <c r="N66" i="4"/>
  <c r="I1441" i="4"/>
  <c r="N1459" i="4"/>
  <c r="I277" i="4"/>
  <c r="N1397" i="4"/>
  <c r="I1195" i="4"/>
  <c r="N898" i="4"/>
  <c r="I482" i="4"/>
  <c r="N1061" i="4"/>
  <c r="I1159" i="4"/>
  <c r="N436" i="4"/>
  <c r="I486" i="4"/>
  <c r="N608" i="4"/>
  <c r="I361" i="4"/>
  <c r="N142" i="4"/>
  <c r="I1473" i="4"/>
  <c r="N1388" i="4"/>
  <c r="I945" i="4"/>
  <c r="N662" i="4"/>
  <c r="I755" i="4"/>
  <c r="N1108" i="4"/>
  <c r="I968" i="4"/>
  <c r="N25" i="4"/>
  <c r="I722" i="4"/>
  <c r="N1430" i="4"/>
  <c r="I158" i="4"/>
  <c r="N1194" i="4"/>
  <c r="I762" i="4"/>
  <c r="N246" i="4"/>
  <c r="I119" i="4"/>
  <c r="N936" i="4"/>
  <c r="I1076" i="4"/>
  <c r="N792" i="4"/>
  <c r="I129" i="4"/>
  <c r="N168" i="4"/>
  <c r="I280" i="4"/>
  <c r="N152" i="4"/>
  <c r="I940" i="4"/>
  <c r="N916" i="4"/>
  <c r="I296" i="4"/>
  <c r="N778" i="4"/>
  <c r="I1390" i="4"/>
  <c r="N656" i="4"/>
  <c r="I438" i="4"/>
  <c r="N991" i="4"/>
  <c r="I1431" i="4"/>
  <c r="N640" i="4"/>
  <c r="I453" i="4"/>
  <c r="N615" i="4"/>
  <c r="I183" i="4"/>
  <c r="N1363" i="4"/>
  <c r="I174" i="4"/>
  <c r="N1331" i="4"/>
  <c r="I734" i="4"/>
  <c r="N538" i="4"/>
  <c r="I896" i="4"/>
  <c r="N182" i="4"/>
  <c r="I803" i="4"/>
  <c r="N1169" i="4"/>
  <c r="I1007" i="4"/>
  <c r="N1091" i="4"/>
  <c r="I89" i="4"/>
  <c r="N1406" i="4"/>
  <c r="I1301" i="4"/>
  <c r="N337" i="4"/>
  <c r="I400" i="4"/>
  <c r="N1173" i="4"/>
  <c r="I1313" i="4"/>
  <c r="N1212" i="4"/>
  <c r="I850" i="4"/>
  <c r="N990" i="4"/>
  <c r="I1414" i="4"/>
  <c r="N753" i="4"/>
  <c r="I213" i="4"/>
  <c r="N53" i="4"/>
  <c r="I96" i="4"/>
  <c r="N1324" i="4"/>
  <c r="I1332" i="4"/>
  <c r="N1158" i="4"/>
  <c r="I359" i="4"/>
  <c r="N1374" i="4"/>
  <c r="I312" i="4"/>
  <c r="N612" i="4"/>
  <c r="I409" i="4"/>
  <c r="N1282" i="4"/>
  <c r="I465" i="4"/>
  <c r="N56" i="4"/>
  <c r="I1452" i="4"/>
  <c r="N455" i="4"/>
  <c r="I839" i="4"/>
  <c r="N886" i="4"/>
  <c r="I629" i="4"/>
  <c r="N72" i="4"/>
  <c r="I1202" i="4"/>
  <c r="N1111" i="4"/>
  <c r="I165" i="4"/>
  <c r="N1042" i="4"/>
  <c r="I1138" i="4"/>
  <c r="N861" i="4"/>
  <c r="I1375" i="4"/>
  <c r="N1178" i="4"/>
  <c r="I186" i="4"/>
  <c r="N951" i="4"/>
  <c r="I1109" i="4"/>
  <c r="N773" i="4"/>
  <c r="I1110" i="4"/>
  <c r="N144" i="4"/>
  <c r="I1180" i="4"/>
  <c r="N1453" i="4"/>
  <c r="I134" i="4"/>
  <c r="N294" i="4"/>
  <c r="I1011" i="4"/>
  <c r="N1100" i="4"/>
  <c r="I639" i="4"/>
  <c r="N941" i="4"/>
  <c r="I1161" i="4"/>
  <c r="N51" i="4"/>
  <c r="I352" i="4"/>
  <c r="N1001" i="4"/>
  <c r="I562" i="4"/>
  <c r="N1172" i="4"/>
  <c r="I85" i="4"/>
  <c r="N1019" i="4"/>
  <c r="I620" i="4"/>
  <c r="N460" i="4"/>
  <c r="I931" i="4"/>
  <c r="N532" i="4"/>
  <c r="I673" i="4"/>
  <c r="N1491" i="4"/>
  <c r="I1094" i="4"/>
  <c r="I801" i="4"/>
  <c r="N664" i="4"/>
  <c r="I1434" i="4"/>
  <c r="N443" i="4"/>
  <c r="I244" i="4"/>
  <c r="N613" i="4"/>
  <c r="I527" i="4"/>
  <c r="N169" i="4"/>
  <c r="I1322" i="4"/>
  <c r="N867" i="4"/>
  <c r="I1197" i="4"/>
  <c r="N1320" i="4"/>
  <c r="I320" i="4"/>
  <c r="N19" i="4"/>
  <c r="I1024" i="4"/>
  <c r="N996" i="4"/>
  <c r="I1248" i="4"/>
  <c r="N1466" i="4"/>
  <c r="I557" i="4"/>
  <c r="N254" i="4"/>
  <c r="I808" i="4"/>
  <c r="N1465" i="4"/>
  <c r="I577" i="4"/>
  <c r="N1254" i="4"/>
  <c r="I1365" i="4"/>
  <c r="N81" i="4"/>
  <c r="I367" i="4"/>
  <c r="N164" i="4"/>
  <c r="I22" i="4"/>
  <c r="N1155" i="4"/>
  <c r="I11" i="4"/>
  <c r="N112" i="4"/>
  <c r="I67" i="4"/>
  <c r="N729" i="4"/>
  <c r="I102" i="4"/>
  <c r="N649" i="4"/>
  <c r="I746" i="4"/>
  <c r="N364" i="4"/>
  <c r="I247" i="4"/>
  <c r="N879" i="4"/>
  <c r="I923" i="4"/>
  <c r="N49" i="4"/>
  <c r="I1072" i="4"/>
  <c r="N1117" i="4"/>
  <c r="I403" i="4"/>
  <c r="N588" i="4"/>
  <c r="I467" i="4"/>
  <c r="N871" i="4"/>
  <c r="I79" i="4"/>
  <c r="N1433" i="4"/>
  <c r="I207" i="4"/>
  <c r="N1413" i="4"/>
  <c r="I1404" i="4"/>
  <c r="N686" i="4"/>
  <c r="I1335" i="4"/>
  <c r="N1233" i="4"/>
  <c r="I346" i="4"/>
  <c r="N1210" i="4"/>
  <c r="I1017" i="4"/>
  <c r="N1186" i="4"/>
  <c r="I709" i="4"/>
  <c r="N751" i="4"/>
  <c r="I1196" i="4"/>
  <c r="N101" i="4"/>
  <c r="I1060" i="4"/>
  <c r="N372" i="4"/>
  <c r="I1263" i="4"/>
  <c r="N764" i="4"/>
  <c r="I195" i="4"/>
  <c r="N786" i="4"/>
  <c r="I744" i="4"/>
  <c r="N909" i="4"/>
  <c r="I1279" i="4"/>
  <c r="N526" i="4"/>
  <c r="I500" i="4"/>
  <c r="N515" i="4"/>
  <c r="I750" i="4"/>
  <c r="N307" i="4"/>
  <c r="I328" i="4"/>
  <c r="N1357" i="4"/>
  <c r="I177" i="4"/>
  <c r="N1239" i="4"/>
  <c r="I308" i="4"/>
  <c r="N338" i="4"/>
  <c r="I318" i="4"/>
  <c r="N785" i="4"/>
  <c r="I270" i="4"/>
  <c r="N1220" i="4"/>
  <c r="I1398" i="4"/>
  <c r="N150" i="4"/>
  <c r="I1092" i="4"/>
  <c r="N171" i="4"/>
  <c r="I567" i="4"/>
  <c r="N1285" i="4"/>
  <c r="I376" i="4"/>
  <c r="N677" i="4"/>
  <c r="I553" i="4"/>
  <c r="N269" i="4"/>
  <c r="I385" i="4"/>
  <c r="N688" i="4"/>
  <c r="I885" i="4"/>
  <c r="N154" i="4"/>
  <c r="I1198" i="4"/>
  <c r="N1000" i="4"/>
  <c r="I689" i="4"/>
  <c r="N86" i="4"/>
  <c r="I540" i="4"/>
  <c r="N700" i="4"/>
  <c r="I1399" i="4"/>
  <c r="N1014" i="4"/>
  <c r="I660" i="4"/>
  <c r="N457" i="4"/>
  <c r="I184" i="4"/>
  <c r="N1093" i="4"/>
  <c r="I282" i="4"/>
  <c r="N596" i="4"/>
  <c r="I151" i="4"/>
  <c r="N441" i="4"/>
  <c r="I582" i="4"/>
  <c r="N263" i="4"/>
  <c r="I583" i="4"/>
  <c r="N1299" i="4"/>
  <c r="I584" i="4"/>
  <c r="N236" i="4"/>
  <c r="I1046" i="4"/>
  <c r="N1080" i="4"/>
  <c r="I1309" i="4"/>
  <c r="N1177" i="4"/>
  <c r="I863" i="4"/>
  <c r="N344" i="4"/>
  <c r="I1073" i="4"/>
  <c r="N511" i="4"/>
  <c r="I807" i="4"/>
  <c r="N204" i="4"/>
  <c r="I799" i="4"/>
  <c r="N6" i="4"/>
  <c r="I459" i="4"/>
  <c r="N576" i="4"/>
  <c r="I1274" i="4"/>
  <c r="N810" i="4"/>
  <c r="I1074" i="4"/>
  <c r="N27" i="4"/>
  <c r="I47" i="4"/>
  <c r="N68" i="4"/>
  <c r="I1296" i="4"/>
  <c r="N373" i="4"/>
  <c r="I499" i="4"/>
  <c r="N1472" i="4"/>
  <c r="I1261" i="4"/>
  <c r="N633" i="4"/>
  <c r="I1137" i="4"/>
  <c r="N564" i="4"/>
  <c r="I202" i="4"/>
  <c r="N611" i="4"/>
  <c r="I600" i="4"/>
  <c r="N1181" i="4"/>
  <c r="I619" i="4"/>
  <c r="N1408" i="4"/>
  <c r="I1078" i="4"/>
  <c r="N1119" i="4"/>
  <c r="I29" i="4"/>
  <c r="N1069" i="4"/>
  <c r="I586" i="4"/>
  <c r="N36" i="4"/>
  <c r="I815" i="4"/>
  <c r="N928" i="4"/>
  <c r="I857" i="4"/>
  <c r="N716" i="4"/>
  <c r="I1444" i="4"/>
  <c r="N614" i="4"/>
  <c r="I1175" i="4"/>
  <c r="N274" i="4"/>
  <c r="I828" i="4"/>
  <c r="N208" i="4"/>
  <c r="I1487" i="4"/>
  <c r="N1419" i="4"/>
  <c r="I1253" i="4"/>
  <c r="N663" i="4"/>
  <c r="I378" i="4"/>
  <c r="N1355" i="4"/>
  <c r="I1020" i="4"/>
  <c r="N1214" i="4"/>
  <c r="I1148" i="4"/>
  <c r="N590" i="4"/>
  <c r="I841" i="4"/>
  <c r="N966" i="4"/>
  <c r="I125" i="4"/>
  <c r="N1023" i="4"/>
  <c r="I153" i="4"/>
  <c r="N1015" i="4"/>
  <c r="I824" i="4"/>
  <c r="N748" i="4"/>
  <c r="I410" i="4"/>
  <c r="N343" i="4"/>
  <c r="I456" i="4"/>
  <c r="N214" i="4"/>
  <c r="I847" i="4"/>
  <c r="N1095" i="4"/>
  <c r="I98" i="4"/>
  <c r="N452" i="4"/>
  <c r="I989" i="4"/>
  <c r="N71" i="4"/>
  <c r="I1051" i="4"/>
  <c r="N1209" i="4"/>
  <c r="I349" i="4"/>
  <c r="N1440" i="4"/>
  <c r="I959" i="4"/>
  <c r="N1104" i="4"/>
  <c r="I203" i="4"/>
  <c r="N297" i="4"/>
  <c r="I965" i="4"/>
  <c r="N1039" i="4"/>
  <c r="I222" i="4"/>
  <c r="N884" i="4"/>
  <c r="I1170" i="4"/>
  <c r="N566" i="4"/>
  <c r="I1482" i="4"/>
  <c r="N1250" i="4"/>
  <c r="I298" i="4"/>
  <c r="N1370" i="4"/>
  <c r="I216" i="4"/>
  <c r="N1292" i="4"/>
  <c r="I531" i="4"/>
  <c r="N490" i="4"/>
  <c r="I830" i="4"/>
  <c r="N396" i="4"/>
  <c r="I44" i="4"/>
  <c r="N643" i="4"/>
  <c r="I610" i="4"/>
  <c r="N943" i="4"/>
  <c r="I800" i="4"/>
  <c r="N334" i="4"/>
  <c r="I520" i="4"/>
  <c r="N106" i="4"/>
  <c r="I50" i="4"/>
  <c r="N392" i="4"/>
  <c r="I324" i="4"/>
  <c r="N313" i="4"/>
  <c r="I46" i="4"/>
  <c r="N121" i="4"/>
  <c r="I698" i="4"/>
  <c r="N448" i="4"/>
  <c r="I915" i="4"/>
  <c r="N99" i="4"/>
  <c r="I1477" i="4"/>
  <c r="N117" i="4"/>
  <c r="I1328" i="4"/>
  <c r="N474" i="4"/>
  <c r="I1121" i="4"/>
  <c r="N917" i="4"/>
  <c r="I1485" i="4"/>
  <c r="N468" i="4"/>
  <c r="I386" i="4"/>
  <c r="N1151" i="4"/>
  <c r="I1481" i="4"/>
  <c r="N1234" i="4"/>
  <c r="I1259" i="4"/>
  <c r="N1338" i="4"/>
  <c r="I163" i="4"/>
  <c r="N892" i="4"/>
  <c r="I105" i="4"/>
  <c r="N100" i="4"/>
  <c r="I565" i="4"/>
  <c r="N35" i="4"/>
  <c r="I496" i="4"/>
  <c r="N463" i="4"/>
  <c r="I358" i="4"/>
  <c r="N1006" i="4"/>
  <c r="I1349" i="4"/>
  <c r="N858" i="4"/>
  <c r="I579" i="4"/>
  <c r="N488" i="4"/>
  <c r="I1426" i="4"/>
  <c r="N617" i="4"/>
  <c r="I369" i="4"/>
  <c r="N1068" i="4"/>
  <c r="I442" i="4"/>
  <c r="N1215" i="4"/>
  <c r="I784" i="4"/>
  <c r="N741" i="4"/>
  <c r="I961" i="4"/>
  <c r="N469" i="4"/>
  <c r="I66" i="4"/>
  <c r="N1356" i="4"/>
  <c r="I1459" i="4"/>
  <c r="N1112" i="4"/>
  <c r="I1397" i="4"/>
  <c r="N883" i="4"/>
  <c r="I898" i="4"/>
  <c r="N1319" i="4"/>
  <c r="I1061" i="4"/>
  <c r="N952" i="4"/>
  <c r="I436" i="4"/>
  <c r="N872" i="4"/>
  <c r="I608" i="4"/>
  <c r="N178" i="4"/>
  <c r="I142" i="4"/>
  <c r="N550" i="4"/>
  <c r="I1388" i="4"/>
  <c r="N1242" i="4"/>
  <c r="I662" i="4"/>
  <c r="N655" i="4"/>
  <c r="I1108" i="4"/>
  <c r="N949" i="4"/>
  <c r="I25" i="4"/>
  <c r="N678" i="4"/>
  <c r="I1430" i="4"/>
  <c r="N1341" i="4"/>
  <c r="I1194" i="4"/>
  <c r="N727" i="4"/>
  <c r="I246" i="4"/>
  <c r="N136" i="4"/>
  <c r="I936" i="4"/>
  <c r="N1041" i="4"/>
  <c r="I792" i="4"/>
  <c r="N942" i="4"/>
  <c r="I168" i="4"/>
  <c r="N987" i="4"/>
  <c r="I152" i="4"/>
  <c r="N377" i="4"/>
  <c r="I916" i="4"/>
  <c r="N479" i="4"/>
  <c r="I778" i="4"/>
  <c r="N340" i="4"/>
  <c r="I656" i="4"/>
  <c r="N1255" i="4"/>
  <c r="I991" i="4"/>
  <c r="N1122" i="4"/>
  <c r="I640" i="4"/>
  <c r="N598" i="4"/>
  <c r="I615" i="4"/>
  <c r="N238" i="4"/>
  <c r="I1363" i="4"/>
  <c r="N771" i="4"/>
  <c r="I1331" i="4"/>
  <c r="N472" i="4"/>
  <c r="I538" i="4"/>
  <c r="N699" i="4"/>
  <c r="I182" i="4"/>
  <c r="N92" i="4"/>
  <c r="I1169" i="4"/>
  <c r="N18" i="4"/>
  <c r="I1091" i="4"/>
  <c r="N91" i="4"/>
  <c r="I1406" i="4"/>
  <c r="N953" i="4"/>
  <c r="I337" i="4"/>
  <c r="N1154" i="4"/>
  <c r="I1173" i="4"/>
  <c r="N1038" i="4"/>
  <c r="I1212" i="4"/>
  <c r="N1133" i="4"/>
  <c r="I990" i="4"/>
  <c r="N415" i="4"/>
  <c r="I753" i="4"/>
  <c r="N625" i="4"/>
  <c r="I1372" i="4"/>
  <c r="N351" i="4"/>
  <c r="I501" i="4"/>
  <c r="N740" i="4"/>
  <c r="I960" i="4"/>
  <c r="N304" i="4"/>
  <c r="I87" i="4"/>
  <c r="N189" i="4"/>
  <c r="I394" i="4"/>
  <c r="N354" i="4"/>
  <c r="I1226" i="4"/>
  <c r="N737" i="4"/>
  <c r="I345" i="4"/>
  <c r="N592" i="4"/>
  <c r="I311" i="4"/>
  <c r="N1224" i="4"/>
  <c r="I285" i="4"/>
  <c r="N289" i="4"/>
  <c r="I1457" i="4"/>
  <c r="N937" i="4"/>
  <c r="I1412" i="4"/>
  <c r="N725" i="4"/>
  <c r="I522" i="4"/>
  <c r="N1384" i="4"/>
  <c r="I259" i="4"/>
  <c r="N795" i="4"/>
  <c r="I1416" i="4"/>
  <c r="N768" i="4"/>
  <c r="I1150" i="4"/>
  <c r="N295" i="4"/>
  <c r="I1450" i="4"/>
  <c r="N535" i="4"/>
  <c r="I856" i="4"/>
  <c r="N823" i="4"/>
  <c r="I294" i="4"/>
  <c r="N1456" i="4"/>
  <c r="I1100" i="4"/>
  <c r="N1160" i="4"/>
  <c r="I941" i="4"/>
  <c r="N595" i="4"/>
  <c r="I51" i="4"/>
  <c r="N327" i="4"/>
  <c r="I1001" i="4"/>
  <c r="N148" i="4"/>
  <c r="I1172" i="4"/>
  <c r="N1136" i="4"/>
  <c r="I1019" i="4"/>
  <c r="N1358" i="4"/>
  <c r="I460" i="4"/>
  <c r="N133" i="4"/>
  <c r="I532" i="4"/>
  <c r="N226" i="4"/>
  <c r="I1491" i="4"/>
  <c r="N957" i="4"/>
  <c r="I2" i="4"/>
  <c r="N1124" i="4"/>
  <c r="I664" i="4"/>
  <c r="N825" i="4"/>
  <c r="I443" i="4"/>
  <c r="N267" i="4"/>
  <c r="I613" i="4"/>
  <c r="N1493" i="4"/>
  <c r="I169" i="4"/>
  <c r="N679" i="4"/>
  <c r="I867" i="4"/>
  <c r="N1475" i="4"/>
  <c r="I1320" i="4"/>
  <c r="N1231" i="4"/>
  <c r="I19" i="4"/>
  <c r="N692" i="4"/>
  <c r="I996" i="4"/>
  <c r="N658" i="4"/>
  <c r="I1466" i="4"/>
  <c r="N478" i="4"/>
  <c r="I254" i="4"/>
  <c r="N1347" i="4"/>
  <c r="I1465" i="4"/>
  <c r="N539" i="4"/>
  <c r="I1254" i="4"/>
  <c r="N391" i="4"/>
  <c r="I81" i="4"/>
  <c r="N492" i="4"/>
  <c r="I164" i="4"/>
  <c r="N1284" i="4"/>
  <c r="I1155" i="4"/>
  <c r="N1058" i="4"/>
  <c r="I112" i="4"/>
  <c r="N894" i="4"/>
  <c r="I729" i="4"/>
  <c r="N974" i="4"/>
  <c r="I649" i="4"/>
  <c r="N797" i="4"/>
  <c r="I364" i="4"/>
  <c r="N546" i="4"/>
  <c r="I879" i="4"/>
  <c r="N1268" i="4"/>
  <c r="I49" i="4"/>
  <c r="N73" i="4"/>
  <c r="I1117" i="4"/>
  <c r="N661" i="4"/>
  <c r="I588" i="4"/>
  <c r="N718" i="4"/>
  <c r="I871" i="4"/>
  <c r="N310" i="4"/>
  <c r="I1433" i="4"/>
  <c r="N1451" i="4"/>
  <c r="I1413" i="4"/>
  <c r="N645" i="4"/>
  <c r="I686" i="4"/>
  <c r="N1350" i="4"/>
  <c r="I1233" i="4"/>
  <c r="N1327" i="4"/>
  <c r="I1210" i="4"/>
  <c r="N1495" i="4"/>
  <c r="I1186" i="4"/>
  <c r="N137" i="4"/>
  <c r="I751" i="4"/>
  <c r="N618" i="4"/>
  <c r="I101" i="4"/>
  <c r="N357" i="4"/>
  <c r="I372" i="4"/>
  <c r="N1066" i="4"/>
  <c r="I764" i="4"/>
  <c r="N1371" i="4"/>
  <c r="I786" i="4"/>
  <c r="N1033" i="4"/>
  <c r="I909" i="4"/>
  <c r="N1026" i="4"/>
  <c r="I526" i="4"/>
  <c r="N670" i="4"/>
  <c r="I515" i="4"/>
  <c r="N1425" i="4"/>
  <c r="I307" i="4"/>
  <c r="N355" i="4"/>
  <c r="I1357" i="4"/>
  <c r="N362" i="4"/>
  <c r="I1239" i="4"/>
  <c r="N1208" i="4"/>
  <c r="I338" i="4"/>
  <c r="N108" i="4"/>
  <c r="I785" i="4"/>
  <c r="N432" i="4"/>
  <c r="I1220" i="4"/>
  <c r="N1040" i="4"/>
  <c r="I150" i="4"/>
  <c r="N650" i="4"/>
  <c r="I171" i="4"/>
  <c r="N1307" i="4"/>
  <c r="I1285" i="4"/>
  <c r="N1213" i="4"/>
  <c r="I677" i="4"/>
  <c r="N271" i="4"/>
  <c r="I269" i="4"/>
  <c r="N864" i="4"/>
  <c r="I688" i="4"/>
  <c r="N1340" i="4"/>
  <c r="I154" i="4"/>
  <c r="N1146" i="4"/>
  <c r="I1000" i="4"/>
  <c r="N1217" i="4"/>
  <c r="I86" i="4"/>
  <c r="N971" i="4"/>
  <c r="I700" i="4"/>
  <c r="N1143" i="4"/>
  <c r="I1014" i="4"/>
  <c r="N765" i="4"/>
  <c r="I457" i="4"/>
  <c r="N1240" i="4"/>
  <c r="I1093" i="4"/>
  <c r="N638" i="4"/>
  <c r="I596" i="4"/>
  <c r="N913" i="4"/>
  <c r="I441" i="4"/>
  <c r="N1163" i="4"/>
  <c r="I263" i="4"/>
  <c r="N568" i="4"/>
  <c r="I1299" i="4"/>
  <c r="N1238" i="4"/>
  <c r="I236" i="4"/>
  <c r="N986" i="4"/>
  <c r="I1080" i="4"/>
  <c r="N15" i="4"/>
  <c r="I1177" i="4"/>
  <c r="N1028" i="4"/>
  <c r="I344" i="4"/>
  <c r="N627" i="4"/>
  <c r="I511" i="4"/>
  <c r="N738" i="4"/>
  <c r="I204" i="4"/>
  <c r="N180" i="4"/>
  <c r="I6" i="4"/>
  <c r="N245" i="4"/>
  <c r="I576" i="4"/>
  <c r="N944" i="4"/>
  <c r="I810" i="4"/>
  <c r="N1500" i="4"/>
  <c r="I27" i="4"/>
  <c r="N489" i="4"/>
  <c r="I68" i="4"/>
  <c r="N1382" i="4"/>
  <c r="I373" i="4"/>
  <c r="N1135" i="4"/>
  <c r="I1472" i="4"/>
  <c r="N997" i="4"/>
  <c r="I633" i="4"/>
  <c r="N1174" i="4"/>
  <c r="I564" i="4"/>
  <c r="N451" i="4"/>
  <c r="I611" i="4"/>
  <c r="N37" i="4"/>
  <c r="I1181" i="4"/>
  <c r="N69" i="4"/>
  <c r="I1408" i="4"/>
  <c r="N1316" i="4"/>
  <c r="I1119" i="4"/>
  <c r="N146" i="4"/>
  <c r="I1069" i="4"/>
  <c r="N1157" i="4"/>
  <c r="I36" i="4"/>
  <c r="N510" i="4"/>
  <c r="I928" i="4"/>
  <c r="N911" i="4"/>
  <c r="I716" i="4"/>
  <c r="N412" i="4"/>
  <c r="I614" i="4"/>
  <c r="N641" i="4"/>
  <c r="I274" i="4"/>
  <c r="N248" i="4"/>
  <c r="I208" i="4"/>
  <c r="N266" i="4"/>
  <c r="I1419" i="4"/>
  <c r="N167" i="4"/>
  <c r="I663" i="4"/>
  <c r="N589" i="4"/>
  <c r="I1355" i="4"/>
  <c r="N493" i="4"/>
  <c r="I1214" i="4"/>
  <c r="N551" i="4"/>
  <c r="I590" i="4"/>
  <c r="N111" i="4"/>
  <c r="I966" i="4"/>
  <c r="N1053" i="4"/>
  <c r="I1023" i="4"/>
  <c r="N875" i="4"/>
  <c r="I1015" i="4"/>
  <c r="N374" i="4"/>
  <c r="I748" i="4"/>
  <c r="N405" i="4"/>
  <c r="I343" i="4"/>
  <c r="N578" i="4"/>
  <c r="I214" i="4"/>
  <c r="N888" i="4"/>
  <c r="I1095" i="4"/>
  <c r="N754" i="4"/>
  <c r="I452" i="4"/>
  <c r="N1139" i="4"/>
  <c r="I71" i="4"/>
  <c r="N210" i="4"/>
  <c r="I1209" i="4"/>
  <c r="N970" i="4"/>
  <c r="I1440" i="4"/>
  <c r="N780" i="4"/>
  <c r="I1104" i="4"/>
  <c r="N332" i="4"/>
  <c r="I297" i="4"/>
  <c r="N145" i="4"/>
  <c r="I1039" i="4"/>
  <c r="N1342" i="4"/>
  <c r="I884" i="4"/>
  <c r="N1185" i="4"/>
  <c r="I566" i="4"/>
  <c r="N881" i="4"/>
  <c r="I1250" i="4"/>
  <c r="N998" i="4"/>
  <c r="I1370" i="4"/>
  <c r="N381" i="4"/>
  <c r="I1292" i="4"/>
  <c r="N1115" i="4"/>
  <c r="I490" i="4"/>
  <c r="N1065" i="4"/>
  <c r="I396" i="4"/>
  <c r="N417" i="4"/>
  <c r="I643" i="4"/>
  <c r="N602" i="4"/>
  <c r="I943" i="4"/>
  <c r="N477" i="4"/>
  <c r="I334" i="4"/>
  <c r="N791" i="4"/>
  <c r="I106" i="4"/>
  <c r="N893" i="4"/>
  <c r="I392" i="4"/>
  <c r="N1435" i="4"/>
  <c r="I313" i="4"/>
  <c r="N882" i="4"/>
  <c r="I121" i="4"/>
  <c r="N993" i="4"/>
  <c r="I448" i="4"/>
  <c r="N794" i="4"/>
  <c r="I99" i="4"/>
  <c r="N544" i="4"/>
  <c r="I117" i="4"/>
  <c r="N919" i="4"/>
  <c r="I474" i="4"/>
  <c r="N1059" i="4"/>
  <c r="I917" i="4"/>
  <c r="N179" i="4"/>
  <c r="I468" i="4"/>
  <c r="N495" i="4"/>
  <c r="I1151" i="4"/>
  <c r="N128" i="4"/>
  <c r="I1234" i="4"/>
  <c r="N733" i="4"/>
  <c r="I1338" i="4"/>
  <c r="N444" i="4"/>
  <c r="I892" i="4"/>
  <c r="N1392" i="4"/>
  <c r="I100" i="4"/>
  <c r="N192" i="4"/>
  <c r="I35" i="4"/>
  <c r="N603" i="4"/>
  <c r="I463" i="4"/>
  <c r="N383" i="4"/>
  <c r="I1006" i="4"/>
  <c r="N299" i="4"/>
  <c r="I858" i="4"/>
  <c r="N1241" i="4"/>
  <c r="I488" i="4"/>
  <c r="N1022" i="4"/>
  <c r="I617" i="4"/>
  <c r="N687" i="4"/>
  <c r="I1068" i="4"/>
  <c r="N497" i="4"/>
  <c r="I1215" i="4"/>
  <c r="N1079" i="4"/>
  <c r="I741" i="4"/>
  <c r="N623" i="4"/>
  <c r="I469" i="4"/>
  <c r="N82" i="4"/>
  <c r="I1356" i="4"/>
  <c r="N1118" i="4"/>
  <c r="I1112" i="4"/>
  <c r="N1012" i="4"/>
  <c r="I883" i="4"/>
  <c r="N12" i="4"/>
  <c r="I1319" i="4"/>
  <c r="N848" i="4"/>
  <c r="I952" i="4"/>
  <c r="N621" i="4"/>
  <c r="I872" i="4"/>
  <c r="N427" i="4"/>
  <c r="I178" i="4"/>
  <c r="N922" i="4"/>
  <c r="I550" i="4"/>
  <c r="N42" i="4"/>
  <c r="I1242" i="4"/>
  <c r="N48" i="4"/>
  <c r="I655" i="4"/>
  <c r="N1032" i="4"/>
  <c r="I949" i="4"/>
  <c r="N430" i="4"/>
  <c r="I678" i="4"/>
  <c r="N1272" i="4"/>
  <c r="I1341" i="4"/>
  <c r="N772" i="4"/>
  <c r="I727" i="4"/>
  <c r="N1458" i="4"/>
  <c r="I136" i="4"/>
  <c r="N955" i="4"/>
  <c r="I1041" i="4"/>
  <c r="N1002" i="4"/>
  <c r="I942" i="4"/>
  <c r="N706" i="4"/>
  <c r="I987" i="4"/>
  <c r="N387" i="4"/>
  <c r="I377" i="4"/>
  <c r="N1427" i="4"/>
  <c r="I479" i="4"/>
  <c r="N1354" i="4"/>
  <c r="I340" i="4"/>
  <c r="N28" i="4"/>
  <c r="I1255" i="4"/>
  <c r="N1497" i="4"/>
  <c r="I1122" i="4"/>
  <c r="N1300" i="4"/>
  <c r="I598" i="4"/>
  <c r="N185" i="4"/>
  <c r="I238" i="4"/>
  <c r="N1218" i="4"/>
  <c r="I771" i="4"/>
  <c r="N232" i="4"/>
  <c r="I472" i="4"/>
  <c r="N1470" i="4"/>
  <c r="I699" i="4"/>
  <c r="N728" i="4"/>
  <c r="I92" i="4"/>
  <c r="N407" i="4"/>
  <c r="I18" i="4"/>
  <c r="N107" i="4"/>
  <c r="I91" i="4"/>
  <c r="N262" i="4"/>
  <c r="I953" i="4"/>
  <c r="N609" i="4"/>
  <c r="I1154" i="4"/>
  <c r="N1147" i="4"/>
  <c r="I1038" i="4"/>
  <c r="N742" i="4"/>
  <c r="I1133" i="4"/>
  <c r="N715" i="4"/>
  <c r="I415" i="4"/>
  <c r="N992" i="4"/>
  <c r="I241" i="4"/>
  <c r="N635" i="4"/>
  <c r="I1206" i="4"/>
  <c r="N506" i="4"/>
  <c r="I54" i="4"/>
  <c r="N889" i="4"/>
  <c r="I368" i="4"/>
  <c r="N682" i="4"/>
  <c r="I519" i="4"/>
  <c r="N726" i="4"/>
  <c r="I934" i="4"/>
  <c r="N1034" i="4"/>
  <c r="I61" i="4"/>
  <c r="N250" i="4"/>
  <c r="I484" i="4"/>
  <c r="N1116" i="4"/>
  <c r="I1445" i="4"/>
  <c r="N1132" i="4"/>
  <c r="I672" i="4"/>
  <c r="N1460" i="4"/>
  <c r="I9" i="4"/>
  <c r="N597" i="4"/>
  <c r="I424" i="4"/>
  <c r="N1127" i="4"/>
  <c r="I560" i="4"/>
  <c r="N707" i="4"/>
  <c r="I827" i="4"/>
  <c r="N348" i="4"/>
  <c r="I166" i="4"/>
  <c r="N227" i="4"/>
  <c r="I388" i="4"/>
  <c r="N74" i="4"/>
  <c r="I1456" i="4"/>
  <c r="N241" i="4"/>
  <c r="I1160" i="4"/>
  <c r="N256" i="4"/>
  <c r="I595" i="4"/>
  <c r="N96" i="4"/>
  <c r="I327" i="4"/>
  <c r="N70" i="4"/>
  <c r="I148" i="4"/>
  <c r="N501" i="4"/>
  <c r="I1136" i="4"/>
  <c r="N593" i="4"/>
  <c r="I1358" i="4"/>
  <c r="N1206" i="4"/>
  <c r="I133" i="4"/>
  <c r="N516" i="4"/>
  <c r="I957" i="4"/>
  <c r="N547" i="4"/>
  <c r="I1124" i="4"/>
  <c r="N54" i="4"/>
  <c r="I267" i="4"/>
  <c r="N842" i="4"/>
  <c r="I679" i="4"/>
  <c r="N604" i="4"/>
  <c r="I1231" i="4"/>
  <c r="N653" i="4"/>
  <c r="I692" i="4"/>
  <c r="N368" i="4"/>
  <c r="I658" i="4"/>
  <c r="N312" i="4"/>
  <c r="I478" i="4"/>
  <c r="N960" i="4"/>
  <c r="I1347" i="4"/>
  <c r="N1103" i="4"/>
  <c r="I539" i="4"/>
  <c r="N891" i="4"/>
  <c r="I391" i="4"/>
  <c r="N519" i="4"/>
  <c r="I492" i="4"/>
  <c r="N199" i="4"/>
  <c r="I1284" i="4"/>
  <c r="N87" i="4"/>
  <c r="I1058" i="4"/>
  <c r="N409" i="4"/>
  <c r="I894" i="4"/>
  <c r="N964" i="4"/>
  <c r="I797" i="4"/>
  <c r="N934" i="4"/>
  <c r="I546" i="4"/>
  <c r="N394" i="4"/>
  <c r="I1268" i="4"/>
  <c r="N465" i="4"/>
  <c r="I73" i="4"/>
  <c r="N1252" i="4"/>
  <c r="I661" i="4"/>
  <c r="N787" i="4"/>
  <c r="I718" i="4"/>
  <c r="N1226" i="4"/>
  <c r="I645" i="4"/>
  <c r="N1452" i="4"/>
  <c r="I1350" i="4"/>
  <c r="N461" i="4"/>
  <c r="I1327" i="4"/>
  <c r="N1277" i="4"/>
  <c r="I1495" i="4"/>
  <c r="N1364" i="4"/>
  <c r="I137" i="4"/>
  <c r="N345" i="4"/>
  <c r="I357" i="4"/>
  <c r="N839" i="4"/>
  <c r="I1066" i="4"/>
  <c r="N197" i="4"/>
  <c r="I1371" i="4"/>
  <c r="N1333" i="4"/>
  <c r="I1033" i="4"/>
  <c r="N311" i="4"/>
  <c r="I1026" i="4"/>
  <c r="N629" i="4"/>
  <c r="I670" i="4"/>
  <c r="N431" i="4"/>
  <c r="I1425" i="4"/>
  <c r="N1420" i="4"/>
  <c r="I355" i="4"/>
  <c r="N1407" i="4"/>
  <c r="I362" i="4"/>
  <c r="N285" i="4"/>
  <c r="I1208" i="4"/>
  <c r="N1202" i="4"/>
  <c r="I1040" i="4"/>
  <c r="N1457" i="4"/>
  <c r="I1307" i="4"/>
  <c r="N1447" i="4"/>
  <c r="I864" i="4"/>
  <c r="N672" i="4"/>
  <c r="I1340" i="4"/>
  <c r="N1412" i="4"/>
  <c r="I1146" i="4"/>
  <c r="N63" i="4"/>
  <c r="I1217" i="4"/>
  <c r="N156" i="4"/>
  <c r="I971" i="4"/>
  <c r="N1417" i="4"/>
  <c r="I1143" i="4"/>
  <c r="N548" i="4"/>
  <c r="I765" i="4"/>
  <c r="N1345" i="4"/>
  <c r="I1240" i="4"/>
  <c r="N300" i="4"/>
  <c r="I638" i="4"/>
  <c r="N221" i="4"/>
  <c r="I913" i="4"/>
  <c r="N757" i="4"/>
  <c r="I1163" i="4"/>
  <c r="N1153" i="4"/>
  <c r="I568" i="4"/>
  <c r="N774" i="4"/>
  <c r="I986" i="4"/>
  <c r="N761" i="4"/>
  <c r="I15" i="4"/>
  <c r="N165" i="4"/>
  <c r="I1028" i="4"/>
  <c r="N948" i="4"/>
  <c r="I627" i="4"/>
  <c r="N1436" i="4"/>
  <c r="I738" i="4"/>
  <c r="N9" i="4"/>
  <c r="I245" i="4"/>
  <c r="N1138" i="4"/>
  <c r="I944" i="4"/>
  <c r="N522" i="4"/>
  <c r="I1500" i="4"/>
  <c r="N907" i="4"/>
  <c r="I1382" i="4"/>
  <c r="N190" i="4"/>
  <c r="I1135" i="4"/>
  <c r="N118" i="4"/>
  <c r="I997" i="4"/>
  <c r="N1375" i="4"/>
  <c r="I451" i="4"/>
  <c r="N252" i="4"/>
  <c r="I1157" i="4"/>
  <c r="N139" i="4"/>
  <c r="I510" i="4"/>
  <c r="N560" i="4"/>
  <c r="I911" i="4"/>
  <c r="N123" i="4"/>
  <c r="I412" i="4"/>
  <c r="N284" i="4"/>
  <c r="I248" i="4"/>
  <c r="N1048" i="4"/>
  <c r="I266" i="4"/>
  <c r="N55" i="4"/>
  <c r="I167" i="4"/>
  <c r="N1484" i="4"/>
  <c r="I589" i="4"/>
  <c r="N507" i="4"/>
  <c r="I551" i="4"/>
  <c r="N827" i="4"/>
  <c r="I1053" i="4"/>
  <c r="N732" i="4"/>
  <c r="I374" i="4"/>
  <c r="N59" i="4"/>
  <c r="I578" i="4"/>
  <c r="N1109" i="4"/>
  <c r="I888" i="4"/>
  <c r="N929" i="4"/>
  <c r="I1139" i="4"/>
  <c r="N1351" i="4"/>
  <c r="I210" i="4"/>
  <c r="N1110" i="4"/>
  <c r="I970" i="4"/>
  <c r="N7" i="4"/>
  <c r="I780" i="4"/>
  <c r="N606" i="4"/>
  <c r="I332" i="4"/>
  <c r="N17" i="4"/>
  <c r="I145" i="4"/>
  <c r="N616" i="4"/>
  <c r="I1342" i="4"/>
  <c r="N572" i="4"/>
  <c r="I1185" i="4"/>
  <c r="N1180" i="4"/>
  <c r="I881" i="4"/>
  <c r="N1201" i="4"/>
  <c r="I998" i="4"/>
  <c r="N1432" i="4"/>
  <c r="I1065" i="4"/>
  <c r="N766" i="4"/>
  <c r="I477" i="4"/>
  <c r="N637" i="4"/>
  <c r="I791" i="4"/>
  <c r="N939" i="4"/>
  <c r="I893" i="4"/>
  <c r="N1150" i="4"/>
  <c r="I882" i="4"/>
  <c r="N1273" i="4"/>
  <c r="I993" i="4"/>
  <c r="N228" i="4"/>
  <c r="I919" i="4"/>
  <c r="N984" i="4"/>
  <c r="I1059" i="4"/>
  <c r="N1479" i="4"/>
  <c r="I179" i="4"/>
  <c r="N8" i="4"/>
  <c r="I733" i="4"/>
  <c r="N908" i="4"/>
  <c r="I444" i="4"/>
  <c r="N388" i="4"/>
  <c r="I192" i="4"/>
  <c r="N268" i="4"/>
  <c r="I603" i="4"/>
  <c r="N730" i="4"/>
  <c r="I383" i="4"/>
  <c r="N924" i="4"/>
  <c r="I1022" i="4"/>
  <c r="N1225" i="4"/>
  <c r="I1079" i="4"/>
  <c r="N671" i="4"/>
  <c r="I623" i="4"/>
  <c r="N994" i="4"/>
  <c r="I82" i="4"/>
  <c r="N288" i="4"/>
  <c r="I1012" i="4"/>
  <c r="N83" i="4"/>
  <c r="I12" i="4"/>
  <c r="N1455" i="4"/>
  <c r="I848" i="4"/>
  <c r="N831" i="4"/>
  <c r="I621" i="4"/>
  <c r="N483" i="4"/>
  <c r="I427" i="4"/>
  <c r="N1205" i="4"/>
  <c r="I922" i="4"/>
  <c r="N528" i="4"/>
  <c r="I42" i="4"/>
  <c r="N326" i="4"/>
  <c r="I1032" i="4"/>
  <c r="N806" i="4"/>
  <c r="I430" i="4"/>
  <c r="N193" i="4"/>
  <c r="I1272" i="4"/>
  <c r="N1271" i="4"/>
  <c r="I1458" i="4"/>
  <c r="N840" i="4"/>
  <c r="I955" i="4"/>
  <c r="N856" i="4"/>
  <c r="I1002" i="4"/>
  <c r="N849" i="4"/>
  <c r="I1427" i="4"/>
  <c r="N1308" i="4"/>
  <c r="I1497" i="4"/>
  <c r="N1446" i="4"/>
  <c r="I1300" i="4"/>
  <c r="N1257" i="4"/>
  <c r="I185" i="4"/>
  <c r="N458" i="4"/>
  <c r="I1470" i="4"/>
  <c r="N982" i="4"/>
  <c r="I107" i="4"/>
  <c r="N523" i="4"/>
  <c r="I609" i="4"/>
  <c r="N910" i="4"/>
  <c r="I1147" i="4"/>
  <c r="N149" i="4"/>
  <c r="I742" i="4"/>
  <c r="I715" i="4"/>
  <c r="G331" i="4"/>
  <c r="J331" i="4" s="1"/>
  <c r="G336" i="4"/>
  <c r="J336" i="4" s="1"/>
  <c r="G1202" i="4"/>
  <c r="J1202" i="4" s="1"/>
  <c r="G239" i="4"/>
  <c r="J239" i="4" s="1"/>
  <c r="G1445" i="4"/>
  <c r="J1445" i="4" s="1"/>
  <c r="G1283" i="4"/>
  <c r="J1283" i="4" s="1"/>
  <c r="G1457" i="4"/>
  <c r="J1457" i="4" s="1"/>
  <c r="G956" i="4"/>
  <c r="J956" i="4" s="1"/>
  <c r="G1134" i="4"/>
  <c r="J1134" i="4" s="1"/>
  <c r="G504" i="4"/>
  <c r="J504" i="4" s="1"/>
  <c r="G1294" i="4"/>
  <c r="J1294" i="4" s="1"/>
  <c r="G329" i="4"/>
  <c r="J329" i="4" s="1"/>
  <c r="G1447" i="4"/>
  <c r="J1447" i="4" s="1"/>
  <c r="G690" i="4"/>
  <c r="J690" i="4" s="1"/>
  <c r="G672" i="4"/>
  <c r="J672" i="4" s="1"/>
  <c r="G559" i="4"/>
  <c r="J559" i="4" s="1"/>
  <c r="G1412" i="4"/>
  <c r="J1412" i="4" s="1"/>
  <c r="G316" i="4"/>
  <c r="J316" i="4" s="1"/>
  <c r="G63" i="4"/>
  <c r="J63" i="4" s="1"/>
  <c r="G109" i="4"/>
  <c r="J109" i="4" s="1"/>
  <c r="G156" i="4"/>
  <c r="J156" i="4" s="1"/>
  <c r="G1165" i="4"/>
  <c r="J1165" i="4" s="1"/>
  <c r="G1417" i="4"/>
  <c r="J1417" i="4" s="1"/>
  <c r="G218" i="4"/>
  <c r="J218" i="4" s="1"/>
  <c r="G548" i="4"/>
  <c r="J548" i="4" s="1"/>
  <c r="G225" i="4"/>
  <c r="J225" i="4" s="1"/>
  <c r="G1345" i="4"/>
  <c r="J1345" i="4" s="1"/>
  <c r="G790" i="4"/>
  <c r="J790" i="4" s="1"/>
  <c r="G300" i="4"/>
  <c r="J300" i="4" s="1"/>
  <c r="G429" i="4"/>
  <c r="J429" i="4" s="1"/>
  <c r="G221" i="4"/>
  <c r="J221" i="4" s="1"/>
  <c r="G834" i="4"/>
  <c r="J834" i="4" s="1"/>
  <c r="G757" i="4"/>
  <c r="J757" i="4" s="1"/>
  <c r="G988" i="4"/>
  <c r="J988" i="4" s="1"/>
  <c r="G1153" i="4"/>
  <c r="J1153" i="4" s="1"/>
  <c r="G1344" i="4"/>
  <c r="J1344" i="4" s="1"/>
  <c r="G1362" i="4"/>
  <c r="J1362" i="4" s="1"/>
  <c r="G508" i="4"/>
  <c r="J508" i="4" s="1"/>
  <c r="G774" i="4"/>
  <c r="J774" i="4" s="1"/>
  <c r="G502" i="4"/>
  <c r="J502" i="4" s="1"/>
  <c r="G761" i="4"/>
  <c r="J761" i="4" s="1"/>
  <c r="G900" i="4"/>
  <c r="J900" i="4" s="1"/>
  <c r="G165" i="4"/>
  <c r="J165" i="4" s="1"/>
  <c r="G975" i="4"/>
  <c r="J975" i="4" s="1"/>
  <c r="G948" i="4"/>
  <c r="J948" i="4" s="1"/>
  <c r="G1120" i="4"/>
  <c r="J1120" i="4" s="1"/>
  <c r="G1436" i="4"/>
  <c r="J1436" i="4" s="1"/>
  <c r="G1421" i="4"/>
  <c r="J1421" i="4" s="1"/>
  <c r="G1105" i="4"/>
  <c r="J1105" i="4" s="1"/>
  <c r="G644" i="4"/>
  <c r="J644" i="4" s="1"/>
  <c r="G9" i="4"/>
  <c r="J9" i="4" s="1"/>
  <c r="G976" i="4"/>
  <c r="J976" i="4" s="1"/>
  <c r="G1138" i="4"/>
  <c r="J1138" i="4" s="1"/>
  <c r="G446" i="4"/>
  <c r="J446" i="4" s="1"/>
  <c r="G522" i="4"/>
  <c r="J522" i="4" s="1"/>
  <c r="G1223" i="4"/>
  <c r="J1223" i="4" s="1"/>
  <c r="G625" i="4"/>
  <c r="J625" i="4" s="1"/>
  <c r="G647" i="4"/>
  <c r="J647" i="4" s="1"/>
  <c r="G992" i="4"/>
  <c r="J992" i="4" s="1"/>
  <c r="G1367" i="4"/>
  <c r="J1367" i="4" s="1"/>
  <c r="G53" i="4"/>
  <c r="J53" i="4" s="1"/>
  <c r="G175" i="4"/>
  <c r="J175" i="4" s="1"/>
  <c r="G351" i="4"/>
  <c r="J351" i="4" s="1"/>
  <c r="G1423" i="4"/>
  <c r="J1423" i="4" s="1"/>
  <c r="G635" i="4"/>
  <c r="J635" i="4" s="1"/>
  <c r="G1324" i="4"/>
  <c r="J1324" i="4" s="1"/>
  <c r="G1129" i="4"/>
  <c r="J1129" i="4" s="1"/>
  <c r="G912" i="4"/>
  <c r="J912" i="4" s="1"/>
  <c r="G521" i="4"/>
  <c r="J521" i="4" s="1"/>
  <c r="G506" i="4"/>
  <c r="J506" i="4" s="1"/>
  <c r="G1158" i="4"/>
  <c r="J1158" i="4" s="1"/>
  <c r="G1293" i="4"/>
  <c r="J1293" i="4" s="1"/>
  <c r="G242" i="4"/>
  <c r="J242" i="4" s="1"/>
  <c r="G530" i="4"/>
  <c r="J530" i="4" s="1"/>
  <c r="G21" i="4"/>
  <c r="J21" i="4" s="1"/>
  <c r="G889" i="4"/>
  <c r="J889" i="4" s="1"/>
  <c r="G1374" i="4"/>
  <c r="J1374" i="4" s="1"/>
  <c r="G740" i="4"/>
  <c r="J740" i="4" s="1"/>
  <c r="G58" i="4"/>
  <c r="J58" i="4" s="1"/>
  <c r="G287" i="4"/>
  <c r="J287" i="4" s="1"/>
  <c r="G682" i="4"/>
  <c r="J682" i="4" s="1"/>
  <c r="G1269" i="4"/>
  <c r="J1269" i="4" s="1"/>
  <c r="G304" i="4"/>
  <c r="J304" i="4" s="1"/>
  <c r="G612" i="4"/>
  <c r="J612" i="4" s="1"/>
  <c r="G1403" i="4"/>
  <c r="J1403" i="4" s="1"/>
  <c r="G1275" i="4"/>
  <c r="J1275" i="4" s="1"/>
  <c r="G726" i="4"/>
  <c r="J726" i="4" s="1"/>
  <c r="G189" i="4"/>
  <c r="J189" i="4" s="1"/>
  <c r="G1282" i="4"/>
  <c r="J1282" i="4" s="1"/>
  <c r="G680" i="4"/>
  <c r="J680" i="4" s="1"/>
  <c r="G1286" i="4"/>
  <c r="J1286" i="4" s="1"/>
  <c r="G675" i="4"/>
  <c r="J675" i="4" s="1"/>
  <c r="G1034" i="4"/>
  <c r="J1034" i="4" s="1"/>
  <c r="G354" i="4"/>
  <c r="J354" i="4" s="1"/>
  <c r="G56" i="4"/>
  <c r="J56" i="4" s="1"/>
  <c r="G1211" i="4"/>
  <c r="J1211" i="4" s="1"/>
  <c r="G1372" i="4"/>
  <c r="J1372" i="4" s="1"/>
  <c r="G475" i="4"/>
  <c r="J475" i="4" s="1"/>
  <c r="G74" i="4"/>
  <c r="J74" i="4" s="1"/>
  <c r="G1244" i="4"/>
  <c r="J1244" i="4" s="1"/>
  <c r="G241" i="4"/>
  <c r="J241" i="4" s="1"/>
  <c r="G401" i="4"/>
  <c r="J401" i="4" s="1"/>
  <c r="G256" i="4"/>
  <c r="J256" i="4" s="1"/>
  <c r="G485" i="4"/>
  <c r="J485" i="4" s="1"/>
  <c r="G96" i="4"/>
  <c r="J96" i="4" s="1"/>
  <c r="G1016" i="4"/>
  <c r="J1016" i="4" s="1"/>
  <c r="G70" i="4"/>
  <c r="J70" i="4" s="1"/>
  <c r="G747" i="4"/>
  <c r="J747" i="4" s="1"/>
  <c r="G501" i="4"/>
  <c r="J501" i="4" s="1"/>
  <c r="G176" i="4"/>
  <c r="J176" i="4" s="1"/>
  <c r="G593" i="4"/>
  <c r="J593" i="4" s="1"/>
  <c r="G1086" i="4"/>
  <c r="J1086" i="4" s="1"/>
  <c r="G1206" i="4"/>
  <c r="J1206" i="4" s="1"/>
  <c r="G135" i="4"/>
  <c r="J135" i="4" s="1"/>
  <c r="G1332" i="4"/>
  <c r="J1332" i="4" s="1"/>
  <c r="G1227" i="4"/>
  <c r="J1227" i="4" s="1"/>
  <c r="G516" i="4"/>
  <c r="J516" i="4" s="1"/>
  <c r="G874" i="4"/>
  <c r="J874" i="4" s="1"/>
  <c r="G547" i="4"/>
  <c r="J547" i="4" s="1"/>
  <c r="G1496" i="4"/>
  <c r="J1496" i="4" s="1"/>
  <c r="G950" i="4"/>
  <c r="J950" i="4" s="1"/>
  <c r="G1230" i="4"/>
  <c r="J1230" i="4" s="1"/>
  <c r="G54" i="4"/>
  <c r="J54" i="4" s="1"/>
  <c r="G440" i="4"/>
  <c r="J440" i="4" s="1"/>
  <c r="G359" i="4"/>
  <c r="J359" i="4" s="1"/>
  <c r="G261" i="4"/>
  <c r="J261" i="4" s="1"/>
  <c r="G842" i="4"/>
  <c r="J842" i="4" s="1"/>
  <c r="G712" i="4"/>
  <c r="J712" i="4" s="1"/>
  <c r="G1359" i="4"/>
  <c r="J1359" i="4" s="1"/>
  <c r="G124" i="4"/>
  <c r="J124" i="4" s="1"/>
  <c r="G604" i="4"/>
  <c r="J604" i="4" s="1"/>
  <c r="G43" i="4"/>
  <c r="J43" i="4" s="1"/>
  <c r="G653" i="4"/>
  <c r="J653" i="4" s="1"/>
  <c r="G711" i="4"/>
  <c r="J711" i="4" s="1"/>
  <c r="G368" i="4"/>
  <c r="J368" i="4" s="1"/>
  <c r="G930" i="4"/>
  <c r="J930" i="4" s="1"/>
  <c r="G312" i="4"/>
  <c r="J312" i="4" s="1"/>
  <c r="G464" i="4"/>
  <c r="J464" i="4" s="1"/>
  <c r="G960" i="4"/>
  <c r="J960" i="4" s="1"/>
  <c r="G1499" i="4"/>
  <c r="J1499" i="4" s="1"/>
  <c r="G1103" i="4"/>
  <c r="J1103" i="4" s="1"/>
  <c r="G693" i="4"/>
  <c r="J693" i="4" s="1"/>
  <c r="G891" i="4"/>
  <c r="J891" i="4" s="1"/>
  <c r="G113" i="4"/>
  <c r="J113" i="4" s="1"/>
  <c r="G519" i="4"/>
  <c r="J519" i="4" s="1"/>
  <c r="G1336" i="4"/>
  <c r="J1336" i="4" s="1"/>
  <c r="G199" i="4"/>
  <c r="J199" i="4" s="1"/>
  <c r="G1411" i="4"/>
  <c r="J1411" i="4" s="1"/>
  <c r="G87" i="4"/>
  <c r="J87" i="4" s="1"/>
  <c r="G498" i="4"/>
  <c r="J498" i="4" s="1"/>
  <c r="G409" i="4"/>
  <c r="J409" i="4" s="1"/>
  <c r="G868" i="4"/>
  <c r="J868" i="4" s="1"/>
  <c r="G319" i="4"/>
  <c r="J319" i="4" s="1"/>
  <c r="G704" i="4"/>
  <c r="J704" i="4" s="1"/>
  <c r="G964" i="4"/>
  <c r="J964" i="4" s="1"/>
  <c r="G1052" i="4"/>
  <c r="J1052" i="4" s="1"/>
  <c r="G934" i="4"/>
  <c r="J934" i="4" s="1"/>
  <c r="G1204" i="4"/>
  <c r="J1204" i="4" s="1"/>
  <c r="G394" i="4"/>
  <c r="J394" i="4" s="1"/>
  <c r="G876" i="4"/>
  <c r="J876" i="4" s="1"/>
  <c r="G465" i="4"/>
  <c r="J465" i="4" s="1"/>
  <c r="G1067" i="4"/>
  <c r="J1067" i="4" s="1"/>
  <c r="G1252" i="4"/>
  <c r="J1252" i="4" s="1"/>
  <c r="G1190" i="4"/>
  <c r="J1190" i="4" s="1"/>
  <c r="G787" i="4"/>
  <c r="J787" i="4" s="1"/>
  <c r="G212" i="4"/>
  <c r="J212" i="4" s="1"/>
  <c r="G1081" i="4"/>
  <c r="J1081" i="4" s="1"/>
  <c r="G701" i="4"/>
  <c r="J701" i="4" s="1"/>
  <c r="G61" i="4"/>
  <c r="J61" i="4" s="1"/>
  <c r="G1199" i="4"/>
  <c r="J1199" i="4" s="1"/>
  <c r="G1226" i="4"/>
  <c r="J1226" i="4" s="1"/>
  <c r="G835" i="4"/>
  <c r="J835" i="4" s="1"/>
  <c r="G1452" i="4"/>
  <c r="J1452" i="4" s="1"/>
  <c r="G1361" i="4"/>
  <c r="J1361" i="4" s="1"/>
  <c r="G461" i="4"/>
  <c r="J461" i="4" s="1"/>
  <c r="G782" i="4"/>
  <c r="J782" i="4" s="1"/>
  <c r="G1277" i="4"/>
  <c r="J1277" i="4" s="1"/>
  <c r="G1348" i="4"/>
  <c r="J1348" i="4" s="1"/>
  <c r="G1364" i="4"/>
  <c r="J1364" i="4" s="1"/>
  <c r="G817" i="4"/>
  <c r="J817" i="4" s="1"/>
  <c r="G484" i="4"/>
  <c r="J484" i="4" s="1"/>
  <c r="G200" i="4"/>
  <c r="J200" i="4" s="1"/>
  <c r="G345" i="4"/>
  <c r="J345" i="4" s="1"/>
  <c r="G120" i="4"/>
  <c r="J120" i="4" s="1"/>
  <c r="G839" i="4"/>
  <c r="J839" i="4" s="1"/>
  <c r="G781" i="4"/>
  <c r="J781" i="4" s="1"/>
  <c r="G197" i="4"/>
  <c r="J197" i="4" s="1"/>
  <c r="G1088" i="4"/>
  <c r="J1088" i="4" s="1"/>
  <c r="G1333" i="4"/>
  <c r="J1333" i="4" s="1"/>
  <c r="G476" i="4"/>
  <c r="J476" i="4" s="1"/>
  <c r="G311" i="4"/>
  <c r="J311" i="4" s="1"/>
  <c r="G657" i="4"/>
  <c r="J657" i="4" s="1"/>
  <c r="G629" i="4"/>
  <c r="J629" i="4" s="1"/>
  <c r="G418" i="4"/>
  <c r="J418" i="4" s="1"/>
  <c r="G431" i="4"/>
  <c r="J431" i="4" s="1"/>
  <c r="G713" i="4"/>
  <c r="J713" i="4" s="1"/>
  <c r="G1420" i="4"/>
  <c r="J1420" i="4" s="1"/>
  <c r="G804" i="4"/>
  <c r="J804" i="4" s="1"/>
  <c r="G1407" i="4"/>
  <c r="J1407" i="4" s="1"/>
  <c r="G420" i="4"/>
  <c r="J420" i="4" s="1"/>
  <c r="G285" i="4"/>
  <c r="J285" i="4" s="1"/>
  <c r="G1501" i="4"/>
  <c r="J1501" i="4" s="1"/>
  <c r="G404" i="4"/>
  <c r="J404" i="4" s="1"/>
  <c r="G710" i="4"/>
  <c r="J710" i="4" s="1"/>
  <c r="G823" i="4"/>
  <c r="J823" i="4" s="1"/>
  <c r="G1456" i="4"/>
  <c r="J1456" i="4" s="1"/>
  <c r="G1160" i="4"/>
  <c r="J1160" i="4" s="1"/>
  <c r="G595" i="4"/>
  <c r="J595" i="4" s="1"/>
  <c r="G327" i="4"/>
  <c r="J327" i="4" s="1"/>
  <c r="G148" i="4"/>
  <c r="J148" i="4" s="1"/>
  <c r="G1136" i="4"/>
  <c r="J1136" i="4" s="1"/>
  <c r="G1358" i="4"/>
  <c r="J1358" i="4" s="1"/>
  <c r="G133" i="4"/>
  <c r="J133" i="4" s="1"/>
  <c r="G226" i="4"/>
  <c r="J226" i="4" s="1"/>
  <c r="G957" i="4"/>
  <c r="J957" i="4" s="1"/>
  <c r="G1124" i="4"/>
  <c r="J1124" i="4" s="1"/>
  <c r="G825" i="4"/>
  <c r="J825" i="4" s="1"/>
  <c r="G267" i="4"/>
  <c r="J267" i="4" s="1"/>
  <c r="G1493" i="4"/>
  <c r="J1493" i="4" s="1"/>
  <c r="G679" i="4"/>
  <c r="J679" i="4" s="1"/>
  <c r="G1475" i="4"/>
  <c r="J1475" i="4" s="1"/>
  <c r="G1231" i="4"/>
  <c r="J1231" i="4" s="1"/>
  <c r="G692" i="4"/>
  <c r="J692" i="4" s="1"/>
  <c r="G658" i="4"/>
  <c r="J658" i="4" s="1"/>
  <c r="G478" i="4"/>
  <c r="J478" i="4" s="1"/>
  <c r="G1347" i="4"/>
  <c r="J1347" i="4" s="1"/>
  <c r="G539" i="4"/>
  <c r="J539" i="4" s="1"/>
  <c r="G391" i="4"/>
  <c r="J391" i="4" s="1"/>
  <c r="G492" i="4"/>
  <c r="J492" i="4" s="1"/>
  <c r="G1284" i="4"/>
  <c r="J1284" i="4" s="1"/>
  <c r="G1058" i="4"/>
  <c r="J1058" i="4" s="1"/>
  <c r="G894" i="4"/>
  <c r="J894" i="4" s="1"/>
  <c r="G974" i="4"/>
  <c r="J974" i="4" s="1"/>
  <c r="G797" i="4"/>
  <c r="J797" i="4" s="1"/>
  <c r="G546" i="4"/>
  <c r="J546" i="4" s="1"/>
  <c r="G1268" i="4"/>
  <c r="J1268" i="4" s="1"/>
  <c r="G73" i="4"/>
  <c r="J73" i="4" s="1"/>
  <c r="G661" i="4"/>
  <c r="J661" i="4" s="1"/>
  <c r="G718" i="4"/>
  <c r="J718" i="4" s="1"/>
  <c r="G310" i="4"/>
  <c r="J310" i="4" s="1"/>
  <c r="G1451" i="4"/>
  <c r="J1451" i="4" s="1"/>
  <c r="G645" i="4"/>
  <c r="J645" i="4" s="1"/>
  <c r="G1350" i="4"/>
  <c r="J1350" i="4" s="1"/>
  <c r="G1327" i="4"/>
  <c r="J1327" i="4" s="1"/>
  <c r="G1495" i="4"/>
  <c r="J1495" i="4" s="1"/>
  <c r="G137" i="4"/>
  <c r="J137" i="4" s="1"/>
  <c r="G618" i="4"/>
  <c r="J618" i="4" s="1"/>
  <c r="G357" i="4"/>
  <c r="J357" i="4" s="1"/>
  <c r="G1066" i="4"/>
  <c r="J1066" i="4" s="1"/>
  <c r="G1371" i="4"/>
  <c r="J1371" i="4" s="1"/>
  <c r="G1033" i="4"/>
  <c r="J1033" i="4" s="1"/>
  <c r="G1026" i="4"/>
  <c r="J1026" i="4" s="1"/>
  <c r="G670" i="4"/>
  <c r="J670" i="4" s="1"/>
  <c r="G1425" i="4"/>
  <c r="J1425" i="4" s="1"/>
  <c r="G355" i="4"/>
  <c r="J355" i="4" s="1"/>
  <c r="G362" i="4"/>
  <c r="J362" i="4" s="1"/>
  <c r="G1208" i="4"/>
  <c r="J1208" i="4" s="1"/>
  <c r="G108" i="4"/>
  <c r="J108" i="4" s="1"/>
  <c r="G432" i="4"/>
  <c r="J432" i="4" s="1"/>
  <c r="G1040" i="4"/>
  <c r="J1040" i="4" s="1"/>
  <c r="G650" i="4"/>
  <c r="J650" i="4" s="1"/>
  <c r="G1307" i="4"/>
  <c r="J1307" i="4" s="1"/>
  <c r="G1213" i="4"/>
  <c r="J1213" i="4" s="1"/>
  <c r="G271" i="4"/>
  <c r="J271" i="4" s="1"/>
  <c r="G864" i="4"/>
  <c r="J864" i="4" s="1"/>
  <c r="G1340" i="4"/>
  <c r="J1340" i="4" s="1"/>
  <c r="G1146" i="4"/>
  <c r="J1146" i="4" s="1"/>
  <c r="G1217" i="4"/>
  <c r="J1217" i="4" s="1"/>
  <c r="G971" i="4"/>
  <c r="J971" i="4" s="1"/>
  <c r="G1143" i="4"/>
  <c r="J1143" i="4" s="1"/>
  <c r="G765" i="4"/>
  <c r="J765" i="4" s="1"/>
  <c r="G1240" i="4"/>
  <c r="J1240" i="4" s="1"/>
  <c r="G638" i="4"/>
  <c r="J638" i="4" s="1"/>
  <c r="G913" i="4"/>
  <c r="J913" i="4" s="1"/>
  <c r="G1163" i="4"/>
  <c r="J1163" i="4" s="1"/>
  <c r="G568" i="4"/>
  <c r="J568" i="4" s="1"/>
  <c r="G1238" i="4"/>
  <c r="J1238" i="4" s="1"/>
  <c r="G986" i="4"/>
  <c r="J986" i="4" s="1"/>
  <c r="G15" i="4"/>
  <c r="J15" i="4" s="1"/>
  <c r="G1028" i="4"/>
  <c r="J1028" i="4" s="1"/>
  <c r="G627" i="4"/>
  <c r="J627" i="4" s="1"/>
  <c r="G738" i="4"/>
  <c r="J738" i="4" s="1"/>
  <c r="G180" i="4"/>
  <c r="J180" i="4" s="1"/>
  <c r="G245" i="4"/>
  <c r="J245" i="4" s="1"/>
  <c r="G944" i="4"/>
  <c r="J944" i="4" s="1"/>
  <c r="G1500" i="4"/>
  <c r="J1500" i="4" s="1"/>
  <c r="G489" i="4"/>
  <c r="J489" i="4" s="1"/>
  <c r="G1382" i="4"/>
  <c r="J1382" i="4" s="1"/>
  <c r="G1135" i="4"/>
  <c r="J1135" i="4" s="1"/>
  <c r="G997" i="4"/>
  <c r="J997" i="4" s="1"/>
  <c r="G1174" i="4"/>
  <c r="J1174" i="4" s="1"/>
  <c r="G451" i="4"/>
  <c r="J451" i="4" s="1"/>
  <c r="G37" i="4"/>
  <c r="J37" i="4" s="1"/>
  <c r="G69" i="4"/>
  <c r="J69" i="4" s="1"/>
  <c r="G1316" i="4"/>
  <c r="J1316" i="4" s="1"/>
  <c r="G146" i="4"/>
  <c r="J146" i="4" s="1"/>
  <c r="G1157" i="4"/>
  <c r="J1157" i="4" s="1"/>
  <c r="G510" i="4"/>
  <c r="J510" i="4" s="1"/>
  <c r="G911" i="4"/>
  <c r="J911" i="4" s="1"/>
  <c r="G412" i="4"/>
  <c r="J412" i="4" s="1"/>
  <c r="G641" i="4"/>
  <c r="J641" i="4" s="1"/>
  <c r="G248" i="4"/>
  <c r="J248" i="4" s="1"/>
  <c r="G266" i="4"/>
  <c r="J266" i="4" s="1"/>
  <c r="G167" i="4"/>
  <c r="J167" i="4" s="1"/>
  <c r="G589" i="4"/>
  <c r="J589" i="4" s="1"/>
  <c r="G493" i="4"/>
  <c r="J493" i="4" s="1"/>
  <c r="G551" i="4"/>
  <c r="J551" i="4" s="1"/>
  <c r="G636" i="4"/>
  <c r="J636" i="4" s="1"/>
  <c r="G925" i="4"/>
  <c r="J925" i="4" s="1"/>
  <c r="G907" i="4"/>
  <c r="J907" i="4" s="1"/>
  <c r="G862" i="4"/>
  <c r="J862" i="4" s="1"/>
  <c r="G190" i="4"/>
  <c r="J190" i="4" s="1"/>
  <c r="G1297" i="4"/>
  <c r="J1297" i="4" s="1"/>
  <c r="G118" i="4"/>
  <c r="J118" i="4" s="1"/>
  <c r="G353" i="4"/>
  <c r="J353" i="4" s="1"/>
  <c r="G1369" i="4"/>
  <c r="J1369" i="4" s="1"/>
  <c r="G571" i="4"/>
  <c r="J571" i="4" s="1"/>
  <c r="G1375" i="4"/>
  <c r="J1375" i="4" s="1"/>
  <c r="G878" i="4"/>
  <c r="J878" i="4" s="1"/>
  <c r="G259" i="4"/>
  <c r="J259" i="4" s="1"/>
  <c r="G411" i="4"/>
  <c r="J411" i="4" s="1"/>
  <c r="G224" i="4"/>
  <c r="J224" i="4" s="1"/>
  <c r="G1247" i="4"/>
  <c r="J1247" i="4" s="1"/>
  <c r="G424" i="4"/>
  <c r="J424" i="4" s="1"/>
  <c r="G1144" i="4"/>
  <c r="J1144" i="4" s="1"/>
  <c r="G160" i="4"/>
  <c r="J160" i="4" s="1"/>
  <c r="G1243" i="4"/>
  <c r="J1243" i="4" s="1"/>
  <c r="G252" i="4"/>
  <c r="J252" i="4" s="1"/>
  <c r="G1260" i="4"/>
  <c r="J1260" i="4" s="1"/>
  <c r="G139" i="4"/>
  <c r="J139" i="4" s="1"/>
  <c r="G587" i="4"/>
  <c r="J587" i="4" s="1"/>
  <c r="G560" i="4"/>
  <c r="J560" i="4" s="1"/>
  <c r="G1464" i="4"/>
  <c r="J1464" i="4" s="1"/>
  <c r="G123" i="4"/>
  <c r="J123" i="4" s="1"/>
  <c r="G651" i="4"/>
  <c r="J651" i="4" s="1"/>
  <c r="G450" i="4"/>
  <c r="J450" i="4" s="1"/>
  <c r="G466" i="4"/>
  <c r="J466" i="4" s="1"/>
  <c r="G284" i="4"/>
  <c r="J284" i="4" s="1"/>
  <c r="G505" i="4"/>
  <c r="J505" i="4" s="1"/>
  <c r="G1048" i="4"/>
  <c r="J1048" i="4" s="1"/>
  <c r="G569" i="4"/>
  <c r="J569" i="4" s="1"/>
  <c r="G55" i="4"/>
  <c r="J55" i="4" s="1"/>
  <c r="G1281" i="4"/>
  <c r="J1281" i="4" s="1"/>
  <c r="G1484" i="4"/>
  <c r="J1484" i="4" s="1"/>
  <c r="G1075" i="4"/>
  <c r="J1075" i="4" s="1"/>
  <c r="G822" i="4"/>
  <c r="J822" i="4" s="1"/>
  <c r="G462" i="4"/>
  <c r="J462" i="4" s="1"/>
  <c r="G507" i="4"/>
  <c r="J507" i="4" s="1"/>
  <c r="G702" i="4"/>
  <c r="J702" i="4" s="1"/>
  <c r="G240" i="4"/>
  <c r="J240" i="4" s="1"/>
  <c r="G1280" i="4"/>
  <c r="J1280" i="4" s="1"/>
  <c r="G827" i="4"/>
  <c r="J827" i="4" s="1"/>
  <c r="G356" i="4"/>
  <c r="J356" i="4" s="1"/>
  <c r="G186" i="4"/>
  <c r="J186" i="4" s="1"/>
  <c r="G1168" i="4"/>
  <c r="J1168" i="4" s="1"/>
  <c r="G732" i="4"/>
  <c r="J732" i="4" s="1"/>
  <c r="G760" i="4"/>
  <c r="J760" i="4" s="1"/>
  <c r="G423" i="4"/>
  <c r="J423" i="4" s="1"/>
  <c r="G536" i="4"/>
  <c r="J536" i="4" s="1"/>
  <c r="G59" i="4"/>
  <c r="J59" i="4" s="1"/>
  <c r="G513" i="4"/>
  <c r="J513" i="4" s="1"/>
  <c r="G1109" i="4"/>
  <c r="J1109" i="4" s="1"/>
  <c r="G845" i="4"/>
  <c r="J845" i="4" s="1"/>
  <c r="G1378" i="4"/>
  <c r="J1378" i="4" s="1"/>
  <c r="G321" i="4"/>
  <c r="J321" i="4" s="1"/>
  <c r="G929" i="4"/>
  <c r="J929" i="4" s="1"/>
  <c r="G350" i="4"/>
  <c r="J350" i="4" s="1"/>
  <c r="G1351" i="4"/>
  <c r="J1351" i="4" s="1"/>
  <c r="G1422" i="4"/>
  <c r="J1422" i="4" s="1"/>
  <c r="G1110" i="4"/>
  <c r="J1110" i="4" s="1"/>
  <c r="G286" i="4"/>
  <c r="J286" i="4" s="1"/>
  <c r="J7" i="4"/>
  <c r="G1166" i="4"/>
  <c r="J1166" i="4" s="1"/>
  <c r="G606" i="4"/>
  <c r="J606" i="4" s="1"/>
  <c r="G1438" i="4"/>
  <c r="J1438" i="4" s="1"/>
  <c r="G17" i="4"/>
  <c r="J17" i="4" s="1"/>
  <c r="G1126" i="4"/>
  <c r="J1126" i="4" s="1"/>
  <c r="G616" i="4"/>
  <c r="J616" i="4" s="1"/>
  <c r="G749" i="4"/>
  <c r="J749" i="4" s="1"/>
  <c r="G572" i="4"/>
  <c r="J572" i="4" s="1"/>
  <c r="G549" i="4"/>
  <c r="J549" i="4" s="1"/>
  <c r="G1180" i="4"/>
  <c r="J1180" i="4" s="1"/>
  <c r="G371" i="4"/>
  <c r="J371" i="4" s="1"/>
  <c r="G1201" i="4"/>
  <c r="J1201" i="4" s="1"/>
  <c r="G1047" i="4"/>
  <c r="J1047" i="4" s="1"/>
  <c r="G514" i="4"/>
  <c r="J514" i="4" s="1"/>
  <c r="G816" i="4"/>
  <c r="J816" i="4" s="1"/>
  <c r="G899" i="4"/>
  <c r="J899" i="4" s="1"/>
  <c r="G1107" i="4"/>
  <c r="J1107" i="4" s="1"/>
  <c r="G1432" i="4"/>
  <c r="J1432" i="4" s="1"/>
  <c r="G104" i="4"/>
  <c r="J104" i="4" s="1"/>
  <c r="G1416" i="4"/>
  <c r="J1416" i="4" s="1"/>
  <c r="G859" i="4"/>
  <c r="J859" i="4" s="1"/>
  <c r="G1418" i="4"/>
  <c r="J1418" i="4" s="1"/>
  <c r="G745" i="4"/>
  <c r="J745" i="4" s="1"/>
  <c r="G766" i="4"/>
  <c r="J766" i="4" s="1"/>
  <c r="G1373" i="4"/>
  <c r="J1373" i="4" s="1"/>
  <c r="G637" i="4"/>
  <c r="J637" i="4" s="1"/>
  <c r="G90" i="4"/>
  <c r="J90" i="4" s="1"/>
  <c r="G939" i="4"/>
  <c r="J939" i="4" s="1"/>
  <c r="G985" i="4"/>
  <c r="J985" i="4" s="1"/>
  <c r="G166" i="4"/>
  <c r="J166" i="4" s="1"/>
  <c r="G691" i="4"/>
  <c r="J691" i="4" s="1"/>
  <c r="G1150" i="4"/>
  <c r="J1150" i="4" s="1"/>
  <c r="G487" i="4"/>
  <c r="J487" i="4" s="1"/>
  <c r="G1273" i="4"/>
  <c r="J1273" i="4" s="1"/>
  <c r="G1474" i="4"/>
  <c r="J1474" i="4" s="1"/>
  <c r="G947" i="4"/>
  <c r="J947" i="4" s="1"/>
  <c r="G763" i="4"/>
  <c r="J763" i="4" s="1"/>
  <c r="G512" i="4"/>
  <c r="J512" i="4" s="1"/>
  <c r="G114" i="4"/>
  <c r="J114" i="4" s="1"/>
  <c r="G228" i="4"/>
  <c r="J228" i="4" s="1"/>
  <c r="G1303" i="4"/>
  <c r="J1303" i="4" s="1"/>
  <c r="G984" i="4"/>
  <c r="J984" i="4" s="1"/>
  <c r="G723" i="4"/>
  <c r="J723" i="4" s="1"/>
  <c r="G1479" i="4"/>
  <c r="J1479" i="4" s="1"/>
  <c r="G646" i="4"/>
  <c r="J646" i="4" s="1"/>
  <c r="G293" i="4"/>
  <c r="J293" i="4" s="1"/>
  <c r="G1476" i="4"/>
  <c r="J1476" i="4" s="1"/>
  <c r="G1339" i="4"/>
  <c r="J1339" i="4" s="1"/>
  <c r="G481" i="4"/>
  <c r="J481" i="4" s="1"/>
  <c r="G8" i="4"/>
  <c r="J8" i="4" s="1"/>
  <c r="G1145" i="4"/>
  <c r="J1145" i="4" s="1"/>
  <c r="G908" i="4"/>
  <c r="J908" i="4" s="1"/>
  <c r="G770" i="4"/>
  <c r="J770" i="4" s="1"/>
  <c r="G1450" i="4"/>
  <c r="J1450" i="4" s="1"/>
  <c r="G1480" i="4"/>
  <c r="J1480" i="4" s="1"/>
  <c r="G388" i="4"/>
  <c r="J388" i="4" s="1"/>
  <c r="G255" i="4"/>
  <c r="J255" i="4" s="1"/>
  <c r="G268" i="4"/>
  <c r="J268" i="4" s="1"/>
  <c r="G537" i="4"/>
  <c r="J537" i="4" s="1"/>
  <c r="G730" i="4"/>
  <c r="J730" i="4" s="1"/>
  <c r="G111" i="4"/>
  <c r="J111" i="4" s="1"/>
  <c r="G1053" i="4"/>
  <c r="J1053" i="4" s="1"/>
  <c r="G875" i="4"/>
  <c r="J875" i="4" s="1"/>
  <c r="G374" i="4"/>
  <c r="J374" i="4" s="1"/>
  <c r="G405" i="4"/>
  <c r="J405" i="4" s="1"/>
  <c r="G578" i="4"/>
  <c r="J578" i="4" s="1"/>
  <c r="G888" i="4"/>
  <c r="J888" i="4" s="1"/>
  <c r="G754" i="4"/>
  <c r="J754" i="4" s="1"/>
  <c r="G1139" i="4"/>
  <c r="J1139" i="4" s="1"/>
  <c r="G210" i="4"/>
  <c r="J210" i="4" s="1"/>
  <c r="G970" i="4"/>
  <c r="J970" i="4" s="1"/>
  <c r="G780" i="4"/>
  <c r="J780" i="4" s="1"/>
  <c r="G332" i="4"/>
  <c r="J332" i="4" s="1"/>
  <c r="G145" i="4"/>
  <c r="J145" i="4" s="1"/>
  <c r="G1342" i="4"/>
  <c r="J1342" i="4" s="1"/>
  <c r="G1185" i="4"/>
  <c r="J1185" i="4" s="1"/>
  <c r="G881" i="4"/>
  <c r="J881" i="4" s="1"/>
  <c r="G998" i="4"/>
  <c r="J998" i="4" s="1"/>
  <c r="G381" i="4"/>
  <c r="J381" i="4" s="1"/>
  <c r="G1115" i="4"/>
  <c r="J1115" i="4" s="1"/>
  <c r="G1065" i="4"/>
  <c r="J1065" i="4" s="1"/>
  <c r="G417" i="4"/>
  <c r="J417" i="4" s="1"/>
  <c r="G602" i="4"/>
  <c r="J602" i="4" s="1"/>
  <c r="G477" i="4"/>
  <c r="J477" i="4" s="1"/>
  <c r="G791" i="4"/>
  <c r="J791" i="4" s="1"/>
  <c r="G893" i="4"/>
  <c r="J893" i="4" s="1"/>
  <c r="G1435" i="4"/>
  <c r="J1435" i="4" s="1"/>
  <c r="G882" i="4"/>
  <c r="J882" i="4" s="1"/>
  <c r="G993" i="4"/>
  <c r="J993" i="4" s="1"/>
  <c r="G794" i="4"/>
  <c r="J794" i="4" s="1"/>
  <c r="G544" i="4"/>
  <c r="J544" i="4" s="1"/>
  <c r="G919" i="4"/>
  <c r="J919" i="4" s="1"/>
  <c r="G1059" i="4"/>
  <c r="J1059" i="4" s="1"/>
  <c r="G179" i="4"/>
  <c r="J179" i="4" s="1"/>
  <c r="G495" i="4"/>
  <c r="J495" i="4" s="1"/>
  <c r="G128" i="4"/>
  <c r="J128" i="4" s="1"/>
  <c r="G733" i="4"/>
  <c r="J733" i="4" s="1"/>
  <c r="G444" i="4"/>
  <c r="J444" i="4" s="1"/>
  <c r="G1392" i="4"/>
  <c r="J1392" i="4" s="1"/>
  <c r="G192" i="4"/>
  <c r="J192" i="4" s="1"/>
  <c r="G603" i="4"/>
  <c r="J603" i="4" s="1"/>
  <c r="G383" i="4"/>
  <c r="J383" i="4" s="1"/>
  <c r="G299" i="4"/>
  <c r="J299" i="4" s="1"/>
  <c r="G1241" i="4"/>
  <c r="J1241" i="4" s="1"/>
  <c r="G1022" i="4"/>
  <c r="J1022" i="4" s="1"/>
  <c r="G687" i="4"/>
  <c r="J687" i="4" s="1"/>
  <c r="G497" i="4"/>
  <c r="J497" i="4" s="1"/>
  <c r="G1079" i="4"/>
  <c r="J1079" i="4" s="1"/>
  <c r="G623" i="4"/>
  <c r="J623" i="4" s="1"/>
  <c r="G82" i="4"/>
  <c r="J82" i="4" s="1"/>
  <c r="G1118" i="4"/>
  <c r="J1118" i="4" s="1"/>
  <c r="G1012" i="4"/>
  <c r="J1012" i="4" s="1"/>
  <c r="G12" i="4"/>
  <c r="J12" i="4" s="1"/>
  <c r="G848" i="4"/>
  <c r="J848" i="4" s="1"/>
  <c r="G621" i="4"/>
  <c r="J621" i="4" s="1"/>
  <c r="G427" i="4"/>
  <c r="J427" i="4" s="1"/>
  <c r="G922" i="4"/>
  <c r="J922" i="4" s="1"/>
  <c r="G42" i="4"/>
  <c r="J42" i="4" s="1"/>
  <c r="G48" i="4"/>
  <c r="J48" i="4" s="1"/>
  <c r="G1032" i="4"/>
  <c r="J1032" i="4" s="1"/>
  <c r="G430" i="4"/>
  <c r="J430" i="4" s="1"/>
  <c r="G1272" i="4"/>
  <c r="J1272" i="4" s="1"/>
  <c r="G772" i="4"/>
  <c r="J772" i="4" s="1"/>
  <c r="G1458" i="4"/>
  <c r="J1458" i="4" s="1"/>
  <c r="G955" i="4"/>
  <c r="J955" i="4" s="1"/>
  <c r="G1002" i="4"/>
  <c r="J1002" i="4" s="1"/>
  <c r="G706" i="4"/>
  <c r="J706" i="4" s="1"/>
  <c r="G387" i="4"/>
  <c r="J387" i="4" s="1"/>
  <c r="G1427" i="4"/>
  <c r="J1427" i="4" s="1"/>
  <c r="G1354" i="4"/>
  <c r="J1354" i="4" s="1"/>
  <c r="G28" i="4"/>
  <c r="J28" i="4" s="1"/>
  <c r="G1497" i="4"/>
  <c r="J1497" i="4" s="1"/>
  <c r="G1300" i="4"/>
  <c r="J1300" i="4" s="1"/>
  <c r="G185" i="4"/>
  <c r="J185" i="4" s="1"/>
  <c r="G1218" i="4"/>
  <c r="J1218" i="4" s="1"/>
  <c r="G232" i="4"/>
  <c r="J232" i="4" s="1"/>
  <c r="G1470" i="4"/>
  <c r="J1470" i="4" s="1"/>
  <c r="G728" i="4"/>
  <c r="J728" i="4" s="1"/>
  <c r="G407" i="4"/>
  <c r="J407" i="4" s="1"/>
  <c r="G107" i="4"/>
  <c r="J107" i="4" s="1"/>
  <c r="G262" i="4"/>
  <c r="J262" i="4" s="1"/>
  <c r="G609" i="4"/>
  <c r="J609" i="4" s="1"/>
  <c r="G1147" i="4"/>
  <c r="J1147" i="4" s="1"/>
  <c r="G742" i="4"/>
  <c r="J742" i="4" s="1"/>
  <c r="G715" i="4"/>
  <c r="J715" i="4" s="1"/>
  <c r="G739" i="4"/>
  <c r="J739" i="4" s="1"/>
  <c r="G306" i="4"/>
  <c r="J306" i="4" s="1"/>
  <c r="G561" i="4"/>
  <c r="J561" i="4" s="1"/>
  <c r="G556" i="4"/>
  <c r="J556" i="4" s="1"/>
  <c r="G301" i="4"/>
  <c r="J301" i="4" s="1"/>
  <c r="G924" i="4"/>
  <c r="J924" i="4" s="1"/>
  <c r="G1318" i="4"/>
  <c r="J1318" i="4" s="1"/>
  <c r="G198" i="4"/>
  <c r="J198" i="4" s="1"/>
  <c r="G696" i="4"/>
  <c r="J696" i="4" s="1"/>
  <c r="G958" i="4"/>
  <c r="J958" i="4" s="1"/>
  <c r="G1396" i="4"/>
  <c r="J1396" i="4" s="1"/>
  <c r="G1225" i="4"/>
  <c r="J1225" i="4" s="1"/>
  <c r="G1441" i="4"/>
  <c r="J1441" i="4" s="1"/>
  <c r="G671" i="4"/>
  <c r="J671" i="4" s="1"/>
  <c r="G277" i="4"/>
  <c r="J277" i="4" s="1"/>
  <c r="G994" i="4"/>
  <c r="J994" i="4" s="1"/>
  <c r="G1195" i="4"/>
  <c r="J1195" i="4" s="1"/>
  <c r="G134" i="4"/>
  <c r="J134" i="4" s="1"/>
  <c r="G482" i="4"/>
  <c r="J482" i="4" s="1"/>
  <c r="G288" i="4"/>
  <c r="J288" i="4" s="1"/>
  <c r="G1159" i="4"/>
  <c r="J1159" i="4" s="1"/>
  <c r="G83" i="4"/>
  <c r="J83" i="4" s="1"/>
  <c r="G486" i="4"/>
  <c r="J486" i="4" s="1"/>
  <c r="G1455" i="4"/>
  <c r="J1455" i="4" s="1"/>
  <c r="G361" i="4"/>
  <c r="J361" i="4" s="1"/>
  <c r="G831" i="4"/>
  <c r="J831" i="4" s="1"/>
  <c r="G1473" i="4"/>
  <c r="J1473" i="4" s="1"/>
  <c r="G483" i="4"/>
  <c r="J483" i="4" s="1"/>
  <c r="G945" i="4"/>
  <c r="J945" i="4" s="1"/>
  <c r="G1205" i="4"/>
  <c r="J1205" i="4" s="1"/>
  <c r="G755" i="4"/>
  <c r="J755" i="4" s="1"/>
  <c r="G528" i="4"/>
  <c r="J528" i="4" s="1"/>
  <c r="G968" i="4"/>
  <c r="J968" i="4" s="1"/>
  <c r="G1488" i="4"/>
  <c r="J1488" i="4" s="1"/>
  <c r="G722" i="4"/>
  <c r="J722" i="4" s="1"/>
  <c r="G326" i="4"/>
  <c r="J326" i="4" s="1"/>
  <c r="G158" i="4"/>
  <c r="J158" i="4" s="1"/>
  <c r="G806" i="4"/>
  <c r="J806" i="4" s="1"/>
  <c r="G762" i="4"/>
  <c r="J762" i="4" s="1"/>
  <c r="G193" i="4"/>
  <c r="J193" i="4" s="1"/>
  <c r="G119" i="4"/>
  <c r="J119" i="4" s="1"/>
  <c r="G1036" i="4"/>
  <c r="J1036" i="4" s="1"/>
  <c r="G1076" i="4"/>
  <c r="J1076" i="4" s="1"/>
  <c r="G1271" i="4"/>
  <c r="J1271" i="4" s="1"/>
  <c r="G129" i="4"/>
  <c r="J129" i="4" s="1"/>
  <c r="G840" i="4"/>
  <c r="J840" i="4" s="1"/>
  <c r="G280" i="4"/>
  <c r="J280" i="4" s="1"/>
  <c r="G856" i="4"/>
  <c r="J856" i="4" s="1"/>
  <c r="G940" i="4"/>
  <c r="J940" i="4" s="1"/>
  <c r="G1400" i="4"/>
  <c r="J1400" i="4" s="1"/>
  <c r="G296" i="4"/>
  <c r="J296" i="4" s="1"/>
  <c r="G518" i="4"/>
  <c r="J518" i="4" s="1"/>
  <c r="G1390" i="4"/>
  <c r="J1390" i="4" s="1"/>
  <c r="G849" i="4"/>
  <c r="J849" i="4" s="1"/>
  <c r="G438" i="4"/>
  <c r="J438" i="4" s="1"/>
  <c r="G851" i="4"/>
  <c r="J851" i="4" s="1"/>
  <c r="G1431" i="4"/>
  <c r="J1431" i="4" s="1"/>
  <c r="G844" i="4"/>
  <c r="J844" i="4" s="1"/>
  <c r="G453" i="4"/>
  <c r="J453" i="4" s="1"/>
  <c r="G1308" i="4"/>
  <c r="J1308" i="4" s="1"/>
  <c r="G183" i="4"/>
  <c r="J183" i="4" s="1"/>
  <c r="G1446" i="4"/>
  <c r="J1446" i="4" s="1"/>
  <c r="G174" i="4"/>
  <c r="J174" i="4" s="1"/>
  <c r="G1257" i="4"/>
  <c r="J1257" i="4" s="1"/>
  <c r="G734" i="4"/>
  <c r="J734" i="4" s="1"/>
  <c r="G447" i="4"/>
  <c r="J447" i="4" s="1"/>
  <c r="G896" i="4"/>
  <c r="J896" i="4" s="1"/>
  <c r="G652" i="4"/>
  <c r="J652" i="4" s="1"/>
  <c r="G803" i="4"/>
  <c r="J803" i="4" s="1"/>
  <c r="G458" i="4"/>
  <c r="J458" i="4" s="1"/>
  <c r="G1007" i="4"/>
  <c r="J1007" i="4" s="1"/>
  <c r="G812" i="4"/>
  <c r="J812" i="4" s="1"/>
  <c r="G89" i="4"/>
  <c r="J89" i="4" s="1"/>
  <c r="G393" i="4"/>
  <c r="J393" i="4" s="1"/>
  <c r="G1301" i="4"/>
  <c r="J1301" i="4" s="1"/>
  <c r="G982" i="4"/>
  <c r="J982" i="4" s="1"/>
  <c r="G400" i="4"/>
  <c r="J400" i="4" s="1"/>
  <c r="G665" i="4"/>
  <c r="J665" i="4" s="1"/>
  <c r="G1313" i="4"/>
  <c r="J1313" i="4" s="1"/>
  <c r="G523" i="4"/>
  <c r="J523" i="4" s="1"/>
  <c r="G850" i="4"/>
  <c r="J850" i="4" s="1"/>
  <c r="G910" i="4"/>
  <c r="J910" i="4" s="1"/>
  <c r="G1414" i="4"/>
  <c r="J1414" i="4" s="1"/>
  <c r="G149" i="4"/>
  <c r="J149" i="4" s="1"/>
  <c r="G213" i="4"/>
  <c r="J213" i="4" s="1"/>
  <c r="G1011" i="4"/>
  <c r="J1011" i="4" s="1"/>
  <c r="G639" i="4"/>
  <c r="J639" i="4" s="1"/>
  <c r="G1161" i="4"/>
  <c r="J1161" i="4" s="1"/>
  <c r="G352" i="4"/>
  <c r="J352" i="4" s="1"/>
  <c r="G562" i="4"/>
  <c r="J562" i="4" s="1"/>
  <c r="G85" i="4"/>
  <c r="J85" i="4" s="1"/>
  <c r="G620" i="4"/>
  <c r="J620" i="4" s="1"/>
  <c r="G931" i="4"/>
  <c r="J931" i="4" s="1"/>
  <c r="G673" i="4"/>
  <c r="J673" i="4" s="1"/>
  <c r="G1094" i="4"/>
  <c r="J1094" i="4" s="1"/>
  <c r="G801" i="4"/>
  <c r="J801" i="4" s="1"/>
  <c r="G1434" i="4"/>
  <c r="J1434" i="4" s="1"/>
  <c r="G244" i="4"/>
  <c r="J244" i="4" s="1"/>
  <c r="G527" i="4"/>
  <c r="J527" i="4" s="1"/>
  <c r="G1322" i="4"/>
  <c r="J1322" i="4" s="1"/>
  <c r="G1197" i="4"/>
  <c r="J1197" i="4" s="1"/>
  <c r="G320" i="4"/>
  <c r="J320" i="4" s="1"/>
  <c r="G1024" i="4"/>
  <c r="J1024" i="4" s="1"/>
  <c r="G1248" i="4"/>
  <c r="J1248" i="4" s="1"/>
  <c r="G557" i="4"/>
  <c r="J557" i="4" s="1"/>
  <c r="G808" i="4"/>
  <c r="J808" i="4" s="1"/>
  <c r="G577" i="4"/>
  <c r="J577" i="4" s="1"/>
  <c r="G1365" i="4"/>
  <c r="J1365" i="4" s="1"/>
  <c r="G367" i="4"/>
  <c r="J367" i="4" s="1"/>
  <c r="G22" i="4"/>
  <c r="J22" i="4" s="1"/>
  <c r="G11" i="4"/>
  <c r="J11" i="4" s="1"/>
  <c r="G67" i="4"/>
  <c r="J67" i="4" s="1"/>
  <c r="G102" i="4"/>
  <c r="J102" i="4" s="1"/>
  <c r="G746" i="4"/>
  <c r="J746" i="4" s="1"/>
  <c r="G247" i="4"/>
  <c r="J247" i="4" s="1"/>
  <c r="G923" i="4"/>
  <c r="J923" i="4" s="1"/>
  <c r="G1072" i="4"/>
  <c r="J1072" i="4" s="1"/>
  <c r="G403" i="4"/>
  <c r="J403" i="4" s="1"/>
  <c r="G467" i="4"/>
  <c r="J467" i="4" s="1"/>
  <c r="G79" i="4"/>
  <c r="J79" i="4" s="1"/>
  <c r="G207" i="4"/>
  <c r="J207" i="4" s="1"/>
  <c r="G1404" i="4"/>
  <c r="J1404" i="4" s="1"/>
  <c r="G1335" i="4"/>
  <c r="J1335" i="4" s="1"/>
  <c r="G346" i="4"/>
  <c r="J346" i="4" s="1"/>
  <c r="G1017" i="4"/>
  <c r="J1017" i="4" s="1"/>
  <c r="G709" i="4"/>
  <c r="J709" i="4" s="1"/>
  <c r="G1196" i="4"/>
  <c r="J1196" i="4" s="1"/>
  <c r="G1060" i="4"/>
  <c r="J1060" i="4" s="1"/>
  <c r="G1263" i="4"/>
  <c r="J1263" i="4" s="1"/>
  <c r="G195" i="4"/>
  <c r="J195" i="4" s="1"/>
  <c r="G744" i="4"/>
  <c r="J744" i="4" s="1"/>
  <c r="G1279" i="4"/>
  <c r="J1279" i="4" s="1"/>
  <c r="G500" i="4"/>
  <c r="J500" i="4" s="1"/>
  <c r="G750" i="4"/>
  <c r="J750" i="4" s="1"/>
  <c r="G328" i="4"/>
  <c r="J328" i="4" s="1"/>
  <c r="G177" i="4"/>
  <c r="J177" i="4" s="1"/>
  <c r="G308" i="4"/>
  <c r="J308" i="4" s="1"/>
  <c r="G318" i="4"/>
  <c r="J318" i="4" s="1"/>
  <c r="G270" i="4"/>
  <c r="J270" i="4" s="1"/>
  <c r="G1398" i="4"/>
  <c r="J1398" i="4" s="1"/>
  <c r="G1092" i="4"/>
  <c r="J1092" i="4" s="1"/>
  <c r="G567" i="4"/>
  <c r="J567" i="4" s="1"/>
  <c r="G376" i="4"/>
  <c r="J376" i="4" s="1"/>
  <c r="G553" i="4"/>
  <c r="J553" i="4" s="1"/>
  <c r="G385" i="4"/>
  <c r="J385" i="4" s="1"/>
  <c r="G885" i="4"/>
  <c r="J885" i="4" s="1"/>
  <c r="G1198" i="4"/>
  <c r="J1198" i="4" s="1"/>
  <c r="G689" i="4"/>
  <c r="J689" i="4" s="1"/>
  <c r="G540" i="4"/>
  <c r="J540" i="4" s="1"/>
  <c r="G1399" i="4"/>
  <c r="J1399" i="4" s="1"/>
  <c r="G660" i="4"/>
  <c r="J660" i="4" s="1"/>
  <c r="G184" i="4"/>
  <c r="J184" i="4" s="1"/>
  <c r="G282" i="4"/>
  <c r="J282" i="4" s="1"/>
  <c r="G151" i="4"/>
  <c r="J151" i="4" s="1"/>
  <c r="G582" i="4"/>
  <c r="J582" i="4" s="1"/>
  <c r="G583" i="4"/>
  <c r="J583" i="4" s="1"/>
  <c r="G584" i="4"/>
  <c r="J584" i="4" s="1"/>
  <c r="G1046" i="4"/>
  <c r="J1046" i="4" s="1"/>
  <c r="G1309" i="4"/>
  <c r="J1309" i="4" s="1"/>
  <c r="G863" i="4"/>
  <c r="J863" i="4" s="1"/>
  <c r="G1073" i="4"/>
  <c r="J1073" i="4" s="1"/>
  <c r="G807" i="4"/>
  <c r="J807" i="4" s="1"/>
  <c r="G799" i="4"/>
  <c r="J799" i="4" s="1"/>
  <c r="G459" i="4"/>
  <c r="J459" i="4" s="1"/>
  <c r="G1274" i="4"/>
  <c r="J1274" i="4" s="1"/>
  <c r="G1074" i="4"/>
  <c r="J1074" i="4" s="1"/>
  <c r="G47" i="4"/>
  <c r="J47" i="4" s="1"/>
  <c r="G1296" i="4"/>
  <c r="J1296" i="4" s="1"/>
  <c r="G499" i="4"/>
  <c r="J499" i="4" s="1"/>
  <c r="G1261" i="4"/>
  <c r="J1261" i="4" s="1"/>
  <c r="G1137" i="4"/>
  <c r="J1137" i="4" s="1"/>
  <c r="G202" i="4"/>
  <c r="J202" i="4" s="1"/>
  <c r="G600" i="4"/>
  <c r="J600" i="4" s="1"/>
  <c r="G619" i="4"/>
  <c r="J619" i="4" s="1"/>
  <c r="G1078" i="4"/>
  <c r="J1078" i="4" s="1"/>
  <c r="G29" i="4"/>
  <c r="J29" i="4" s="1"/>
  <c r="G586" i="4"/>
  <c r="J586" i="4" s="1"/>
  <c r="G815" i="4"/>
  <c r="J815" i="4" s="1"/>
  <c r="G857" i="4"/>
  <c r="J857" i="4" s="1"/>
  <c r="G1444" i="4"/>
  <c r="J1444" i="4" s="1"/>
  <c r="G1175" i="4"/>
  <c r="J1175" i="4" s="1"/>
  <c r="G828" i="4"/>
  <c r="J828" i="4" s="1"/>
  <c r="G1487" i="4"/>
  <c r="J1487" i="4" s="1"/>
  <c r="G1253" i="4"/>
  <c r="J1253" i="4" s="1"/>
  <c r="G378" i="4"/>
  <c r="J378" i="4" s="1"/>
  <c r="G1020" i="4"/>
  <c r="J1020" i="4" s="1"/>
  <c r="G1148" i="4"/>
  <c r="J1148" i="4" s="1"/>
  <c r="G841" i="4"/>
  <c r="J841" i="4" s="1"/>
  <c r="G125" i="4"/>
  <c r="J125" i="4" s="1"/>
  <c r="G153" i="4"/>
  <c r="J153" i="4" s="1"/>
  <c r="G824" i="4"/>
  <c r="J824" i="4" s="1"/>
  <c r="G410" i="4"/>
  <c r="J410" i="4" s="1"/>
  <c r="G456" i="4"/>
  <c r="J456" i="4" s="1"/>
  <c r="G847" i="4"/>
  <c r="J847" i="4" s="1"/>
  <c r="G98" i="4"/>
  <c r="J98" i="4" s="1"/>
  <c r="G989" i="4"/>
  <c r="J989" i="4" s="1"/>
  <c r="G1051" i="4"/>
  <c r="J1051" i="4" s="1"/>
  <c r="G349" i="4"/>
  <c r="J349" i="4" s="1"/>
  <c r="G959" i="4"/>
  <c r="J959" i="4" s="1"/>
  <c r="G203" i="4"/>
  <c r="J203" i="4" s="1"/>
  <c r="G965" i="4"/>
  <c r="J965" i="4" s="1"/>
  <c r="G222" i="4"/>
  <c r="J222" i="4" s="1"/>
  <c r="G1170" i="4"/>
  <c r="J1170" i="4" s="1"/>
  <c r="G1482" i="4"/>
  <c r="J1482" i="4" s="1"/>
  <c r="G298" i="4"/>
  <c r="J298" i="4" s="1"/>
  <c r="G216" i="4"/>
  <c r="J216" i="4" s="1"/>
  <c r="G531" i="4"/>
  <c r="J531" i="4" s="1"/>
  <c r="G830" i="4"/>
  <c r="J830" i="4" s="1"/>
  <c r="G44" i="4"/>
  <c r="J44" i="4" s="1"/>
  <c r="G610" i="4"/>
  <c r="J610" i="4" s="1"/>
  <c r="G800" i="4"/>
  <c r="J800" i="4" s="1"/>
  <c r="G520" i="4"/>
  <c r="J520" i="4" s="1"/>
  <c r="G50" i="4"/>
  <c r="J50" i="4" s="1"/>
  <c r="G324" i="4"/>
  <c r="J324" i="4" s="1"/>
  <c r="G46" i="4"/>
  <c r="J46" i="4" s="1"/>
  <c r="G698" i="4"/>
  <c r="J698" i="4" s="1"/>
  <c r="G915" i="4"/>
  <c r="J915" i="4" s="1"/>
  <c r="G1477" i="4"/>
  <c r="J1477" i="4" s="1"/>
  <c r="G1328" i="4"/>
  <c r="J1328" i="4" s="1"/>
  <c r="G1121" i="4"/>
  <c r="J1121" i="4" s="1"/>
  <c r="G1485" i="4"/>
  <c r="J1485" i="4" s="1"/>
  <c r="G386" i="4"/>
  <c r="J386" i="4" s="1"/>
  <c r="G1481" i="4"/>
  <c r="J1481" i="4" s="1"/>
  <c r="G1259" i="4"/>
  <c r="J1259" i="4" s="1"/>
  <c r="G163" i="4"/>
  <c r="J163" i="4" s="1"/>
  <c r="G105" i="4"/>
  <c r="J105" i="4" s="1"/>
  <c r="G565" i="4"/>
  <c r="J565" i="4" s="1"/>
  <c r="G496" i="4"/>
  <c r="J496" i="4" s="1"/>
  <c r="G358" i="4"/>
  <c r="J358" i="4" s="1"/>
  <c r="G1349" i="4"/>
  <c r="J1349" i="4" s="1"/>
  <c r="G579" i="4"/>
  <c r="J579" i="4" s="1"/>
  <c r="G1426" i="4"/>
  <c r="J1426" i="4" s="1"/>
  <c r="G369" i="4"/>
  <c r="J369" i="4" s="1"/>
  <c r="G442" i="4"/>
  <c r="J442" i="4" s="1"/>
  <c r="G784" i="4"/>
  <c r="J784" i="4" s="1"/>
  <c r="G961" i="4"/>
  <c r="J961" i="4" s="1"/>
  <c r="G66" i="4"/>
  <c r="J66" i="4" s="1"/>
  <c r="G1459" i="4"/>
  <c r="J1459" i="4" s="1"/>
  <c r="G1397" i="4"/>
  <c r="J1397" i="4" s="1"/>
  <c r="G898" i="4"/>
  <c r="J898" i="4" s="1"/>
  <c r="G1061" i="4"/>
  <c r="J1061" i="4" s="1"/>
  <c r="G436" i="4"/>
  <c r="J436" i="4" s="1"/>
  <c r="G608" i="4"/>
  <c r="J608" i="4" s="1"/>
  <c r="G142" i="4"/>
  <c r="J142" i="4" s="1"/>
  <c r="G1388" i="4"/>
  <c r="J1388" i="4" s="1"/>
  <c r="G662" i="4"/>
  <c r="J662" i="4" s="1"/>
  <c r="G1108" i="4"/>
  <c r="J1108" i="4" s="1"/>
  <c r="G25" i="4"/>
  <c r="J25" i="4" s="1"/>
  <c r="G1430" i="4"/>
  <c r="J1430" i="4" s="1"/>
  <c r="G1194" i="4"/>
  <c r="J1194" i="4" s="1"/>
  <c r="G246" i="4"/>
  <c r="J246" i="4" s="1"/>
  <c r="G936" i="4"/>
  <c r="J936" i="4" s="1"/>
  <c r="G792" i="4"/>
  <c r="J792" i="4" s="1"/>
  <c r="G168" i="4"/>
  <c r="J168" i="4" s="1"/>
  <c r="G152" i="4"/>
  <c r="J152" i="4" s="1"/>
  <c r="G916" i="4"/>
  <c r="J916" i="4" s="1"/>
  <c r="G778" i="4"/>
  <c r="J778" i="4" s="1"/>
  <c r="G656" i="4"/>
  <c r="J656" i="4" s="1"/>
  <c r="G991" i="4"/>
  <c r="J991" i="4" s="1"/>
  <c r="G640" i="4"/>
  <c r="J640" i="4" s="1"/>
  <c r="G615" i="4"/>
  <c r="J615" i="4" s="1"/>
  <c r="G1363" i="4"/>
  <c r="J1363" i="4" s="1"/>
  <c r="G1331" i="4"/>
  <c r="J1331" i="4" s="1"/>
  <c r="G538" i="4"/>
  <c r="J538" i="4" s="1"/>
  <c r="G182" i="4"/>
  <c r="J182" i="4" s="1"/>
  <c r="G1169" i="4"/>
  <c r="J1169" i="4" s="1"/>
  <c r="G1091" i="4"/>
  <c r="J1091" i="4" s="1"/>
  <c r="G1406" i="4"/>
  <c r="J1406" i="4" s="1"/>
  <c r="G337" i="4"/>
  <c r="J337" i="4" s="1"/>
  <c r="G1173" i="4"/>
  <c r="J1173" i="4" s="1"/>
  <c r="G1212" i="4"/>
  <c r="J1212" i="4" s="1"/>
  <c r="G103" i="4"/>
  <c r="J103" i="4" s="1"/>
  <c r="G990" i="4"/>
  <c r="J990" i="4" s="1"/>
  <c r="G323" i="4"/>
  <c r="J323" i="4" s="1"/>
  <c r="G753" i="4"/>
  <c r="J753" i="4" s="1"/>
  <c r="G92" i="4"/>
  <c r="J92" i="4" s="1"/>
  <c r="G1387" i="4"/>
  <c r="J1387" i="4" s="1"/>
  <c r="G18" i="4"/>
  <c r="J18" i="4" s="1"/>
  <c r="G382" i="4"/>
  <c r="J382" i="4" s="1"/>
  <c r="G91" i="4"/>
  <c r="J91" i="4" s="1"/>
  <c r="G631" i="4"/>
  <c r="J631" i="4" s="1"/>
  <c r="G953" i="4"/>
  <c r="J953" i="4" s="1"/>
  <c r="G624" i="4"/>
  <c r="J624" i="4" s="1"/>
  <c r="G1154" i="4"/>
  <c r="J1154" i="4" s="1"/>
  <c r="G721" i="4"/>
  <c r="J721" i="4" s="1"/>
  <c r="G1038" i="4"/>
  <c r="J1038" i="4" s="1"/>
  <c r="G648" i="4"/>
  <c r="J648" i="4" s="1"/>
  <c r="G1133" i="4"/>
  <c r="J1133" i="4" s="1"/>
  <c r="G724" i="4"/>
  <c r="J724" i="4" s="1"/>
  <c r="G415" i="4"/>
  <c r="J415" i="4" s="1"/>
  <c r="G905" i="4"/>
  <c r="J905" i="4" s="1"/>
  <c r="T2" i="3"/>
  <c r="W8" i="3"/>
  <c r="W9" i="3"/>
  <c r="W10" i="3"/>
  <c r="W11" i="3"/>
  <c r="W7" i="3"/>
  <c r="V8" i="3"/>
  <c r="V9" i="3"/>
  <c r="V10" i="3"/>
  <c r="V7" i="3"/>
  <c r="V11" i="3"/>
  <c r="V6" i="3"/>
  <c r="U8" i="3"/>
  <c r="U9" i="3"/>
  <c r="U10" i="3"/>
  <c r="U11" i="3"/>
  <c r="U7" i="3"/>
  <c r="U3" i="3"/>
  <c r="V3" i="3"/>
  <c r="T3" i="3"/>
  <c r="U2" i="3"/>
  <c r="B579" i="2"/>
  <c r="B578" i="2"/>
  <c r="B576" i="2"/>
  <c r="B575" i="2"/>
  <c r="Q2" i="2"/>
  <c r="R2" i="2"/>
  <c r="Q554" i="2"/>
  <c r="R554" i="2"/>
  <c r="Q514" i="2"/>
  <c r="R514" i="2"/>
  <c r="Q482" i="2"/>
  <c r="R482" i="2"/>
  <c r="Q450" i="2"/>
  <c r="R450" i="2"/>
  <c r="Q410" i="2"/>
  <c r="R410" i="2"/>
  <c r="Q370" i="2"/>
  <c r="R370" i="2"/>
  <c r="Q322" i="2"/>
  <c r="R322" i="2"/>
  <c r="Q266" i="2"/>
  <c r="R266" i="2"/>
  <c r="Q210" i="2"/>
  <c r="R210" i="2"/>
  <c r="Q162" i="2"/>
  <c r="R162" i="2"/>
  <c r="Q130" i="2"/>
  <c r="R130" i="2"/>
  <c r="Q90" i="2"/>
  <c r="R90" i="2"/>
  <c r="Q58" i="2"/>
  <c r="R58" i="2"/>
  <c r="Q18" i="2"/>
  <c r="R18" i="2"/>
  <c r="Q569" i="2"/>
  <c r="R569" i="2"/>
  <c r="Q553" i="2"/>
  <c r="R553" i="2"/>
  <c r="Q537" i="2"/>
  <c r="R537" i="2"/>
  <c r="Q521" i="2"/>
  <c r="R521" i="2"/>
  <c r="Q505" i="2"/>
  <c r="R505" i="2"/>
  <c r="Q489" i="2"/>
  <c r="R489" i="2"/>
  <c r="Q473" i="2"/>
  <c r="R473" i="2"/>
  <c r="Q457" i="2"/>
  <c r="R457" i="2"/>
  <c r="Q441" i="2"/>
  <c r="R441" i="2"/>
  <c r="Q425" i="2"/>
  <c r="R425" i="2"/>
  <c r="Q409" i="2"/>
  <c r="R409" i="2"/>
  <c r="Q393" i="2"/>
  <c r="R393" i="2"/>
  <c r="Q377" i="2"/>
  <c r="R377" i="2"/>
  <c r="Q361" i="2"/>
  <c r="R361" i="2"/>
  <c r="Q345" i="2"/>
  <c r="R345" i="2"/>
  <c r="Q329" i="2"/>
  <c r="R329" i="2"/>
  <c r="Q313" i="2"/>
  <c r="R313" i="2"/>
  <c r="Q297" i="2"/>
  <c r="R297" i="2"/>
  <c r="Q281" i="2"/>
  <c r="R281" i="2"/>
  <c r="Q265" i="2"/>
  <c r="R265" i="2"/>
  <c r="Q249" i="2"/>
  <c r="R249" i="2"/>
  <c r="Q233" i="2"/>
  <c r="R233" i="2"/>
  <c r="Q217" i="2"/>
  <c r="R217" i="2"/>
  <c r="Q201" i="2"/>
  <c r="R201" i="2"/>
  <c r="Q185" i="2"/>
  <c r="R185" i="2"/>
  <c r="Q169" i="2"/>
  <c r="R169" i="2"/>
  <c r="Q153" i="2"/>
  <c r="R153" i="2"/>
  <c r="Q137" i="2"/>
  <c r="R137" i="2"/>
  <c r="Q121" i="2"/>
  <c r="R121" i="2"/>
  <c r="Q105" i="2"/>
  <c r="R105" i="2"/>
  <c r="Q89" i="2"/>
  <c r="R89" i="2"/>
  <c r="Q65" i="2"/>
  <c r="R65" i="2"/>
  <c r="Q33" i="2"/>
  <c r="R33" i="2"/>
  <c r="Q546" i="2"/>
  <c r="R546" i="2"/>
  <c r="Q506" i="2"/>
  <c r="R506" i="2"/>
  <c r="Q474" i="2"/>
  <c r="R474" i="2"/>
  <c r="Q434" i="2"/>
  <c r="R434" i="2"/>
  <c r="Q402" i="2"/>
  <c r="R402" i="2"/>
  <c r="Q346" i="2"/>
  <c r="R346" i="2"/>
  <c r="Q298" i="2"/>
  <c r="R298" i="2"/>
  <c r="Q250" i="2"/>
  <c r="R250" i="2"/>
  <c r="Q202" i="2"/>
  <c r="R202" i="2"/>
  <c r="Q154" i="2"/>
  <c r="R154" i="2"/>
  <c r="Q122" i="2"/>
  <c r="R122" i="2"/>
  <c r="Q82" i="2"/>
  <c r="R82" i="2"/>
  <c r="Q50" i="2"/>
  <c r="R50" i="2"/>
  <c r="Q10" i="2"/>
  <c r="R10" i="2"/>
  <c r="Q561" i="2"/>
  <c r="R561" i="2"/>
  <c r="Q545" i="2"/>
  <c r="R545" i="2"/>
  <c r="Q529" i="2"/>
  <c r="R529" i="2"/>
  <c r="Q513" i="2"/>
  <c r="R513" i="2"/>
  <c r="Q497" i="2"/>
  <c r="R497" i="2"/>
  <c r="Q481" i="2"/>
  <c r="R481" i="2"/>
  <c r="Q465" i="2"/>
  <c r="R465" i="2"/>
  <c r="Q449" i="2"/>
  <c r="R449" i="2"/>
  <c r="Q433" i="2"/>
  <c r="R433" i="2"/>
  <c r="Q417" i="2"/>
  <c r="R417" i="2"/>
  <c r="Q401" i="2"/>
  <c r="R401" i="2"/>
  <c r="Q385" i="2"/>
  <c r="R385" i="2"/>
  <c r="Q369" i="2"/>
  <c r="R369" i="2"/>
  <c r="Q353" i="2"/>
  <c r="R353" i="2"/>
  <c r="Q337" i="2"/>
  <c r="R337" i="2"/>
  <c r="Q321" i="2"/>
  <c r="R321" i="2"/>
  <c r="Q305" i="2"/>
  <c r="R305" i="2"/>
  <c r="Q289" i="2"/>
  <c r="R289" i="2"/>
  <c r="Q273" i="2"/>
  <c r="R273" i="2"/>
  <c r="Q257" i="2"/>
  <c r="R257" i="2"/>
  <c r="Q241" i="2"/>
  <c r="R241" i="2"/>
  <c r="Q225" i="2"/>
  <c r="R225" i="2"/>
  <c r="Q209" i="2"/>
  <c r="R209" i="2"/>
  <c r="Q193" i="2"/>
  <c r="R193" i="2"/>
  <c r="Q177" i="2"/>
  <c r="R177" i="2"/>
  <c r="Q161" i="2"/>
  <c r="R161" i="2"/>
  <c r="Q145" i="2"/>
  <c r="R145" i="2"/>
  <c r="Q129" i="2"/>
  <c r="R129" i="2"/>
  <c r="Q113" i="2"/>
  <c r="R113" i="2"/>
  <c r="Q97" i="2"/>
  <c r="R97" i="2"/>
  <c r="Q81" i="2"/>
  <c r="R81" i="2"/>
  <c r="Q73" i="2"/>
  <c r="R73" i="2"/>
  <c r="Q57" i="2"/>
  <c r="R57" i="2"/>
  <c r="Q49" i="2"/>
  <c r="R49" i="2"/>
  <c r="Q41" i="2"/>
  <c r="R41" i="2"/>
  <c r="Q25" i="2"/>
  <c r="R25" i="2"/>
  <c r="Q17" i="2"/>
  <c r="R17" i="2"/>
  <c r="Q9" i="2"/>
  <c r="R9" i="2"/>
  <c r="Q568" i="2"/>
  <c r="R568" i="2"/>
  <c r="Q560" i="2"/>
  <c r="R560" i="2"/>
  <c r="Q552" i="2"/>
  <c r="R552" i="2"/>
  <c r="Q544" i="2"/>
  <c r="R544" i="2"/>
  <c r="Q536" i="2"/>
  <c r="R536" i="2"/>
  <c r="Q528" i="2"/>
  <c r="R528" i="2"/>
  <c r="Q520" i="2"/>
  <c r="R520" i="2"/>
  <c r="Q512" i="2"/>
  <c r="R512" i="2"/>
  <c r="Q504" i="2"/>
  <c r="R504" i="2"/>
  <c r="Q496" i="2"/>
  <c r="R496" i="2"/>
  <c r="Q488" i="2"/>
  <c r="R488" i="2"/>
  <c r="Q480" i="2"/>
  <c r="R480" i="2"/>
  <c r="Q472" i="2"/>
  <c r="R472" i="2"/>
  <c r="Q464" i="2"/>
  <c r="R464" i="2"/>
  <c r="Q456" i="2"/>
  <c r="R456" i="2"/>
  <c r="Q448" i="2"/>
  <c r="R448" i="2"/>
  <c r="Q440" i="2"/>
  <c r="R440" i="2"/>
  <c r="Q432" i="2"/>
  <c r="R432" i="2"/>
  <c r="Q424" i="2"/>
  <c r="R424" i="2"/>
  <c r="Q416" i="2"/>
  <c r="R416" i="2"/>
  <c r="Q408" i="2"/>
  <c r="R408" i="2"/>
  <c r="Q400" i="2"/>
  <c r="R400" i="2"/>
  <c r="Q392" i="2"/>
  <c r="R392" i="2"/>
  <c r="Q384" i="2"/>
  <c r="R384" i="2"/>
  <c r="Q376" i="2"/>
  <c r="R376" i="2"/>
  <c r="Q368" i="2"/>
  <c r="R368" i="2"/>
  <c r="Q360" i="2"/>
  <c r="R360" i="2"/>
  <c r="Q352" i="2"/>
  <c r="R352" i="2"/>
  <c r="Q344" i="2"/>
  <c r="R344" i="2"/>
  <c r="Q336" i="2"/>
  <c r="R336" i="2"/>
  <c r="Q328" i="2"/>
  <c r="R328" i="2"/>
  <c r="Q320" i="2"/>
  <c r="R320" i="2"/>
  <c r="Q312" i="2"/>
  <c r="R312" i="2"/>
  <c r="Q304" i="2"/>
  <c r="R304" i="2"/>
  <c r="Q296" i="2"/>
  <c r="R296" i="2"/>
  <c r="Q288" i="2"/>
  <c r="R288" i="2"/>
  <c r="Q280" i="2"/>
  <c r="R280" i="2"/>
  <c r="Q272" i="2"/>
  <c r="R272" i="2"/>
  <c r="Q264" i="2"/>
  <c r="R264" i="2"/>
  <c r="Q256" i="2"/>
  <c r="R256" i="2"/>
  <c r="Q248" i="2"/>
  <c r="R248" i="2"/>
  <c r="Q240" i="2"/>
  <c r="R240" i="2"/>
  <c r="Q232" i="2"/>
  <c r="R232" i="2"/>
  <c r="Q224" i="2"/>
  <c r="R224" i="2"/>
  <c r="Q216" i="2"/>
  <c r="R216" i="2"/>
  <c r="Q208" i="2"/>
  <c r="R208" i="2"/>
  <c r="Q200" i="2"/>
  <c r="R200" i="2"/>
  <c r="Q192" i="2"/>
  <c r="R192" i="2"/>
  <c r="Q184" i="2"/>
  <c r="R184" i="2"/>
  <c r="Q176" i="2"/>
  <c r="R176" i="2"/>
  <c r="Q168" i="2"/>
  <c r="R168" i="2"/>
  <c r="Q160" i="2"/>
  <c r="R160" i="2"/>
  <c r="Q152" i="2"/>
  <c r="R152" i="2"/>
  <c r="Q144" i="2"/>
  <c r="R144" i="2"/>
  <c r="Q136" i="2"/>
  <c r="R136" i="2"/>
  <c r="Q128" i="2"/>
  <c r="R128" i="2"/>
  <c r="Q120" i="2"/>
  <c r="R120" i="2"/>
  <c r="Q112" i="2"/>
  <c r="R112" i="2"/>
  <c r="Q104" i="2"/>
  <c r="R104" i="2"/>
  <c r="Q96" i="2"/>
  <c r="R96" i="2"/>
  <c r="Q88" i="2"/>
  <c r="R88" i="2"/>
  <c r="Q80" i="2"/>
  <c r="R80" i="2"/>
  <c r="Q72" i="2"/>
  <c r="R72" i="2"/>
  <c r="Q64" i="2"/>
  <c r="R64" i="2"/>
  <c r="Q56" i="2"/>
  <c r="R56" i="2"/>
  <c r="Q48" i="2"/>
  <c r="R48" i="2"/>
  <c r="Q40" i="2"/>
  <c r="R40" i="2"/>
  <c r="Q32" i="2"/>
  <c r="R32" i="2"/>
  <c r="Q24" i="2"/>
  <c r="R24" i="2"/>
  <c r="Q16" i="2"/>
  <c r="R16" i="2"/>
  <c r="Q8" i="2"/>
  <c r="R8" i="2"/>
  <c r="Q566" i="2"/>
  <c r="R566" i="2"/>
  <c r="Q558" i="2"/>
  <c r="R558" i="2"/>
  <c r="Q550" i="2"/>
  <c r="R550" i="2"/>
  <c r="Q542" i="2"/>
  <c r="R542" i="2"/>
  <c r="Q534" i="2"/>
  <c r="R534" i="2"/>
  <c r="Q526" i="2"/>
  <c r="R526" i="2"/>
  <c r="Q518" i="2"/>
  <c r="R518" i="2"/>
  <c r="Q510" i="2"/>
  <c r="R510" i="2"/>
  <c r="Q502" i="2"/>
  <c r="R502" i="2"/>
  <c r="Q494" i="2"/>
  <c r="R494" i="2"/>
  <c r="Q486" i="2"/>
  <c r="R486" i="2"/>
  <c r="Q478" i="2"/>
  <c r="R478" i="2"/>
  <c r="Q470" i="2"/>
  <c r="R470" i="2"/>
  <c r="Q462" i="2"/>
  <c r="R462" i="2"/>
  <c r="Q454" i="2"/>
  <c r="R454" i="2"/>
  <c r="Q446" i="2"/>
  <c r="R446" i="2"/>
  <c r="Q438" i="2"/>
  <c r="R438" i="2"/>
  <c r="Q430" i="2"/>
  <c r="R430" i="2"/>
  <c r="Q422" i="2"/>
  <c r="R422" i="2"/>
  <c r="Q414" i="2"/>
  <c r="R414" i="2"/>
  <c r="Q406" i="2"/>
  <c r="R406" i="2"/>
  <c r="Q398" i="2"/>
  <c r="R398" i="2"/>
  <c r="Q390" i="2"/>
  <c r="R390" i="2"/>
  <c r="Q382" i="2"/>
  <c r="R382" i="2"/>
  <c r="Q374" i="2"/>
  <c r="R374" i="2"/>
  <c r="Q366" i="2"/>
  <c r="R366" i="2"/>
  <c r="Q358" i="2"/>
  <c r="R358" i="2"/>
  <c r="Q350" i="2"/>
  <c r="R350" i="2"/>
  <c r="Q342" i="2"/>
  <c r="R342" i="2"/>
  <c r="Q334" i="2"/>
  <c r="R334" i="2"/>
  <c r="Q326" i="2"/>
  <c r="R326" i="2"/>
  <c r="Q318" i="2"/>
  <c r="R318" i="2"/>
  <c r="Q310" i="2"/>
  <c r="R310" i="2"/>
  <c r="Q302" i="2"/>
  <c r="R302" i="2"/>
  <c r="Q294" i="2"/>
  <c r="R294" i="2"/>
  <c r="Q286" i="2"/>
  <c r="R286" i="2"/>
  <c r="Q278" i="2"/>
  <c r="R278" i="2"/>
  <c r="Q270" i="2"/>
  <c r="R270" i="2"/>
  <c r="Q262" i="2"/>
  <c r="R262" i="2"/>
  <c r="Q254" i="2"/>
  <c r="R254" i="2"/>
  <c r="Q246" i="2"/>
  <c r="R246" i="2"/>
  <c r="Q238" i="2"/>
  <c r="R238" i="2"/>
  <c r="Q230" i="2"/>
  <c r="R230" i="2"/>
  <c r="Q222" i="2"/>
  <c r="R222" i="2"/>
  <c r="Q214" i="2"/>
  <c r="R214" i="2"/>
  <c r="Q206" i="2"/>
  <c r="R206" i="2"/>
  <c r="Q198" i="2"/>
  <c r="R198" i="2"/>
  <c r="Q190" i="2"/>
  <c r="R190" i="2"/>
  <c r="Q182" i="2"/>
  <c r="R182" i="2"/>
  <c r="Q174" i="2"/>
  <c r="R174" i="2"/>
  <c r="Q166" i="2"/>
  <c r="R166" i="2"/>
  <c r="Q158" i="2"/>
  <c r="R158" i="2"/>
  <c r="Q150" i="2"/>
  <c r="R150" i="2"/>
  <c r="Q142" i="2"/>
  <c r="R142" i="2"/>
  <c r="Q134" i="2"/>
  <c r="R134" i="2"/>
  <c r="Q126" i="2"/>
  <c r="R126" i="2"/>
  <c r="Q118" i="2"/>
  <c r="R118" i="2"/>
  <c r="Q110" i="2"/>
  <c r="R110" i="2"/>
  <c r="Q102" i="2"/>
  <c r="R102" i="2"/>
  <c r="Q94" i="2"/>
  <c r="R94" i="2"/>
  <c r="Q86" i="2"/>
  <c r="R86" i="2"/>
  <c r="Q78" i="2"/>
  <c r="R78" i="2"/>
  <c r="Q70" i="2"/>
  <c r="R70" i="2"/>
  <c r="Q62" i="2"/>
  <c r="R62" i="2"/>
  <c r="Q54" i="2"/>
  <c r="R54" i="2"/>
  <c r="Q46" i="2"/>
  <c r="R46" i="2"/>
  <c r="Q38" i="2"/>
  <c r="R38" i="2"/>
  <c r="Q30" i="2"/>
  <c r="R30" i="2"/>
  <c r="Q22" i="2"/>
  <c r="R22" i="2"/>
  <c r="Q14" i="2"/>
  <c r="R14" i="2"/>
  <c r="Q6" i="2"/>
  <c r="R6" i="2"/>
  <c r="Q522" i="2"/>
  <c r="R522" i="2"/>
  <c r="Q442" i="2"/>
  <c r="R442" i="2"/>
  <c r="Q378" i="2"/>
  <c r="R378" i="2"/>
  <c r="Q306" i="2"/>
  <c r="R306" i="2"/>
  <c r="Q234" i="2"/>
  <c r="R234" i="2"/>
  <c r="Q178" i="2"/>
  <c r="R178" i="2"/>
  <c r="Q114" i="2"/>
  <c r="R114" i="2"/>
  <c r="Q42" i="2"/>
  <c r="R42" i="2"/>
  <c r="Q535" i="2"/>
  <c r="R535" i="2"/>
  <c r="Q495" i="2"/>
  <c r="R495" i="2"/>
  <c r="Q455" i="2"/>
  <c r="R455" i="2"/>
  <c r="Q415" i="2"/>
  <c r="R415" i="2"/>
  <c r="Q375" i="2"/>
  <c r="R375" i="2"/>
  <c r="Q335" i="2"/>
  <c r="R335" i="2"/>
  <c r="Q295" i="2"/>
  <c r="R295" i="2"/>
  <c r="Q263" i="2"/>
  <c r="R263" i="2"/>
  <c r="Q239" i="2"/>
  <c r="R239" i="2"/>
  <c r="Q215" i="2"/>
  <c r="R215" i="2"/>
  <c r="Q191" i="2"/>
  <c r="R191" i="2"/>
  <c r="Q175" i="2"/>
  <c r="R175" i="2"/>
  <c r="Q159" i="2"/>
  <c r="R159" i="2"/>
  <c r="Q143" i="2"/>
  <c r="R143" i="2"/>
  <c r="Q119" i="2"/>
  <c r="R119" i="2"/>
  <c r="Q103" i="2"/>
  <c r="R103" i="2"/>
  <c r="Q87" i="2"/>
  <c r="R87" i="2"/>
  <c r="Q55" i="2"/>
  <c r="R55" i="2"/>
  <c r="Q31" i="2"/>
  <c r="R31" i="2"/>
  <c r="Q7" i="2"/>
  <c r="R7" i="2"/>
  <c r="Q509" i="2"/>
  <c r="R509" i="2"/>
  <c r="Q445" i="2"/>
  <c r="R445" i="2"/>
  <c r="Q373" i="2"/>
  <c r="R373" i="2"/>
  <c r="Q301" i="2"/>
  <c r="R301" i="2"/>
  <c r="Q229" i="2"/>
  <c r="R229" i="2"/>
  <c r="Q157" i="2"/>
  <c r="R157" i="2"/>
  <c r="Q85" i="2"/>
  <c r="R85" i="2"/>
  <c r="Q21" i="2"/>
  <c r="R21" i="2"/>
  <c r="Q562" i="2"/>
  <c r="R562" i="2"/>
  <c r="Q530" i="2"/>
  <c r="R530" i="2"/>
  <c r="Q490" i="2"/>
  <c r="R490" i="2"/>
  <c r="Q458" i="2"/>
  <c r="R458" i="2"/>
  <c r="Q418" i="2"/>
  <c r="R418" i="2"/>
  <c r="Q386" i="2"/>
  <c r="R386" i="2"/>
  <c r="Q354" i="2"/>
  <c r="R354" i="2"/>
  <c r="Q330" i="2"/>
  <c r="R330" i="2"/>
  <c r="Q290" i="2"/>
  <c r="R290" i="2"/>
  <c r="Q274" i="2"/>
  <c r="R274" i="2"/>
  <c r="Q242" i="2"/>
  <c r="R242" i="2"/>
  <c r="Q218" i="2"/>
  <c r="R218" i="2"/>
  <c r="Q186" i="2"/>
  <c r="R186" i="2"/>
  <c r="Q146" i="2"/>
  <c r="R146" i="2"/>
  <c r="Q106" i="2"/>
  <c r="R106" i="2"/>
  <c r="Q74" i="2"/>
  <c r="R74" i="2"/>
  <c r="Q34" i="2"/>
  <c r="R34" i="2"/>
  <c r="Q567" i="2"/>
  <c r="R567" i="2"/>
  <c r="Q551" i="2"/>
  <c r="R551" i="2"/>
  <c r="Q527" i="2"/>
  <c r="R527" i="2"/>
  <c r="Q511" i="2"/>
  <c r="R511" i="2"/>
  <c r="Q487" i="2"/>
  <c r="R487" i="2"/>
  <c r="Q471" i="2"/>
  <c r="R471" i="2"/>
  <c r="Q447" i="2"/>
  <c r="R447" i="2"/>
  <c r="Q431" i="2"/>
  <c r="R431" i="2"/>
  <c r="Q407" i="2"/>
  <c r="R407" i="2"/>
  <c r="Q391" i="2"/>
  <c r="R391" i="2"/>
  <c r="Q367" i="2"/>
  <c r="R367" i="2"/>
  <c r="Q351" i="2"/>
  <c r="R351" i="2"/>
  <c r="Q327" i="2"/>
  <c r="R327" i="2"/>
  <c r="Q311" i="2"/>
  <c r="R311" i="2"/>
  <c r="Q287" i="2"/>
  <c r="R287" i="2"/>
  <c r="Q271" i="2"/>
  <c r="R271" i="2"/>
  <c r="Q247" i="2"/>
  <c r="R247" i="2"/>
  <c r="Q207" i="2"/>
  <c r="R207" i="2"/>
  <c r="Q71" i="2"/>
  <c r="R71" i="2"/>
  <c r="Q47" i="2"/>
  <c r="R47" i="2"/>
  <c r="Q15" i="2"/>
  <c r="R15" i="2"/>
  <c r="Q557" i="2"/>
  <c r="R557" i="2"/>
  <c r="Q541" i="2"/>
  <c r="R541" i="2"/>
  <c r="Q525" i="2"/>
  <c r="R525" i="2"/>
  <c r="Q501" i="2"/>
  <c r="R501" i="2"/>
  <c r="Q485" i="2"/>
  <c r="R485" i="2"/>
  <c r="Q469" i="2"/>
  <c r="R469" i="2"/>
  <c r="Q453" i="2"/>
  <c r="R453" i="2"/>
  <c r="Q429" i="2"/>
  <c r="R429" i="2"/>
  <c r="Q413" i="2"/>
  <c r="R413" i="2"/>
  <c r="Q397" i="2"/>
  <c r="R397" i="2"/>
  <c r="Q381" i="2"/>
  <c r="R381" i="2"/>
  <c r="Q357" i="2"/>
  <c r="R357" i="2"/>
  <c r="Q341" i="2"/>
  <c r="R341" i="2"/>
  <c r="Q325" i="2"/>
  <c r="R325" i="2"/>
  <c r="Q309" i="2"/>
  <c r="R309" i="2"/>
  <c r="Q285" i="2"/>
  <c r="R285" i="2"/>
  <c r="Q269" i="2"/>
  <c r="R269" i="2"/>
  <c r="Q253" i="2"/>
  <c r="R253" i="2"/>
  <c r="Q237" i="2"/>
  <c r="R237" i="2"/>
  <c r="Q213" i="2"/>
  <c r="R213" i="2"/>
  <c r="Q197" i="2"/>
  <c r="R197" i="2"/>
  <c r="Q181" i="2"/>
  <c r="R181" i="2"/>
  <c r="Q165" i="2"/>
  <c r="R165" i="2"/>
  <c r="Q141" i="2"/>
  <c r="R141" i="2"/>
  <c r="Q125" i="2"/>
  <c r="R125" i="2"/>
  <c r="Q109" i="2"/>
  <c r="R109" i="2"/>
  <c r="Q93" i="2"/>
  <c r="R93" i="2"/>
  <c r="Q69" i="2"/>
  <c r="R69" i="2"/>
  <c r="Q53" i="2"/>
  <c r="R53" i="2"/>
  <c r="Q37" i="2"/>
  <c r="R37" i="2"/>
  <c r="Q13" i="2"/>
  <c r="R13" i="2"/>
  <c r="Q572" i="2"/>
  <c r="R572" i="2"/>
  <c r="Q564" i="2"/>
  <c r="R564" i="2"/>
  <c r="Q556" i="2"/>
  <c r="R556" i="2"/>
  <c r="Q548" i="2"/>
  <c r="R548" i="2"/>
  <c r="Q540" i="2"/>
  <c r="R540" i="2"/>
  <c r="Q532" i="2"/>
  <c r="R532" i="2"/>
  <c r="Q524" i="2"/>
  <c r="R524" i="2"/>
  <c r="Q516" i="2"/>
  <c r="R516" i="2"/>
  <c r="Q508" i="2"/>
  <c r="R508" i="2"/>
  <c r="Q500" i="2"/>
  <c r="R500" i="2"/>
  <c r="Q492" i="2"/>
  <c r="R492" i="2"/>
  <c r="Q484" i="2"/>
  <c r="R484" i="2"/>
  <c r="Q476" i="2"/>
  <c r="R476" i="2"/>
  <c r="Q468" i="2"/>
  <c r="R468" i="2"/>
  <c r="Q460" i="2"/>
  <c r="R460" i="2"/>
  <c r="Q452" i="2"/>
  <c r="R452" i="2"/>
  <c r="Q444" i="2"/>
  <c r="R444" i="2"/>
  <c r="Q436" i="2"/>
  <c r="R436" i="2"/>
  <c r="Q428" i="2"/>
  <c r="R428" i="2"/>
  <c r="Q420" i="2"/>
  <c r="R420" i="2"/>
  <c r="Q412" i="2"/>
  <c r="R412" i="2"/>
  <c r="Q404" i="2"/>
  <c r="R404" i="2"/>
  <c r="Q396" i="2"/>
  <c r="R396" i="2"/>
  <c r="Q388" i="2"/>
  <c r="R388" i="2"/>
  <c r="Q380" i="2"/>
  <c r="R380" i="2"/>
  <c r="Q372" i="2"/>
  <c r="R372" i="2"/>
  <c r="Q364" i="2"/>
  <c r="R364" i="2"/>
  <c r="Q356" i="2"/>
  <c r="R356" i="2"/>
  <c r="Q348" i="2"/>
  <c r="R348" i="2"/>
  <c r="Q340" i="2"/>
  <c r="R340" i="2"/>
  <c r="Q332" i="2"/>
  <c r="R332" i="2"/>
  <c r="Q324" i="2"/>
  <c r="R324" i="2"/>
  <c r="Q316" i="2"/>
  <c r="R316" i="2"/>
  <c r="Q308" i="2"/>
  <c r="R308" i="2"/>
  <c r="Q300" i="2"/>
  <c r="R300" i="2"/>
  <c r="Q292" i="2"/>
  <c r="R292" i="2"/>
  <c r="Q284" i="2"/>
  <c r="R284" i="2"/>
  <c r="Q276" i="2"/>
  <c r="R276" i="2"/>
  <c r="Q268" i="2"/>
  <c r="R268" i="2"/>
  <c r="Q260" i="2"/>
  <c r="R260" i="2"/>
  <c r="Q252" i="2"/>
  <c r="R252" i="2"/>
  <c r="Q244" i="2"/>
  <c r="R244" i="2"/>
  <c r="Q236" i="2"/>
  <c r="R236" i="2"/>
  <c r="Q228" i="2"/>
  <c r="R228" i="2"/>
  <c r="Q220" i="2"/>
  <c r="R220" i="2"/>
  <c r="Q212" i="2"/>
  <c r="R212" i="2"/>
  <c r="Q204" i="2"/>
  <c r="R204" i="2"/>
  <c r="Q196" i="2"/>
  <c r="R196" i="2"/>
  <c r="Q188" i="2"/>
  <c r="R188" i="2"/>
  <c r="Q180" i="2"/>
  <c r="R180" i="2"/>
  <c r="Q172" i="2"/>
  <c r="R172" i="2"/>
  <c r="Q164" i="2"/>
  <c r="R164" i="2"/>
  <c r="Q156" i="2"/>
  <c r="R156" i="2"/>
  <c r="Q148" i="2"/>
  <c r="R148" i="2"/>
  <c r="Q140" i="2"/>
  <c r="R140" i="2"/>
  <c r="Q132" i="2"/>
  <c r="R132" i="2"/>
  <c r="Q124" i="2"/>
  <c r="R124" i="2"/>
  <c r="Q116" i="2"/>
  <c r="R116" i="2"/>
  <c r="Q108" i="2"/>
  <c r="R108" i="2"/>
  <c r="Q100" i="2"/>
  <c r="R100" i="2"/>
  <c r="Q92" i="2"/>
  <c r="R92" i="2"/>
  <c r="Q84" i="2"/>
  <c r="R84" i="2"/>
  <c r="Q76" i="2"/>
  <c r="R76" i="2"/>
  <c r="Q68" i="2"/>
  <c r="R68" i="2"/>
  <c r="Q60" i="2"/>
  <c r="R60" i="2"/>
  <c r="Q52" i="2"/>
  <c r="R52" i="2"/>
  <c r="Q44" i="2"/>
  <c r="R44" i="2"/>
  <c r="Q36" i="2"/>
  <c r="R36" i="2"/>
  <c r="Q28" i="2"/>
  <c r="R28" i="2"/>
  <c r="Q20" i="2"/>
  <c r="R20" i="2"/>
  <c r="Q12" i="2"/>
  <c r="R12" i="2"/>
  <c r="Q4" i="2"/>
  <c r="R4" i="2"/>
  <c r="Q570" i="2"/>
  <c r="R570" i="2"/>
  <c r="Q538" i="2"/>
  <c r="R538" i="2"/>
  <c r="Q498" i="2"/>
  <c r="R498" i="2"/>
  <c r="Q466" i="2"/>
  <c r="R466" i="2"/>
  <c r="Q426" i="2"/>
  <c r="R426" i="2"/>
  <c r="Q394" i="2"/>
  <c r="R394" i="2"/>
  <c r="Q362" i="2"/>
  <c r="R362" i="2"/>
  <c r="Q338" i="2"/>
  <c r="R338" i="2"/>
  <c r="Q314" i="2"/>
  <c r="R314" i="2"/>
  <c r="Q282" i="2"/>
  <c r="R282" i="2"/>
  <c r="Q258" i="2"/>
  <c r="R258" i="2"/>
  <c r="Q226" i="2"/>
  <c r="R226" i="2"/>
  <c r="Q194" i="2"/>
  <c r="R194" i="2"/>
  <c r="Q170" i="2"/>
  <c r="R170" i="2"/>
  <c r="Q138" i="2"/>
  <c r="R138" i="2"/>
  <c r="Q98" i="2"/>
  <c r="R98" i="2"/>
  <c r="Q66" i="2"/>
  <c r="R66" i="2"/>
  <c r="Q26" i="2"/>
  <c r="R26" i="2"/>
  <c r="Q559" i="2"/>
  <c r="R559" i="2"/>
  <c r="Q543" i="2"/>
  <c r="R543" i="2"/>
  <c r="Q519" i="2"/>
  <c r="R519" i="2"/>
  <c r="Q503" i="2"/>
  <c r="R503" i="2"/>
  <c r="Q479" i="2"/>
  <c r="R479" i="2"/>
  <c r="Q463" i="2"/>
  <c r="R463" i="2"/>
  <c r="Q439" i="2"/>
  <c r="R439" i="2"/>
  <c r="Q423" i="2"/>
  <c r="R423" i="2"/>
  <c r="Q399" i="2"/>
  <c r="R399" i="2"/>
  <c r="Q383" i="2"/>
  <c r="R383" i="2"/>
  <c r="Q359" i="2"/>
  <c r="R359" i="2"/>
  <c r="Q343" i="2"/>
  <c r="R343" i="2"/>
  <c r="Q319" i="2"/>
  <c r="R319" i="2"/>
  <c r="Q303" i="2"/>
  <c r="R303" i="2"/>
  <c r="Q279" i="2"/>
  <c r="R279" i="2"/>
  <c r="Q255" i="2"/>
  <c r="R255" i="2"/>
  <c r="Q231" i="2"/>
  <c r="R231" i="2"/>
  <c r="Q223" i="2"/>
  <c r="R223" i="2"/>
  <c r="Q199" i="2"/>
  <c r="R199" i="2"/>
  <c r="Q183" i="2"/>
  <c r="R183" i="2"/>
  <c r="Q167" i="2"/>
  <c r="R167" i="2"/>
  <c r="Q151" i="2"/>
  <c r="R151" i="2"/>
  <c r="Q135" i="2"/>
  <c r="R135" i="2"/>
  <c r="Q127" i="2"/>
  <c r="R127" i="2"/>
  <c r="Q111" i="2"/>
  <c r="R111" i="2"/>
  <c r="Q95" i="2"/>
  <c r="R95" i="2"/>
  <c r="Q79" i="2"/>
  <c r="R79" i="2"/>
  <c r="Q63" i="2"/>
  <c r="R63" i="2"/>
  <c r="Q39" i="2"/>
  <c r="R39" i="2"/>
  <c r="Q23" i="2"/>
  <c r="R23" i="2"/>
  <c r="Q565" i="2"/>
  <c r="R565" i="2"/>
  <c r="Q549" i="2"/>
  <c r="R549" i="2"/>
  <c r="Q533" i="2"/>
  <c r="R533" i="2"/>
  <c r="Q517" i="2"/>
  <c r="R517" i="2"/>
  <c r="Q493" i="2"/>
  <c r="R493" i="2"/>
  <c r="Q477" i="2"/>
  <c r="R477" i="2"/>
  <c r="Q461" i="2"/>
  <c r="R461" i="2"/>
  <c r="Q437" i="2"/>
  <c r="R437" i="2"/>
  <c r="Q421" i="2"/>
  <c r="R421" i="2"/>
  <c r="Q405" i="2"/>
  <c r="R405" i="2"/>
  <c r="Q389" i="2"/>
  <c r="R389" i="2"/>
  <c r="Q365" i="2"/>
  <c r="R365" i="2"/>
  <c r="Q349" i="2"/>
  <c r="R349" i="2"/>
  <c r="Q333" i="2"/>
  <c r="R333" i="2"/>
  <c r="Q317" i="2"/>
  <c r="R317" i="2"/>
  <c r="Q293" i="2"/>
  <c r="R293" i="2"/>
  <c r="Q277" i="2"/>
  <c r="R277" i="2"/>
  <c r="Q261" i="2"/>
  <c r="R261" i="2"/>
  <c r="Q245" i="2"/>
  <c r="R245" i="2"/>
  <c r="Q221" i="2"/>
  <c r="R221" i="2"/>
  <c r="Q205" i="2"/>
  <c r="R205" i="2"/>
  <c r="Q189" i="2"/>
  <c r="R189" i="2"/>
  <c r="Q173" i="2"/>
  <c r="R173" i="2"/>
  <c r="Q149" i="2"/>
  <c r="R149" i="2"/>
  <c r="Q133" i="2"/>
  <c r="R133" i="2"/>
  <c r="Q117" i="2"/>
  <c r="R117" i="2"/>
  <c r="Q101" i="2"/>
  <c r="R101" i="2"/>
  <c r="Q77" i="2"/>
  <c r="R77" i="2"/>
  <c r="Q61" i="2"/>
  <c r="R61" i="2"/>
  <c r="Q45" i="2"/>
  <c r="R45" i="2"/>
  <c r="Q29" i="2"/>
  <c r="R29" i="2"/>
  <c r="Q5" i="2"/>
  <c r="R5" i="2"/>
  <c r="Q571" i="2"/>
  <c r="R571" i="2"/>
  <c r="Q563" i="2"/>
  <c r="R563" i="2"/>
  <c r="Q555" i="2"/>
  <c r="R555" i="2"/>
  <c r="Q547" i="2"/>
  <c r="R547" i="2"/>
  <c r="Q539" i="2"/>
  <c r="R539" i="2"/>
  <c r="Q531" i="2"/>
  <c r="R531" i="2"/>
  <c r="Q523" i="2"/>
  <c r="R523" i="2"/>
  <c r="Q515" i="2"/>
  <c r="R515" i="2"/>
  <c r="Q507" i="2"/>
  <c r="R507" i="2"/>
  <c r="Q499" i="2"/>
  <c r="R499" i="2"/>
  <c r="Q491" i="2"/>
  <c r="R491" i="2"/>
  <c r="Q483" i="2"/>
  <c r="R483" i="2"/>
  <c r="Q475" i="2"/>
  <c r="R475" i="2"/>
  <c r="Q467" i="2"/>
  <c r="R467" i="2"/>
  <c r="Q459" i="2"/>
  <c r="R459" i="2"/>
  <c r="Q451" i="2"/>
  <c r="R451" i="2"/>
  <c r="Q443" i="2"/>
  <c r="R443" i="2"/>
  <c r="Q435" i="2"/>
  <c r="R435" i="2"/>
  <c r="Q427" i="2"/>
  <c r="R427" i="2"/>
  <c r="Q419" i="2"/>
  <c r="R419" i="2"/>
  <c r="Q411" i="2"/>
  <c r="R411" i="2"/>
  <c r="Q403" i="2"/>
  <c r="R403" i="2"/>
  <c r="Q395" i="2"/>
  <c r="R395" i="2"/>
  <c r="Q387" i="2"/>
  <c r="R387" i="2"/>
  <c r="Q379" i="2"/>
  <c r="R379" i="2"/>
  <c r="Q371" i="2"/>
  <c r="R371" i="2"/>
  <c r="Q363" i="2"/>
  <c r="R363" i="2"/>
  <c r="Q355" i="2"/>
  <c r="R355" i="2"/>
  <c r="Q347" i="2"/>
  <c r="R347" i="2"/>
  <c r="Q339" i="2"/>
  <c r="R339" i="2"/>
  <c r="Q331" i="2"/>
  <c r="R331" i="2"/>
  <c r="Q323" i="2"/>
  <c r="R323" i="2"/>
  <c r="Q315" i="2"/>
  <c r="R315" i="2"/>
  <c r="Q307" i="2"/>
  <c r="R307" i="2"/>
  <c r="Q299" i="2"/>
  <c r="R299" i="2"/>
  <c r="Q291" i="2"/>
  <c r="R291" i="2"/>
  <c r="Q283" i="2"/>
  <c r="R283" i="2"/>
  <c r="Q275" i="2"/>
  <c r="R275" i="2"/>
  <c r="Q267" i="2"/>
  <c r="R267" i="2"/>
  <c r="Q259" i="2"/>
  <c r="R259" i="2"/>
  <c r="Q251" i="2"/>
  <c r="R251" i="2"/>
  <c r="Q243" i="2"/>
  <c r="R243" i="2"/>
  <c r="Q235" i="2"/>
  <c r="R235" i="2"/>
  <c r="Q227" i="2"/>
  <c r="R227" i="2"/>
  <c r="Q219" i="2"/>
  <c r="R219" i="2"/>
  <c r="Q211" i="2"/>
  <c r="R211" i="2"/>
  <c r="Q203" i="2"/>
  <c r="R203" i="2"/>
  <c r="Q195" i="2"/>
  <c r="R195" i="2"/>
  <c r="Q187" i="2"/>
  <c r="R187" i="2"/>
  <c r="Q179" i="2"/>
  <c r="R179" i="2"/>
  <c r="Q171" i="2"/>
  <c r="R171" i="2"/>
  <c r="Q163" i="2"/>
  <c r="R163" i="2"/>
  <c r="Q155" i="2"/>
  <c r="R155" i="2"/>
  <c r="Q147" i="2"/>
  <c r="R147" i="2"/>
  <c r="Q139" i="2"/>
  <c r="R139" i="2"/>
  <c r="Q131" i="2"/>
  <c r="R131" i="2"/>
  <c r="Q123" i="2"/>
  <c r="R123" i="2"/>
  <c r="Q115" i="2"/>
  <c r="R115" i="2"/>
  <c r="Q107" i="2"/>
  <c r="R107" i="2"/>
  <c r="Q99" i="2"/>
  <c r="R99" i="2"/>
  <c r="Q91" i="2"/>
  <c r="R91" i="2"/>
  <c r="Q83" i="2"/>
  <c r="R83" i="2"/>
  <c r="Q75" i="2"/>
  <c r="R75" i="2"/>
  <c r="Q67" i="2"/>
  <c r="R67" i="2"/>
  <c r="Q59" i="2"/>
  <c r="R59" i="2"/>
  <c r="Q51" i="2"/>
  <c r="R51" i="2"/>
  <c r="Q43" i="2"/>
  <c r="R43" i="2"/>
  <c r="Q35" i="2"/>
  <c r="R35" i="2"/>
  <c r="Q27" i="2"/>
  <c r="R27" i="2"/>
  <c r="Q19" i="2"/>
  <c r="R19" i="2"/>
  <c r="Q11" i="2"/>
  <c r="R11" i="2"/>
  <c r="Q3" i="2"/>
  <c r="R3" i="2"/>
  <c r="N175" i="4"/>
  <c r="N1044" i="4"/>
  <c r="N1287" i="4"/>
  <c r="N1128" i="4"/>
  <c r="N758" i="4"/>
  <c r="N1031" i="4"/>
  <c r="N1232" i="4"/>
  <c r="N30" i="4"/>
  <c r="N1352" i="4"/>
  <c r="N1236" i="4"/>
  <c r="N1262" i="4"/>
  <c r="N309" i="4"/>
  <c r="N161" i="4"/>
  <c r="N1325" i="4"/>
  <c r="N999" i="4"/>
  <c r="N62" i="4"/>
  <c r="N314" i="4"/>
  <c r="N110" i="4"/>
  <c r="N323" i="4"/>
  <c r="N1167" i="4"/>
  <c r="N433" i="4"/>
  <c r="N209" i="4"/>
  <c r="N253" i="4"/>
  <c r="N1276" i="4"/>
  <c r="N776" i="4"/>
  <c r="N60" i="4"/>
  <c r="N273" i="4"/>
  <c r="N743" i="4"/>
  <c r="N251" i="4"/>
  <c r="N1037" i="4"/>
  <c r="N1171" i="4"/>
  <c r="N170" i="4"/>
  <c r="N967" i="4"/>
  <c r="N591" i="4"/>
  <c r="N719" i="4"/>
  <c r="N45" i="4"/>
  <c r="N390" i="4"/>
  <c r="N1176" i="4"/>
  <c r="N897" i="4"/>
  <c r="N275" i="4"/>
  <c r="N1454" i="4"/>
  <c r="N1063" i="4"/>
  <c r="N52" i="4"/>
  <c r="N981" i="4"/>
  <c r="N605" i="4"/>
  <c r="N414" i="4"/>
  <c r="N838" i="4"/>
  <c r="N902" i="4"/>
  <c r="N1498" i="4"/>
  <c r="N632" i="4"/>
  <c r="N869" i="4"/>
  <c r="N983" i="4"/>
  <c r="N802" i="4"/>
  <c r="N1235" i="4"/>
  <c r="N305" i="4"/>
  <c r="N237" i="4"/>
  <c r="N1141" i="4"/>
  <c r="N717" i="4"/>
  <c r="N402" i="4"/>
  <c r="N131" i="4"/>
  <c r="N829" i="4"/>
  <c r="N1142" i="4"/>
  <c r="N406" i="4"/>
  <c r="N264" i="4"/>
  <c r="N1056" i="4"/>
  <c r="N703" i="4"/>
  <c r="N1302" i="4"/>
  <c r="N103" i="4"/>
  <c r="N906" i="4"/>
  <c r="N1291" i="4"/>
  <c r="N826" i="4"/>
  <c r="N229" i="4"/>
  <c r="N904" i="4"/>
  <c r="N1293" i="4"/>
  <c r="N977" i="4"/>
  <c r="N363" i="4"/>
  <c r="N231" i="4"/>
  <c r="N1152" i="4"/>
  <c r="N1106" i="4"/>
  <c r="N852" i="4"/>
  <c r="N634" i="4"/>
  <c r="N454" i="4"/>
  <c r="N23" i="4"/>
  <c r="N1372" i="4"/>
  <c r="N1332" i="4"/>
  <c r="N950" i="4"/>
  <c r="N359" i="4"/>
  <c r="N1359" i="4"/>
  <c r="N319" i="4"/>
  <c r="N1081" i="4"/>
  <c r="N61" i="4"/>
  <c r="N484" i="4"/>
  <c r="N404" i="4"/>
  <c r="N331" i="4"/>
  <c r="N1445" i="4"/>
  <c r="N1134" i="4"/>
  <c r="N1294" i="4"/>
  <c r="N1362" i="4"/>
  <c r="N1105" i="4"/>
  <c r="N636" i="4"/>
  <c r="N1369" i="4"/>
  <c r="N259" i="4"/>
  <c r="N224" i="4"/>
  <c r="N424" i="4"/>
  <c r="N160" i="4"/>
  <c r="N450" i="4"/>
  <c r="N822" i="4"/>
  <c r="N240" i="4"/>
  <c r="N186" i="4"/>
  <c r="N423" i="4"/>
  <c r="N1378" i="4"/>
  <c r="N514" i="4"/>
  <c r="N899" i="4"/>
  <c r="N1416" i="4"/>
  <c r="N1418" i="4"/>
  <c r="N166" i="4"/>
  <c r="N947" i="4"/>
  <c r="N512" i="4"/>
  <c r="N293" i="4"/>
  <c r="N1339" i="4"/>
  <c r="N1450" i="4"/>
  <c r="N306" i="4"/>
  <c r="N556" i="4"/>
  <c r="N198" i="4"/>
  <c r="N958" i="4"/>
  <c r="N134" i="4"/>
  <c r="N1488" i="4"/>
  <c r="N1036" i="4"/>
  <c r="N1400" i="4"/>
  <c r="N518" i="4"/>
  <c r="N851" i="4"/>
  <c r="N844" i="4"/>
  <c r="N447" i="4"/>
  <c r="N652" i="4"/>
  <c r="N812" i="4"/>
  <c r="N393" i="4"/>
  <c r="N665" i="4"/>
  <c r="P194" i="3"/>
  <c r="P298" i="3"/>
  <c r="P314" i="3"/>
  <c r="O307" i="3"/>
  <c r="O311" i="3"/>
  <c r="P139" i="3"/>
  <c r="P171" i="3"/>
  <c r="P565" i="3"/>
  <c r="P566" i="3"/>
  <c r="P567" i="3"/>
  <c r="P568" i="3"/>
  <c r="P569" i="3"/>
  <c r="P571" i="3"/>
  <c r="P572" i="3"/>
  <c r="O257" i="3"/>
  <c r="O530" i="3"/>
  <c r="O534" i="3"/>
  <c r="O538" i="3"/>
  <c r="P36" i="3"/>
  <c r="P123" i="3"/>
  <c r="P125" i="3"/>
  <c r="P126" i="3"/>
  <c r="P130" i="3"/>
  <c r="P131" i="3"/>
  <c r="P266" i="3"/>
  <c r="P544" i="3"/>
  <c r="P240" i="3"/>
  <c r="P75" i="3"/>
  <c r="P83" i="3"/>
  <c r="P87" i="3"/>
  <c r="O219" i="3"/>
  <c r="P219" i="3"/>
  <c r="P220" i="3"/>
  <c r="P221" i="3"/>
  <c r="O222" i="3"/>
  <c r="P222" i="3"/>
  <c r="O225" i="3"/>
  <c r="P225" i="3"/>
  <c r="P227" i="3"/>
  <c r="P228" i="3"/>
  <c r="P229" i="3"/>
  <c r="P232" i="3"/>
  <c r="O22" i="3"/>
  <c r="O29" i="3"/>
  <c r="O30" i="3"/>
  <c r="O31" i="3"/>
  <c r="O45" i="3"/>
  <c r="O49" i="3"/>
  <c r="P202" i="3"/>
  <c r="P330" i="3"/>
  <c r="P346" i="3"/>
  <c r="O348" i="3"/>
  <c r="P348" i="3"/>
  <c r="P349" i="3"/>
  <c r="O350" i="3"/>
  <c r="P350" i="3"/>
  <c r="P351" i="3"/>
  <c r="O352" i="3"/>
  <c r="P352" i="3"/>
  <c r="P353" i="3"/>
  <c r="O354" i="3"/>
  <c r="P354" i="3"/>
  <c r="P355" i="3"/>
  <c r="O356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O166" i="3"/>
  <c r="O170" i="3"/>
  <c r="O173" i="3"/>
  <c r="O177" i="3"/>
  <c r="O184" i="3"/>
  <c r="O261" i="3"/>
  <c r="O265" i="3"/>
  <c r="O474" i="3"/>
  <c r="O478" i="3"/>
  <c r="O482" i="3"/>
  <c r="O486" i="3"/>
  <c r="O490" i="3"/>
  <c r="O494" i="3"/>
  <c r="O498" i="3"/>
  <c r="O502" i="3"/>
  <c r="O506" i="3"/>
  <c r="O510" i="3"/>
  <c r="O514" i="3"/>
  <c r="O518" i="3"/>
  <c r="O522" i="3"/>
  <c r="O526" i="3"/>
  <c r="O542" i="3"/>
  <c r="O546" i="3"/>
  <c r="O550" i="3"/>
  <c r="O554" i="3"/>
  <c r="O558" i="3"/>
  <c r="O562" i="3"/>
  <c r="O566" i="3"/>
  <c r="O570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545" i="3"/>
  <c r="P546" i="3"/>
  <c r="P547" i="3"/>
  <c r="P548" i="3"/>
  <c r="P549" i="3"/>
  <c r="P550" i="3"/>
  <c r="P551" i="3"/>
  <c r="P552" i="3"/>
  <c r="P210" i="3"/>
  <c r="P2" i="3"/>
  <c r="P107" i="3"/>
  <c r="O3" i="3"/>
  <c r="P3" i="3"/>
  <c r="P4" i="3"/>
  <c r="O5" i="3"/>
  <c r="P5" i="3"/>
  <c r="P6" i="3"/>
  <c r="O7" i="3"/>
  <c r="P7" i="3"/>
  <c r="P8" i="3"/>
  <c r="O9" i="3"/>
  <c r="P9" i="3"/>
  <c r="P10" i="3"/>
  <c r="O11" i="3"/>
  <c r="P11" i="3"/>
  <c r="P14" i="3"/>
  <c r="P15" i="3"/>
  <c r="O16" i="3"/>
  <c r="P16" i="3"/>
  <c r="O18" i="3"/>
  <c r="P18" i="3"/>
  <c r="O19" i="3"/>
  <c r="P19" i="3"/>
  <c r="P20" i="3"/>
  <c r="O70" i="3"/>
  <c r="O74" i="3"/>
  <c r="O77" i="3"/>
  <c r="O81" i="3"/>
  <c r="P115" i="3"/>
  <c r="P119" i="3"/>
  <c r="P147" i="3"/>
  <c r="P155" i="3"/>
  <c r="O156" i="3"/>
  <c r="P156" i="3"/>
  <c r="P157" i="3"/>
  <c r="P158" i="3"/>
  <c r="O159" i="3"/>
  <c r="P159" i="3"/>
  <c r="P162" i="3"/>
  <c r="O163" i="3"/>
  <c r="P163" i="3"/>
  <c r="O200" i="3"/>
  <c r="P201" i="3"/>
  <c r="P218" i="3"/>
  <c r="O252" i="3"/>
  <c r="P252" i="3"/>
  <c r="P253" i="3"/>
  <c r="O254" i="3"/>
  <c r="P254" i="3"/>
  <c r="P255" i="3"/>
  <c r="P257" i="3"/>
  <c r="P258" i="3"/>
  <c r="P259" i="3"/>
  <c r="P261" i="3"/>
  <c r="P262" i="3"/>
  <c r="P264" i="3"/>
  <c r="P265" i="3"/>
  <c r="O297" i="3"/>
  <c r="O339" i="3"/>
  <c r="O343" i="3"/>
  <c r="P467" i="3"/>
  <c r="P468" i="3"/>
  <c r="O469" i="3"/>
  <c r="P469" i="3"/>
  <c r="P470" i="3"/>
  <c r="O471" i="3"/>
  <c r="P471" i="3"/>
  <c r="P473" i="3"/>
  <c r="P474" i="3"/>
  <c r="P475" i="3"/>
  <c r="P476" i="3"/>
  <c r="P553" i="3"/>
  <c r="P554" i="3"/>
  <c r="P555" i="3"/>
  <c r="P556" i="3"/>
  <c r="P557" i="3"/>
  <c r="P558" i="3"/>
  <c r="P559" i="3"/>
  <c r="P560" i="3"/>
  <c r="P561" i="3"/>
  <c r="P562" i="3"/>
  <c r="P563" i="3"/>
  <c r="P570" i="3"/>
  <c r="P51" i="3"/>
  <c r="P59" i="3"/>
  <c r="P61" i="3"/>
  <c r="P62" i="3"/>
  <c r="P66" i="3"/>
  <c r="P67" i="3"/>
  <c r="O102" i="3"/>
  <c r="O106" i="3"/>
  <c r="O109" i="3"/>
  <c r="O113" i="3"/>
  <c r="P185" i="3"/>
  <c r="P186" i="3"/>
  <c r="O187" i="3"/>
  <c r="P187" i="3"/>
  <c r="P188" i="3"/>
  <c r="P189" i="3"/>
  <c r="O190" i="3"/>
  <c r="P190" i="3"/>
  <c r="O193" i="3"/>
  <c r="P193" i="3"/>
  <c r="O216" i="3"/>
  <c r="P217" i="3"/>
  <c r="O241" i="3"/>
  <c r="O247" i="3"/>
  <c r="P250" i="3"/>
  <c r="P282" i="3"/>
  <c r="O284" i="3"/>
  <c r="P284" i="3"/>
  <c r="P285" i="3"/>
  <c r="O286" i="3"/>
  <c r="P286" i="3"/>
  <c r="P289" i="3"/>
  <c r="O290" i="3"/>
  <c r="P290" i="3"/>
  <c r="P291" i="3"/>
  <c r="P293" i="3"/>
  <c r="O294" i="3"/>
  <c r="P294" i="3"/>
  <c r="P296" i="3"/>
  <c r="P297" i="3"/>
  <c r="O321" i="3"/>
  <c r="O325" i="3"/>
  <c r="O329" i="3"/>
  <c r="P55" i="3"/>
  <c r="P91" i="3"/>
  <c r="P93" i="3"/>
  <c r="P94" i="3"/>
  <c r="P98" i="3"/>
  <c r="P99" i="3"/>
  <c r="O134" i="3"/>
  <c r="O138" i="3"/>
  <c r="O141" i="3"/>
  <c r="O145" i="3"/>
  <c r="O227" i="3"/>
  <c r="O229" i="3"/>
  <c r="O275" i="3"/>
  <c r="O279" i="3"/>
  <c r="O316" i="3"/>
  <c r="P316" i="3"/>
  <c r="P317" i="3"/>
  <c r="O318" i="3"/>
  <c r="P318" i="3"/>
  <c r="P319" i="3"/>
  <c r="P321" i="3"/>
  <c r="P322" i="3"/>
  <c r="P323" i="3"/>
  <c r="P325" i="3"/>
  <c r="P326" i="3"/>
  <c r="P328" i="3"/>
  <c r="P329" i="3"/>
  <c r="O357" i="3"/>
  <c r="O361" i="3"/>
  <c r="O365" i="3"/>
  <c r="O369" i="3"/>
  <c r="Q369" i="3" s="1"/>
  <c r="O381" i="3"/>
  <c r="O385" i="3"/>
  <c r="O389" i="3"/>
  <c r="O393" i="3"/>
  <c r="O397" i="3"/>
  <c r="O401" i="3"/>
  <c r="O410" i="3"/>
  <c r="O414" i="3"/>
  <c r="O418" i="3"/>
  <c r="O422" i="3"/>
  <c r="Q422" i="3" s="1"/>
  <c r="O426" i="3"/>
  <c r="O430" i="3"/>
  <c r="O434" i="3"/>
  <c r="O438" i="3"/>
  <c r="O442" i="3"/>
  <c r="O446" i="3"/>
  <c r="O450" i="3"/>
  <c r="O454" i="3"/>
  <c r="O458" i="3"/>
  <c r="O460" i="3"/>
  <c r="O4" i="3"/>
  <c r="O8" i="3"/>
  <c r="P12" i="3"/>
  <c r="O17" i="3"/>
  <c r="P22" i="3"/>
  <c r="P23" i="3"/>
  <c r="P24" i="3"/>
  <c r="P25" i="3"/>
  <c r="O26" i="3"/>
  <c r="P26" i="3"/>
  <c r="O27" i="3"/>
  <c r="P27" i="3"/>
  <c r="P30" i="3"/>
  <c r="P31" i="3"/>
  <c r="O32" i="3"/>
  <c r="P32" i="3"/>
  <c r="O34" i="3"/>
  <c r="P34" i="3"/>
  <c r="O35" i="3"/>
  <c r="P35" i="3"/>
  <c r="O38" i="3"/>
  <c r="O46" i="3"/>
  <c r="O50" i="3"/>
  <c r="O53" i="3"/>
  <c r="O57" i="3"/>
  <c r="P63" i="3"/>
  <c r="P69" i="3"/>
  <c r="P70" i="3"/>
  <c r="P74" i="3"/>
  <c r="O78" i="3"/>
  <c r="O82" i="3"/>
  <c r="O85" i="3"/>
  <c r="O89" i="3"/>
  <c r="P95" i="3"/>
  <c r="P101" i="3"/>
  <c r="P102" i="3"/>
  <c r="P106" i="3"/>
  <c r="O110" i="3"/>
  <c r="O114" i="3"/>
  <c r="O117" i="3"/>
  <c r="O121" i="3"/>
  <c r="O124" i="3"/>
  <c r="P127" i="3"/>
  <c r="O128" i="3"/>
  <c r="P133" i="3"/>
  <c r="P134" i="3"/>
  <c r="O135" i="3"/>
  <c r="P135" i="3"/>
  <c r="P137" i="3"/>
  <c r="P138" i="3"/>
  <c r="O139" i="3"/>
  <c r="O142" i="3"/>
  <c r="O146" i="3"/>
  <c r="O149" i="3"/>
  <c r="O153" i="3"/>
  <c r="O160" i="3"/>
  <c r="P164" i="3"/>
  <c r="P166" i="3"/>
  <c r="O167" i="3"/>
  <c r="P167" i="3"/>
  <c r="P169" i="3"/>
  <c r="P170" i="3"/>
  <c r="O171" i="3"/>
  <c r="O174" i="3"/>
  <c r="O178" i="3"/>
  <c r="O180" i="3"/>
  <c r="O181" i="3"/>
  <c r="O196" i="3"/>
  <c r="O197" i="3"/>
  <c r="O21" i="3"/>
  <c r="O23" i="3"/>
  <c r="O25" i="3"/>
  <c r="P28" i="3"/>
  <c r="O33" i="3"/>
  <c r="P38" i="3"/>
  <c r="P39" i="3"/>
  <c r="P40" i="3"/>
  <c r="P41" i="3"/>
  <c r="O42" i="3"/>
  <c r="P42" i="3"/>
  <c r="O43" i="3"/>
  <c r="P43" i="3"/>
  <c r="P45" i="3"/>
  <c r="P46" i="3"/>
  <c r="P50" i="3"/>
  <c r="O54" i="3"/>
  <c r="O58" i="3"/>
  <c r="O61" i="3"/>
  <c r="O65" i="3"/>
  <c r="P71" i="3"/>
  <c r="P77" i="3"/>
  <c r="P78" i="3"/>
  <c r="P82" i="3"/>
  <c r="O86" i="3"/>
  <c r="O90" i="3"/>
  <c r="O93" i="3"/>
  <c r="O97" i="3"/>
  <c r="P103" i="3"/>
  <c r="P109" i="3"/>
  <c r="P110" i="3"/>
  <c r="P114" i="3"/>
  <c r="O118" i="3"/>
  <c r="O122" i="3"/>
  <c r="O125" i="3"/>
  <c r="O129" i="3"/>
  <c r="O132" i="3"/>
  <c r="O140" i="3"/>
  <c r="P140" i="3"/>
  <c r="P141" i="3"/>
  <c r="P142" i="3"/>
  <c r="O143" i="3"/>
  <c r="P143" i="3"/>
  <c r="P146" i="3"/>
  <c r="O147" i="3"/>
  <c r="O150" i="3"/>
  <c r="O154" i="3"/>
  <c r="O157" i="3"/>
  <c r="O161" i="3"/>
  <c r="O164" i="3"/>
  <c r="O168" i="3"/>
  <c r="P172" i="3"/>
  <c r="P173" i="3"/>
  <c r="P174" i="3"/>
  <c r="O175" i="3"/>
  <c r="P175" i="3"/>
  <c r="P178" i="3"/>
  <c r="O179" i="3"/>
  <c r="P179" i="3"/>
  <c r="P180" i="3"/>
  <c r="P181" i="3"/>
  <c r="O182" i="3"/>
  <c r="P182" i="3"/>
  <c r="O185" i="3"/>
  <c r="O192" i="3"/>
  <c r="O195" i="3"/>
  <c r="P195" i="3"/>
  <c r="P196" i="3"/>
  <c r="O2" i="3"/>
  <c r="O6" i="3"/>
  <c r="O10" i="3"/>
  <c r="Q10" i="3" s="1"/>
  <c r="O13" i="3"/>
  <c r="O14" i="3"/>
  <c r="O15" i="3"/>
  <c r="O37" i="3"/>
  <c r="O39" i="3"/>
  <c r="O41" i="3"/>
  <c r="P47" i="3"/>
  <c r="P53" i="3"/>
  <c r="P54" i="3"/>
  <c r="P58" i="3"/>
  <c r="O62" i="3"/>
  <c r="O66" i="3"/>
  <c r="O69" i="3"/>
  <c r="O73" i="3"/>
  <c r="P79" i="3"/>
  <c r="P85" i="3"/>
  <c r="P86" i="3"/>
  <c r="P90" i="3"/>
  <c r="O94" i="3"/>
  <c r="O98" i="3"/>
  <c r="O101" i="3"/>
  <c r="O105" i="3"/>
  <c r="P111" i="3"/>
  <c r="P117" i="3"/>
  <c r="P118" i="3"/>
  <c r="P122" i="3"/>
  <c r="O126" i="3"/>
  <c r="O130" i="3"/>
  <c r="O133" i="3"/>
  <c r="O137" i="3"/>
  <c r="O148" i="3"/>
  <c r="P148" i="3"/>
  <c r="P150" i="3"/>
  <c r="O151" i="3"/>
  <c r="P151" i="3"/>
  <c r="P153" i="3"/>
  <c r="P154" i="3"/>
  <c r="O155" i="3"/>
  <c r="O158" i="3"/>
  <c r="O162" i="3"/>
  <c r="O165" i="3"/>
  <c r="O169" i="3"/>
  <c r="O172" i="3"/>
  <c r="O176" i="3"/>
  <c r="O186" i="3"/>
  <c r="O188" i="3"/>
  <c r="O189" i="3"/>
  <c r="O203" i="3"/>
  <c r="P203" i="3"/>
  <c r="P204" i="3"/>
  <c r="P205" i="3"/>
  <c r="O206" i="3"/>
  <c r="P206" i="3"/>
  <c r="O209" i="3"/>
  <c r="P209" i="3"/>
  <c r="O210" i="3"/>
  <c r="O212" i="3"/>
  <c r="O213" i="3"/>
  <c r="O228" i="3"/>
  <c r="O235" i="3"/>
  <c r="O237" i="3"/>
  <c r="O251" i="3"/>
  <c r="O255" i="3"/>
  <c r="O258" i="3"/>
  <c r="O262" i="3"/>
  <c r="O264" i="3"/>
  <c r="O266" i="3"/>
  <c r="O269" i="3"/>
  <c r="O283" i="3"/>
  <c r="O287" i="3"/>
  <c r="O291" i="3"/>
  <c r="O296" i="3"/>
  <c r="O298" i="3"/>
  <c r="O301" i="3"/>
  <c r="O315" i="3"/>
  <c r="O319" i="3"/>
  <c r="O322" i="3"/>
  <c r="O326" i="3"/>
  <c r="O328" i="3"/>
  <c r="O330" i="3"/>
  <c r="O333" i="3"/>
  <c r="O347" i="3"/>
  <c r="O351" i="3"/>
  <c r="O358" i="3"/>
  <c r="O360" i="3"/>
  <c r="O362" i="3"/>
  <c r="O363" i="3"/>
  <c r="O364" i="3"/>
  <c r="O366" i="3"/>
  <c r="O368" i="3"/>
  <c r="O370" i="3"/>
  <c r="O372" i="3"/>
  <c r="O374" i="3"/>
  <c r="O376" i="3"/>
  <c r="O378" i="3"/>
  <c r="O379" i="3"/>
  <c r="O380" i="3"/>
  <c r="O382" i="3"/>
  <c r="O383" i="3"/>
  <c r="O384" i="3"/>
  <c r="O386" i="3"/>
  <c r="O387" i="3"/>
  <c r="O388" i="3"/>
  <c r="O390" i="3"/>
  <c r="O392" i="3"/>
  <c r="O394" i="3"/>
  <c r="O395" i="3"/>
  <c r="O396" i="3"/>
  <c r="O398" i="3"/>
  <c r="O399" i="3"/>
  <c r="O400" i="3"/>
  <c r="O402" i="3"/>
  <c r="O403" i="3"/>
  <c r="O404" i="3"/>
  <c r="O405" i="3"/>
  <c r="O406" i="3"/>
  <c r="O407" i="3"/>
  <c r="O408" i="3"/>
  <c r="O409" i="3"/>
  <c r="O411" i="3"/>
  <c r="O413" i="3"/>
  <c r="O415" i="3"/>
  <c r="O416" i="3"/>
  <c r="O419" i="3"/>
  <c r="O420" i="3"/>
  <c r="O423" i="3"/>
  <c r="O424" i="3"/>
  <c r="O425" i="3"/>
  <c r="O427" i="3"/>
  <c r="O428" i="3"/>
  <c r="O429" i="3"/>
  <c r="O431" i="3"/>
  <c r="O432" i="3"/>
  <c r="O433" i="3"/>
  <c r="O435" i="3"/>
  <c r="O436" i="3"/>
  <c r="O437" i="3"/>
  <c r="O439" i="3"/>
  <c r="O440" i="3"/>
  <c r="O441" i="3"/>
  <c r="O443" i="3"/>
  <c r="O444" i="3"/>
  <c r="O445" i="3"/>
  <c r="O447" i="3"/>
  <c r="O448" i="3"/>
  <c r="O449" i="3"/>
  <c r="O451" i="3"/>
  <c r="O452" i="3"/>
  <c r="O455" i="3"/>
  <c r="O459" i="3"/>
  <c r="O461" i="3"/>
  <c r="O468" i="3"/>
  <c r="O473" i="3"/>
  <c r="O475" i="3"/>
  <c r="O476" i="3"/>
  <c r="O477" i="3"/>
  <c r="P477" i="3"/>
  <c r="P478" i="3"/>
  <c r="O479" i="3"/>
  <c r="P479" i="3"/>
  <c r="P480" i="3"/>
  <c r="O481" i="3"/>
  <c r="P481" i="3"/>
  <c r="P482" i="3"/>
  <c r="O483" i="3"/>
  <c r="P483" i="3"/>
  <c r="P484" i="3"/>
  <c r="O485" i="3"/>
  <c r="P485" i="3"/>
  <c r="P486" i="3"/>
  <c r="O487" i="3"/>
  <c r="P487" i="3"/>
  <c r="P488" i="3"/>
  <c r="O489" i="3"/>
  <c r="P489" i="3"/>
  <c r="P490" i="3"/>
  <c r="O491" i="3"/>
  <c r="P491" i="3"/>
  <c r="P492" i="3"/>
  <c r="O493" i="3"/>
  <c r="P493" i="3"/>
  <c r="P494" i="3"/>
  <c r="O495" i="3"/>
  <c r="P495" i="3"/>
  <c r="P496" i="3"/>
  <c r="O497" i="3"/>
  <c r="P497" i="3"/>
  <c r="P498" i="3"/>
  <c r="O499" i="3"/>
  <c r="P499" i="3"/>
  <c r="P500" i="3"/>
  <c r="O501" i="3"/>
  <c r="P501" i="3"/>
  <c r="P502" i="3"/>
  <c r="P197" i="3"/>
  <c r="O198" i="3"/>
  <c r="P198" i="3"/>
  <c r="O201" i="3"/>
  <c r="Q201" i="3" s="1"/>
  <c r="O208" i="3"/>
  <c r="O211" i="3"/>
  <c r="P211" i="3"/>
  <c r="P212" i="3"/>
  <c r="P213" i="3"/>
  <c r="O214" i="3"/>
  <c r="P214" i="3"/>
  <c r="O217" i="3"/>
  <c r="O224" i="3"/>
  <c r="O231" i="3"/>
  <c r="O234" i="3"/>
  <c r="P234" i="3"/>
  <c r="P235" i="3"/>
  <c r="O236" i="3"/>
  <c r="P236" i="3"/>
  <c r="P237" i="3"/>
  <c r="P238" i="3"/>
  <c r="O243" i="3"/>
  <c r="O245" i="3"/>
  <c r="O249" i="3"/>
  <c r="O259" i="3"/>
  <c r="O263" i="3"/>
  <c r="O268" i="3"/>
  <c r="P268" i="3"/>
  <c r="P269" i="3"/>
  <c r="O270" i="3"/>
  <c r="P270" i="3"/>
  <c r="P271" i="3"/>
  <c r="O273" i="3"/>
  <c r="O277" i="3"/>
  <c r="O281" i="3"/>
  <c r="O295" i="3"/>
  <c r="O300" i="3"/>
  <c r="P300" i="3"/>
  <c r="P301" i="3"/>
  <c r="O302" i="3"/>
  <c r="P302" i="3"/>
  <c r="P303" i="3"/>
  <c r="O305" i="3"/>
  <c r="O309" i="3"/>
  <c r="O313" i="3"/>
  <c r="O323" i="3"/>
  <c r="O327" i="3"/>
  <c r="O332" i="3"/>
  <c r="P332" i="3"/>
  <c r="P333" i="3"/>
  <c r="O334" i="3"/>
  <c r="P334" i="3"/>
  <c r="P335" i="3"/>
  <c r="O337" i="3"/>
  <c r="O341" i="3"/>
  <c r="O345" i="3"/>
  <c r="O359" i="3"/>
  <c r="O367" i="3"/>
  <c r="O371" i="3"/>
  <c r="O373" i="3"/>
  <c r="O375" i="3"/>
  <c r="O377" i="3"/>
  <c r="O391" i="3"/>
  <c r="O412" i="3"/>
  <c r="O417" i="3"/>
  <c r="O421" i="3"/>
  <c r="O456" i="3"/>
  <c r="P462" i="3"/>
  <c r="O463" i="3"/>
  <c r="P463" i="3"/>
  <c r="O464" i="3"/>
  <c r="P464" i="3"/>
  <c r="O466" i="3"/>
  <c r="O480" i="3"/>
  <c r="O484" i="3"/>
  <c r="O488" i="3"/>
  <c r="O492" i="3"/>
  <c r="O496" i="3"/>
  <c r="O202" i="3"/>
  <c r="O204" i="3"/>
  <c r="O205" i="3"/>
  <c r="O218" i="3"/>
  <c r="O220" i="3"/>
  <c r="O221" i="3"/>
  <c r="O233" i="3"/>
  <c r="O239" i="3"/>
  <c r="O242" i="3"/>
  <c r="P242" i="3"/>
  <c r="P243" i="3"/>
  <c r="O244" i="3"/>
  <c r="P244" i="3"/>
  <c r="P245" i="3"/>
  <c r="P246" i="3"/>
  <c r="O248" i="3"/>
  <c r="P248" i="3"/>
  <c r="P249" i="3"/>
  <c r="O250" i="3"/>
  <c r="O253" i="3"/>
  <c r="O267" i="3"/>
  <c r="O271" i="3"/>
  <c r="P273" i="3"/>
  <c r="O274" i="3"/>
  <c r="P274" i="3"/>
  <c r="P275" i="3"/>
  <c r="P277" i="3"/>
  <c r="O278" i="3"/>
  <c r="P278" i="3"/>
  <c r="O280" i="3"/>
  <c r="P280" i="3"/>
  <c r="P281" i="3"/>
  <c r="O282" i="3"/>
  <c r="O285" i="3"/>
  <c r="O289" i="3"/>
  <c r="O293" i="3"/>
  <c r="O299" i="3"/>
  <c r="O303" i="3"/>
  <c r="P305" i="3"/>
  <c r="O306" i="3"/>
  <c r="P306" i="3"/>
  <c r="P307" i="3"/>
  <c r="P309" i="3"/>
  <c r="O310" i="3"/>
  <c r="P310" i="3"/>
  <c r="O312" i="3"/>
  <c r="P312" i="3"/>
  <c r="P313" i="3"/>
  <c r="O314" i="3"/>
  <c r="O317" i="3"/>
  <c r="O331" i="3"/>
  <c r="O335" i="3"/>
  <c r="P337" i="3"/>
  <c r="O338" i="3"/>
  <c r="P338" i="3"/>
  <c r="P339" i="3"/>
  <c r="P341" i="3"/>
  <c r="O342" i="3"/>
  <c r="P342" i="3"/>
  <c r="O344" i="3"/>
  <c r="P344" i="3"/>
  <c r="P345" i="3"/>
  <c r="O346" i="3"/>
  <c r="O349" i="3"/>
  <c r="O353" i="3"/>
  <c r="O355" i="3"/>
  <c r="O453" i="3"/>
  <c r="O457" i="3"/>
  <c r="O462" i="3"/>
  <c r="P466" i="3"/>
  <c r="O467" i="3"/>
  <c r="O470" i="3"/>
  <c r="O503" i="3"/>
  <c r="P503" i="3"/>
  <c r="P504" i="3"/>
  <c r="O505" i="3"/>
  <c r="P505" i="3"/>
  <c r="P506" i="3"/>
  <c r="O507" i="3"/>
  <c r="P507" i="3"/>
  <c r="P508" i="3"/>
  <c r="O509" i="3"/>
  <c r="P509" i="3"/>
  <c r="P510" i="3"/>
  <c r="O511" i="3"/>
  <c r="P511" i="3"/>
  <c r="P512" i="3"/>
  <c r="O513" i="3"/>
  <c r="P513" i="3"/>
  <c r="P514" i="3"/>
  <c r="O515" i="3"/>
  <c r="P515" i="3"/>
  <c r="P516" i="3"/>
  <c r="O517" i="3"/>
  <c r="P517" i="3"/>
  <c r="P518" i="3"/>
  <c r="O519" i="3"/>
  <c r="P519" i="3"/>
  <c r="P520" i="3"/>
  <c r="O521" i="3"/>
  <c r="P521" i="3"/>
  <c r="P522" i="3"/>
  <c r="O523" i="3"/>
  <c r="P523" i="3"/>
  <c r="P524" i="3"/>
  <c r="O525" i="3"/>
  <c r="P525" i="3"/>
  <c r="P526" i="3"/>
  <c r="O527" i="3"/>
  <c r="P527" i="3"/>
  <c r="P528" i="3"/>
  <c r="O529" i="3"/>
  <c r="P529" i="3"/>
  <c r="P530" i="3"/>
  <c r="O531" i="3"/>
  <c r="P531" i="3"/>
  <c r="O532" i="3"/>
  <c r="P532" i="3"/>
  <c r="O533" i="3"/>
  <c r="P533" i="3"/>
  <c r="P534" i="3"/>
  <c r="O535" i="3"/>
  <c r="P535" i="3"/>
  <c r="O536" i="3"/>
  <c r="P536" i="3"/>
  <c r="O537" i="3"/>
  <c r="P537" i="3"/>
  <c r="P538" i="3"/>
  <c r="O539" i="3"/>
  <c r="P539" i="3"/>
  <c r="O540" i="3"/>
  <c r="P540" i="3"/>
  <c r="O541" i="3"/>
  <c r="P541" i="3"/>
  <c r="P542" i="3"/>
  <c r="O543" i="3"/>
  <c r="P543" i="3"/>
  <c r="O544" i="3"/>
  <c r="O545" i="3"/>
  <c r="O547" i="3"/>
  <c r="O548" i="3"/>
  <c r="O549" i="3"/>
  <c r="Q549" i="3" s="1"/>
  <c r="O551" i="3"/>
  <c r="O552" i="3"/>
  <c r="O553" i="3"/>
  <c r="O555" i="3"/>
  <c r="O556" i="3"/>
  <c r="O557" i="3"/>
  <c r="O559" i="3"/>
  <c r="O560" i="3"/>
  <c r="O563" i="3"/>
  <c r="O564" i="3"/>
  <c r="P564" i="3"/>
  <c r="O567" i="3"/>
  <c r="O568" i="3"/>
  <c r="O571" i="3"/>
  <c r="O572" i="3"/>
  <c r="O500" i="3"/>
  <c r="O504" i="3"/>
  <c r="O508" i="3"/>
  <c r="O512" i="3"/>
  <c r="O516" i="3"/>
  <c r="O520" i="3"/>
  <c r="O524" i="3"/>
  <c r="O528" i="3"/>
  <c r="O561" i="3"/>
  <c r="O565" i="3"/>
  <c r="O569" i="3"/>
  <c r="O12" i="3"/>
  <c r="P21" i="3"/>
  <c r="O28" i="3"/>
  <c r="P37" i="3"/>
  <c r="O44" i="3"/>
  <c r="P44" i="3"/>
  <c r="O47" i="3"/>
  <c r="O52" i="3"/>
  <c r="P52" i="3"/>
  <c r="O55" i="3"/>
  <c r="Q55" i="3" s="1"/>
  <c r="O60" i="3"/>
  <c r="P60" i="3"/>
  <c r="O63" i="3"/>
  <c r="O68" i="3"/>
  <c r="P68" i="3"/>
  <c r="O71" i="3"/>
  <c r="O76" i="3"/>
  <c r="P76" i="3"/>
  <c r="O79" i="3"/>
  <c r="O84" i="3"/>
  <c r="P84" i="3"/>
  <c r="O87" i="3"/>
  <c r="O92" i="3"/>
  <c r="P92" i="3"/>
  <c r="O95" i="3"/>
  <c r="O100" i="3"/>
  <c r="P100" i="3"/>
  <c r="O103" i="3"/>
  <c r="O108" i="3"/>
  <c r="P108" i="3"/>
  <c r="O111" i="3"/>
  <c r="O116" i="3"/>
  <c r="P116" i="3"/>
  <c r="O119" i="3"/>
  <c r="P124" i="3"/>
  <c r="O127" i="3"/>
  <c r="P132" i="3"/>
  <c r="O136" i="3"/>
  <c r="P136" i="3"/>
  <c r="O152" i="3"/>
  <c r="P152" i="3"/>
  <c r="P168" i="3"/>
  <c r="P13" i="3"/>
  <c r="O20" i="3"/>
  <c r="P29" i="3"/>
  <c r="O36" i="3"/>
  <c r="O48" i="3"/>
  <c r="P48" i="3"/>
  <c r="O51" i="3"/>
  <c r="O56" i="3"/>
  <c r="P56" i="3"/>
  <c r="O59" i="3"/>
  <c r="O64" i="3"/>
  <c r="P64" i="3"/>
  <c r="O67" i="3"/>
  <c r="O72" i="3"/>
  <c r="P72" i="3"/>
  <c r="O75" i="3"/>
  <c r="O80" i="3"/>
  <c r="P80" i="3"/>
  <c r="O83" i="3"/>
  <c r="O88" i="3"/>
  <c r="P88" i="3"/>
  <c r="O91" i="3"/>
  <c r="O96" i="3"/>
  <c r="P96" i="3"/>
  <c r="O99" i="3"/>
  <c r="O104" i="3"/>
  <c r="P104" i="3"/>
  <c r="O107" i="3"/>
  <c r="O112" i="3"/>
  <c r="P112" i="3"/>
  <c r="O115" i="3"/>
  <c r="O120" i="3"/>
  <c r="P120" i="3"/>
  <c r="O123" i="3"/>
  <c r="P128" i="3"/>
  <c r="O131" i="3"/>
  <c r="O144" i="3"/>
  <c r="P144" i="3"/>
  <c r="P149" i="3"/>
  <c r="P160" i="3"/>
  <c r="P165" i="3"/>
  <c r="P176" i="3"/>
  <c r="P17" i="3"/>
  <c r="O24" i="3"/>
  <c r="P33" i="3"/>
  <c r="O40" i="3"/>
  <c r="P49" i="3"/>
  <c r="P57" i="3"/>
  <c r="P65" i="3"/>
  <c r="P73" i="3"/>
  <c r="P81" i="3"/>
  <c r="P89" i="3"/>
  <c r="P97" i="3"/>
  <c r="P105" i="3"/>
  <c r="P113" i="3"/>
  <c r="P121" i="3"/>
  <c r="P129" i="3"/>
  <c r="P145" i="3"/>
  <c r="P161" i="3"/>
  <c r="P177" i="3"/>
  <c r="O183" i="3"/>
  <c r="P183" i="3"/>
  <c r="O191" i="3"/>
  <c r="P191" i="3"/>
  <c r="O194" i="3"/>
  <c r="O199" i="3"/>
  <c r="P199" i="3"/>
  <c r="O207" i="3"/>
  <c r="P207" i="3"/>
  <c r="O215" i="3"/>
  <c r="P215" i="3"/>
  <c r="O223" i="3"/>
  <c r="P223" i="3"/>
  <c r="O226" i="3"/>
  <c r="P226" i="3"/>
  <c r="P230" i="3"/>
  <c r="P184" i="3"/>
  <c r="P192" i="3"/>
  <c r="P200" i="3"/>
  <c r="P208" i="3"/>
  <c r="P216" i="3"/>
  <c r="P224" i="3"/>
  <c r="O232" i="3"/>
  <c r="O240" i="3"/>
  <c r="O260" i="3"/>
  <c r="P260" i="3"/>
  <c r="O276" i="3"/>
  <c r="P276" i="3"/>
  <c r="P287" i="3"/>
  <c r="O292" i="3"/>
  <c r="P292" i="3"/>
  <c r="O308" i="3"/>
  <c r="P308" i="3"/>
  <c r="O324" i="3"/>
  <c r="P324" i="3"/>
  <c r="O340" i="3"/>
  <c r="P340" i="3"/>
  <c r="O230" i="3"/>
  <c r="P233" i="3"/>
  <c r="O238" i="3"/>
  <c r="P241" i="3"/>
  <c r="O246" i="3"/>
  <c r="P251" i="3"/>
  <c r="O256" i="3"/>
  <c r="P256" i="3"/>
  <c r="P267" i="3"/>
  <c r="O272" i="3"/>
  <c r="P272" i="3"/>
  <c r="P283" i="3"/>
  <c r="O288" i="3"/>
  <c r="P288" i="3"/>
  <c r="P299" i="3"/>
  <c r="O304" i="3"/>
  <c r="P304" i="3"/>
  <c r="P315" i="3"/>
  <c r="O320" i="3"/>
  <c r="P320" i="3"/>
  <c r="P331" i="3"/>
  <c r="O336" i="3"/>
  <c r="P336" i="3"/>
  <c r="P347" i="3"/>
  <c r="P231" i="3"/>
  <c r="P239" i="3"/>
  <c r="P247" i="3"/>
  <c r="P263" i="3"/>
  <c r="P279" i="3"/>
  <c r="P295" i="3"/>
  <c r="P311" i="3"/>
  <c r="P327" i="3"/>
  <c r="P343" i="3"/>
  <c r="O472" i="3"/>
  <c r="P472" i="3"/>
  <c r="O465" i="3"/>
  <c r="P465" i="3"/>
  <c r="M572" i="2"/>
  <c r="X572" i="2" s="1"/>
  <c r="L572" i="2"/>
  <c r="W572" i="2" s="1"/>
  <c r="K572" i="2"/>
  <c r="V572" i="2" s="1"/>
  <c r="J572" i="2"/>
  <c r="AB572" i="2" s="1"/>
  <c r="I572" i="2"/>
  <c r="AA572" i="2" s="1"/>
  <c r="H572" i="2"/>
  <c r="G572" i="2"/>
  <c r="Z572" i="2" s="1"/>
  <c r="D572" i="2"/>
  <c r="B572" i="2"/>
  <c r="M571" i="2"/>
  <c r="X571" i="2" s="1"/>
  <c r="L571" i="2"/>
  <c r="W571" i="2" s="1"/>
  <c r="K571" i="2"/>
  <c r="V571" i="2" s="1"/>
  <c r="J571" i="2"/>
  <c r="AB571" i="2" s="1"/>
  <c r="I571" i="2"/>
  <c r="AA571" i="2" s="1"/>
  <c r="H571" i="2"/>
  <c r="G571" i="2"/>
  <c r="Z571" i="2" s="1"/>
  <c r="D571" i="2"/>
  <c r="B571" i="2"/>
  <c r="M570" i="2"/>
  <c r="X570" i="2" s="1"/>
  <c r="L570" i="2"/>
  <c r="W570" i="2" s="1"/>
  <c r="K570" i="2"/>
  <c r="V570" i="2" s="1"/>
  <c r="J570" i="2"/>
  <c r="AB570" i="2" s="1"/>
  <c r="I570" i="2"/>
  <c r="AA570" i="2" s="1"/>
  <c r="H570" i="2"/>
  <c r="G570" i="2"/>
  <c r="Z570" i="2" s="1"/>
  <c r="D570" i="2"/>
  <c r="B570" i="2"/>
  <c r="M569" i="2"/>
  <c r="X569" i="2" s="1"/>
  <c r="L569" i="2"/>
  <c r="W569" i="2" s="1"/>
  <c r="K569" i="2"/>
  <c r="V569" i="2" s="1"/>
  <c r="J569" i="2"/>
  <c r="AB569" i="2" s="1"/>
  <c r="I569" i="2"/>
  <c r="AA569" i="2" s="1"/>
  <c r="H569" i="2"/>
  <c r="G569" i="2"/>
  <c r="Z569" i="2" s="1"/>
  <c r="D569" i="2"/>
  <c r="B569" i="2"/>
  <c r="M568" i="2"/>
  <c r="X568" i="2" s="1"/>
  <c r="L568" i="2"/>
  <c r="W568" i="2" s="1"/>
  <c r="K568" i="2"/>
  <c r="V568" i="2" s="1"/>
  <c r="J568" i="2"/>
  <c r="AB568" i="2" s="1"/>
  <c r="I568" i="2"/>
  <c r="AA568" i="2" s="1"/>
  <c r="H568" i="2"/>
  <c r="G568" i="2"/>
  <c r="Z568" i="2" s="1"/>
  <c r="D568" i="2"/>
  <c r="B568" i="2"/>
  <c r="M567" i="2"/>
  <c r="X567" i="2" s="1"/>
  <c r="L567" i="2"/>
  <c r="W567" i="2" s="1"/>
  <c r="K567" i="2"/>
  <c r="V567" i="2" s="1"/>
  <c r="J567" i="2"/>
  <c r="AB567" i="2" s="1"/>
  <c r="I567" i="2"/>
  <c r="AA567" i="2" s="1"/>
  <c r="H567" i="2"/>
  <c r="G567" i="2"/>
  <c r="Z567" i="2" s="1"/>
  <c r="D567" i="2"/>
  <c r="B567" i="2"/>
  <c r="M566" i="2"/>
  <c r="X566" i="2" s="1"/>
  <c r="L566" i="2"/>
  <c r="W566" i="2" s="1"/>
  <c r="K566" i="2"/>
  <c r="V566" i="2" s="1"/>
  <c r="J566" i="2"/>
  <c r="AB566" i="2" s="1"/>
  <c r="I566" i="2"/>
  <c r="AA566" i="2" s="1"/>
  <c r="H566" i="2"/>
  <c r="G566" i="2"/>
  <c r="Z566" i="2" s="1"/>
  <c r="D566" i="2"/>
  <c r="B566" i="2"/>
  <c r="M565" i="2"/>
  <c r="X565" i="2" s="1"/>
  <c r="L565" i="2"/>
  <c r="W565" i="2" s="1"/>
  <c r="K565" i="2"/>
  <c r="V565" i="2" s="1"/>
  <c r="J565" i="2"/>
  <c r="AB565" i="2" s="1"/>
  <c r="I565" i="2"/>
  <c r="AA565" i="2" s="1"/>
  <c r="H565" i="2"/>
  <c r="G565" i="2"/>
  <c r="Z565" i="2" s="1"/>
  <c r="D565" i="2"/>
  <c r="B565" i="2"/>
  <c r="M564" i="2"/>
  <c r="X564" i="2" s="1"/>
  <c r="L564" i="2"/>
  <c r="W564" i="2" s="1"/>
  <c r="K564" i="2"/>
  <c r="V564" i="2" s="1"/>
  <c r="J564" i="2"/>
  <c r="AB564" i="2" s="1"/>
  <c r="I564" i="2"/>
  <c r="AA564" i="2" s="1"/>
  <c r="H564" i="2"/>
  <c r="G564" i="2"/>
  <c r="Z564" i="2" s="1"/>
  <c r="D564" i="2"/>
  <c r="B564" i="2"/>
  <c r="M563" i="2"/>
  <c r="X563" i="2" s="1"/>
  <c r="L563" i="2"/>
  <c r="W563" i="2" s="1"/>
  <c r="K563" i="2"/>
  <c r="V563" i="2" s="1"/>
  <c r="J563" i="2"/>
  <c r="AB563" i="2" s="1"/>
  <c r="I563" i="2"/>
  <c r="AA563" i="2" s="1"/>
  <c r="H563" i="2"/>
  <c r="G563" i="2"/>
  <c r="Z563" i="2" s="1"/>
  <c r="D563" i="2"/>
  <c r="B563" i="2"/>
  <c r="M562" i="2"/>
  <c r="X562" i="2" s="1"/>
  <c r="L562" i="2"/>
  <c r="W562" i="2" s="1"/>
  <c r="K562" i="2"/>
  <c r="V562" i="2" s="1"/>
  <c r="J562" i="2"/>
  <c r="AB562" i="2" s="1"/>
  <c r="I562" i="2"/>
  <c r="AA562" i="2" s="1"/>
  <c r="H562" i="2"/>
  <c r="G562" i="2"/>
  <c r="Z562" i="2" s="1"/>
  <c r="D562" i="2"/>
  <c r="B562" i="2"/>
  <c r="M561" i="2"/>
  <c r="X561" i="2" s="1"/>
  <c r="L561" i="2"/>
  <c r="W561" i="2" s="1"/>
  <c r="K561" i="2"/>
  <c r="V561" i="2" s="1"/>
  <c r="J561" i="2"/>
  <c r="AB561" i="2" s="1"/>
  <c r="I561" i="2"/>
  <c r="AA561" i="2" s="1"/>
  <c r="H561" i="2"/>
  <c r="G561" i="2"/>
  <c r="Z561" i="2" s="1"/>
  <c r="D561" i="2"/>
  <c r="B561" i="2"/>
  <c r="M560" i="2"/>
  <c r="X560" i="2" s="1"/>
  <c r="L560" i="2"/>
  <c r="W560" i="2" s="1"/>
  <c r="K560" i="2"/>
  <c r="V560" i="2" s="1"/>
  <c r="J560" i="2"/>
  <c r="AB560" i="2" s="1"/>
  <c r="I560" i="2"/>
  <c r="AA560" i="2" s="1"/>
  <c r="H560" i="2"/>
  <c r="G560" i="2"/>
  <c r="Z560" i="2" s="1"/>
  <c r="D560" i="2"/>
  <c r="B560" i="2"/>
  <c r="M559" i="2"/>
  <c r="X559" i="2" s="1"/>
  <c r="L559" i="2"/>
  <c r="W559" i="2" s="1"/>
  <c r="K559" i="2"/>
  <c r="V559" i="2" s="1"/>
  <c r="J559" i="2"/>
  <c r="AB559" i="2" s="1"/>
  <c r="I559" i="2"/>
  <c r="AA559" i="2" s="1"/>
  <c r="H559" i="2"/>
  <c r="G559" i="2"/>
  <c r="Z559" i="2" s="1"/>
  <c r="D559" i="2"/>
  <c r="B559" i="2"/>
  <c r="M558" i="2"/>
  <c r="X558" i="2" s="1"/>
  <c r="L558" i="2"/>
  <c r="W558" i="2" s="1"/>
  <c r="K558" i="2"/>
  <c r="V558" i="2" s="1"/>
  <c r="J558" i="2"/>
  <c r="AB558" i="2" s="1"/>
  <c r="I558" i="2"/>
  <c r="AA558" i="2" s="1"/>
  <c r="H558" i="2"/>
  <c r="G558" i="2"/>
  <c r="Z558" i="2" s="1"/>
  <c r="D558" i="2"/>
  <c r="B558" i="2"/>
  <c r="M557" i="2"/>
  <c r="X557" i="2" s="1"/>
  <c r="L557" i="2"/>
  <c r="W557" i="2" s="1"/>
  <c r="K557" i="2"/>
  <c r="V557" i="2" s="1"/>
  <c r="J557" i="2"/>
  <c r="AB557" i="2" s="1"/>
  <c r="I557" i="2"/>
  <c r="AA557" i="2" s="1"/>
  <c r="H557" i="2"/>
  <c r="G557" i="2"/>
  <c r="Z557" i="2" s="1"/>
  <c r="D557" i="2"/>
  <c r="B557" i="2"/>
  <c r="M556" i="2"/>
  <c r="X556" i="2" s="1"/>
  <c r="L556" i="2"/>
  <c r="W556" i="2" s="1"/>
  <c r="K556" i="2"/>
  <c r="V556" i="2" s="1"/>
  <c r="J556" i="2"/>
  <c r="AB556" i="2" s="1"/>
  <c r="I556" i="2"/>
  <c r="AA556" i="2" s="1"/>
  <c r="H556" i="2"/>
  <c r="G556" i="2"/>
  <c r="Z556" i="2" s="1"/>
  <c r="D556" i="2"/>
  <c r="B556" i="2"/>
  <c r="M555" i="2"/>
  <c r="X555" i="2" s="1"/>
  <c r="L555" i="2"/>
  <c r="W555" i="2" s="1"/>
  <c r="K555" i="2"/>
  <c r="V555" i="2" s="1"/>
  <c r="J555" i="2"/>
  <c r="AB555" i="2" s="1"/>
  <c r="I555" i="2"/>
  <c r="AA555" i="2" s="1"/>
  <c r="H555" i="2"/>
  <c r="G555" i="2"/>
  <c r="Z555" i="2" s="1"/>
  <c r="D555" i="2"/>
  <c r="B555" i="2"/>
  <c r="M554" i="2"/>
  <c r="X554" i="2" s="1"/>
  <c r="L554" i="2"/>
  <c r="W554" i="2" s="1"/>
  <c r="K554" i="2"/>
  <c r="V554" i="2" s="1"/>
  <c r="J554" i="2"/>
  <c r="AB554" i="2" s="1"/>
  <c r="I554" i="2"/>
  <c r="AA554" i="2" s="1"/>
  <c r="H554" i="2"/>
  <c r="G554" i="2"/>
  <c r="Z554" i="2" s="1"/>
  <c r="D554" i="2"/>
  <c r="B554" i="2"/>
  <c r="M553" i="2"/>
  <c r="X553" i="2" s="1"/>
  <c r="L553" i="2"/>
  <c r="W553" i="2" s="1"/>
  <c r="K553" i="2"/>
  <c r="V553" i="2" s="1"/>
  <c r="J553" i="2"/>
  <c r="AB553" i="2" s="1"/>
  <c r="I553" i="2"/>
  <c r="AA553" i="2" s="1"/>
  <c r="H553" i="2"/>
  <c r="G553" i="2"/>
  <c r="Z553" i="2" s="1"/>
  <c r="D553" i="2"/>
  <c r="B553" i="2"/>
  <c r="M552" i="2"/>
  <c r="X552" i="2" s="1"/>
  <c r="L552" i="2"/>
  <c r="W552" i="2" s="1"/>
  <c r="K552" i="2"/>
  <c r="V552" i="2" s="1"/>
  <c r="J552" i="2"/>
  <c r="AB552" i="2" s="1"/>
  <c r="I552" i="2"/>
  <c r="AA552" i="2" s="1"/>
  <c r="H552" i="2"/>
  <c r="G552" i="2"/>
  <c r="Z552" i="2" s="1"/>
  <c r="D552" i="2"/>
  <c r="B552" i="2"/>
  <c r="M551" i="2"/>
  <c r="X551" i="2" s="1"/>
  <c r="L551" i="2"/>
  <c r="W551" i="2" s="1"/>
  <c r="K551" i="2"/>
  <c r="V551" i="2" s="1"/>
  <c r="J551" i="2"/>
  <c r="AB551" i="2" s="1"/>
  <c r="I551" i="2"/>
  <c r="AA551" i="2" s="1"/>
  <c r="H551" i="2"/>
  <c r="G551" i="2"/>
  <c r="Z551" i="2" s="1"/>
  <c r="D551" i="2"/>
  <c r="B551" i="2"/>
  <c r="M550" i="2"/>
  <c r="X550" i="2" s="1"/>
  <c r="L550" i="2"/>
  <c r="W550" i="2" s="1"/>
  <c r="K550" i="2"/>
  <c r="V550" i="2" s="1"/>
  <c r="J550" i="2"/>
  <c r="AB550" i="2" s="1"/>
  <c r="I550" i="2"/>
  <c r="AA550" i="2" s="1"/>
  <c r="H550" i="2"/>
  <c r="G550" i="2"/>
  <c r="Z550" i="2" s="1"/>
  <c r="D550" i="2"/>
  <c r="B550" i="2"/>
  <c r="M549" i="2"/>
  <c r="X549" i="2" s="1"/>
  <c r="L549" i="2"/>
  <c r="W549" i="2" s="1"/>
  <c r="K549" i="2"/>
  <c r="V549" i="2" s="1"/>
  <c r="J549" i="2"/>
  <c r="AB549" i="2" s="1"/>
  <c r="I549" i="2"/>
  <c r="AA549" i="2" s="1"/>
  <c r="H549" i="2"/>
  <c r="G549" i="2"/>
  <c r="Z549" i="2" s="1"/>
  <c r="D549" i="2"/>
  <c r="B549" i="2"/>
  <c r="M548" i="2"/>
  <c r="X548" i="2" s="1"/>
  <c r="L548" i="2"/>
  <c r="W548" i="2" s="1"/>
  <c r="K548" i="2"/>
  <c r="V548" i="2" s="1"/>
  <c r="J548" i="2"/>
  <c r="AB548" i="2" s="1"/>
  <c r="I548" i="2"/>
  <c r="AA548" i="2" s="1"/>
  <c r="H548" i="2"/>
  <c r="G548" i="2"/>
  <c r="Z548" i="2" s="1"/>
  <c r="D548" i="2"/>
  <c r="B548" i="2"/>
  <c r="M547" i="2"/>
  <c r="X547" i="2" s="1"/>
  <c r="L547" i="2"/>
  <c r="W547" i="2" s="1"/>
  <c r="K547" i="2"/>
  <c r="V547" i="2" s="1"/>
  <c r="J547" i="2"/>
  <c r="AB547" i="2" s="1"/>
  <c r="I547" i="2"/>
  <c r="AA547" i="2" s="1"/>
  <c r="H547" i="2"/>
  <c r="G547" i="2"/>
  <c r="Z547" i="2" s="1"/>
  <c r="D547" i="2"/>
  <c r="B547" i="2"/>
  <c r="M546" i="2"/>
  <c r="X546" i="2" s="1"/>
  <c r="L546" i="2"/>
  <c r="W546" i="2" s="1"/>
  <c r="K546" i="2"/>
  <c r="V546" i="2" s="1"/>
  <c r="J546" i="2"/>
  <c r="AB546" i="2" s="1"/>
  <c r="I546" i="2"/>
  <c r="AA546" i="2" s="1"/>
  <c r="H546" i="2"/>
  <c r="G546" i="2"/>
  <c r="Z546" i="2" s="1"/>
  <c r="D546" i="2"/>
  <c r="B546" i="2"/>
  <c r="M545" i="2"/>
  <c r="X545" i="2" s="1"/>
  <c r="L545" i="2"/>
  <c r="W545" i="2" s="1"/>
  <c r="K545" i="2"/>
  <c r="V545" i="2" s="1"/>
  <c r="J545" i="2"/>
  <c r="AB545" i="2" s="1"/>
  <c r="I545" i="2"/>
  <c r="AA545" i="2" s="1"/>
  <c r="H545" i="2"/>
  <c r="G545" i="2"/>
  <c r="Z545" i="2" s="1"/>
  <c r="D545" i="2"/>
  <c r="B545" i="2"/>
  <c r="M544" i="2"/>
  <c r="X544" i="2" s="1"/>
  <c r="L544" i="2"/>
  <c r="W544" i="2" s="1"/>
  <c r="K544" i="2"/>
  <c r="V544" i="2" s="1"/>
  <c r="J544" i="2"/>
  <c r="AB544" i="2" s="1"/>
  <c r="I544" i="2"/>
  <c r="AA544" i="2" s="1"/>
  <c r="H544" i="2"/>
  <c r="G544" i="2"/>
  <c r="Z544" i="2" s="1"/>
  <c r="D544" i="2"/>
  <c r="B544" i="2"/>
  <c r="M543" i="2"/>
  <c r="X543" i="2" s="1"/>
  <c r="L543" i="2"/>
  <c r="W543" i="2" s="1"/>
  <c r="K543" i="2"/>
  <c r="V543" i="2" s="1"/>
  <c r="J543" i="2"/>
  <c r="AB543" i="2" s="1"/>
  <c r="I543" i="2"/>
  <c r="AA543" i="2" s="1"/>
  <c r="H543" i="2"/>
  <c r="G543" i="2"/>
  <c r="Z543" i="2" s="1"/>
  <c r="D543" i="2"/>
  <c r="B543" i="2"/>
  <c r="M542" i="2"/>
  <c r="X542" i="2" s="1"/>
  <c r="L542" i="2"/>
  <c r="W542" i="2" s="1"/>
  <c r="K542" i="2"/>
  <c r="V542" i="2" s="1"/>
  <c r="J542" i="2"/>
  <c r="AB542" i="2" s="1"/>
  <c r="I542" i="2"/>
  <c r="AA542" i="2" s="1"/>
  <c r="H542" i="2"/>
  <c r="G542" i="2"/>
  <c r="Z542" i="2" s="1"/>
  <c r="D542" i="2"/>
  <c r="B542" i="2"/>
  <c r="M541" i="2"/>
  <c r="X541" i="2" s="1"/>
  <c r="L541" i="2"/>
  <c r="W541" i="2" s="1"/>
  <c r="K541" i="2"/>
  <c r="V541" i="2" s="1"/>
  <c r="J541" i="2"/>
  <c r="AB541" i="2" s="1"/>
  <c r="I541" i="2"/>
  <c r="AA541" i="2" s="1"/>
  <c r="H541" i="2"/>
  <c r="G541" i="2"/>
  <c r="Z541" i="2" s="1"/>
  <c r="D541" i="2"/>
  <c r="B541" i="2"/>
  <c r="M540" i="2"/>
  <c r="X540" i="2" s="1"/>
  <c r="L540" i="2"/>
  <c r="W540" i="2" s="1"/>
  <c r="K540" i="2"/>
  <c r="V540" i="2" s="1"/>
  <c r="J540" i="2"/>
  <c r="AB540" i="2" s="1"/>
  <c r="I540" i="2"/>
  <c r="AA540" i="2" s="1"/>
  <c r="H540" i="2"/>
  <c r="G540" i="2"/>
  <c r="Z540" i="2" s="1"/>
  <c r="D540" i="2"/>
  <c r="B540" i="2"/>
  <c r="M539" i="2"/>
  <c r="X539" i="2" s="1"/>
  <c r="L539" i="2"/>
  <c r="W539" i="2" s="1"/>
  <c r="K539" i="2"/>
  <c r="V539" i="2" s="1"/>
  <c r="J539" i="2"/>
  <c r="AB539" i="2" s="1"/>
  <c r="I539" i="2"/>
  <c r="AA539" i="2" s="1"/>
  <c r="H539" i="2"/>
  <c r="G539" i="2"/>
  <c r="Z539" i="2" s="1"/>
  <c r="D539" i="2"/>
  <c r="B539" i="2"/>
  <c r="M538" i="2"/>
  <c r="X538" i="2" s="1"/>
  <c r="L538" i="2"/>
  <c r="W538" i="2" s="1"/>
  <c r="K538" i="2"/>
  <c r="V538" i="2" s="1"/>
  <c r="J538" i="2"/>
  <c r="AB538" i="2" s="1"/>
  <c r="I538" i="2"/>
  <c r="AA538" i="2" s="1"/>
  <c r="H538" i="2"/>
  <c r="G538" i="2"/>
  <c r="Z538" i="2" s="1"/>
  <c r="D538" i="2"/>
  <c r="B538" i="2"/>
  <c r="M537" i="2"/>
  <c r="X537" i="2" s="1"/>
  <c r="L537" i="2"/>
  <c r="W537" i="2" s="1"/>
  <c r="K537" i="2"/>
  <c r="V537" i="2" s="1"/>
  <c r="J537" i="2"/>
  <c r="AB537" i="2" s="1"/>
  <c r="I537" i="2"/>
  <c r="AA537" i="2" s="1"/>
  <c r="H537" i="2"/>
  <c r="G537" i="2"/>
  <c r="Z537" i="2" s="1"/>
  <c r="D537" i="2"/>
  <c r="B537" i="2"/>
  <c r="M536" i="2"/>
  <c r="X536" i="2" s="1"/>
  <c r="L536" i="2"/>
  <c r="W536" i="2" s="1"/>
  <c r="K536" i="2"/>
  <c r="V536" i="2" s="1"/>
  <c r="J536" i="2"/>
  <c r="AB536" i="2" s="1"/>
  <c r="I536" i="2"/>
  <c r="AA536" i="2" s="1"/>
  <c r="H536" i="2"/>
  <c r="G536" i="2"/>
  <c r="Z536" i="2" s="1"/>
  <c r="D536" i="2"/>
  <c r="B536" i="2"/>
  <c r="M535" i="2"/>
  <c r="X535" i="2" s="1"/>
  <c r="L535" i="2"/>
  <c r="W535" i="2" s="1"/>
  <c r="K535" i="2"/>
  <c r="V535" i="2" s="1"/>
  <c r="J535" i="2"/>
  <c r="AB535" i="2" s="1"/>
  <c r="I535" i="2"/>
  <c r="AA535" i="2" s="1"/>
  <c r="H535" i="2"/>
  <c r="G535" i="2"/>
  <c r="Z535" i="2" s="1"/>
  <c r="D535" i="2"/>
  <c r="B535" i="2"/>
  <c r="M534" i="2"/>
  <c r="X534" i="2" s="1"/>
  <c r="L534" i="2"/>
  <c r="W534" i="2" s="1"/>
  <c r="K534" i="2"/>
  <c r="V534" i="2" s="1"/>
  <c r="J534" i="2"/>
  <c r="AB534" i="2" s="1"/>
  <c r="I534" i="2"/>
  <c r="AA534" i="2" s="1"/>
  <c r="H534" i="2"/>
  <c r="G534" i="2"/>
  <c r="Z534" i="2" s="1"/>
  <c r="D534" i="2"/>
  <c r="B534" i="2"/>
  <c r="M533" i="2"/>
  <c r="X533" i="2" s="1"/>
  <c r="L533" i="2"/>
  <c r="W533" i="2" s="1"/>
  <c r="K533" i="2"/>
  <c r="V533" i="2" s="1"/>
  <c r="J533" i="2"/>
  <c r="AB533" i="2" s="1"/>
  <c r="I533" i="2"/>
  <c r="AA533" i="2" s="1"/>
  <c r="H533" i="2"/>
  <c r="G533" i="2"/>
  <c r="Z533" i="2" s="1"/>
  <c r="D533" i="2"/>
  <c r="B533" i="2"/>
  <c r="M532" i="2"/>
  <c r="X532" i="2" s="1"/>
  <c r="L532" i="2"/>
  <c r="W532" i="2" s="1"/>
  <c r="K532" i="2"/>
  <c r="V532" i="2" s="1"/>
  <c r="J532" i="2"/>
  <c r="AB532" i="2" s="1"/>
  <c r="I532" i="2"/>
  <c r="AA532" i="2" s="1"/>
  <c r="H532" i="2"/>
  <c r="G532" i="2"/>
  <c r="Z532" i="2" s="1"/>
  <c r="D532" i="2"/>
  <c r="B532" i="2"/>
  <c r="M531" i="2"/>
  <c r="X531" i="2" s="1"/>
  <c r="L531" i="2"/>
  <c r="W531" i="2" s="1"/>
  <c r="K531" i="2"/>
  <c r="V531" i="2" s="1"/>
  <c r="J531" i="2"/>
  <c r="AB531" i="2" s="1"/>
  <c r="I531" i="2"/>
  <c r="AA531" i="2" s="1"/>
  <c r="H531" i="2"/>
  <c r="G531" i="2"/>
  <c r="Z531" i="2" s="1"/>
  <c r="D531" i="2"/>
  <c r="B531" i="2"/>
  <c r="M530" i="2"/>
  <c r="X530" i="2" s="1"/>
  <c r="L530" i="2"/>
  <c r="W530" i="2" s="1"/>
  <c r="K530" i="2"/>
  <c r="V530" i="2" s="1"/>
  <c r="J530" i="2"/>
  <c r="AB530" i="2" s="1"/>
  <c r="I530" i="2"/>
  <c r="AA530" i="2" s="1"/>
  <c r="H530" i="2"/>
  <c r="G530" i="2"/>
  <c r="Z530" i="2" s="1"/>
  <c r="D530" i="2"/>
  <c r="B530" i="2"/>
  <c r="M529" i="2"/>
  <c r="X529" i="2" s="1"/>
  <c r="L529" i="2"/>
  <c r="W529" i="2" s="1"/>
  <c r="K529" i="2"/>
  <c r="V529" i="2" s="1"/>
  <c r="J529" i="2"/>
  <c r="AB529" i="2" s="1"/>
  <c r="I529" i="2"/>
  <c r="AA529" i="2" s="1"/>
  <c r="H529" i="2"/>
  <c r="G529" i="2"/>
  <c r="Z529" i="2" s="1"/>
  <c r="D529" i="2"/>
  <c r="B529" i="2"/>
  <c r="M528" i="2"/>
  <c r="X528" i="2" s="1"/>
  <c r="L528" i="2"/>
  <c r="W528" i="2" s="1"/>
  <c r="K528" i="2"/>
  <c r="V528" i="2" s="1"/>
  <c r="J528" i="2"/>
  <c r="AB528" i="2" s="1"/>
  <c r="I528" i="2"/>
  <c r="AA528" i="2" s="1"/>
  <c r="H528" i="2"/>
  <c r="G528" i="2"/>
  <c r="Z528" i="2" s="1"/>
  <c r="D528" i="2"/>
  <c r="B528" i="2"/>
  <c r="M527" i="2"/>
  <c r="X527" i="2" s="1"/>
  <c r="L527" i="2"/>
  <c r="W527" i="2" s="1"/>
  <c r="K527" i="2"/>
  <c r="V527" i="2" s="1"/>
  <c r="J527" i="2"/>
  <c r="AB527" i="2" s="1"/>
  <c r="I527" i="2"/>
  <c r="AA527" i="2" s="1"/>
  <c r="H527" i="2"/>
  <c r="G527" i="2"/>
  <c r="Z527" i="2" s="1"/>
  <c r="D527" i="2"/>
  <c r="B527" i="2"/>
  <c r="M526" i="2"/>
  <c r="X526" i="2" s="1"/>
  <c r="L526" i="2"/>
  <c r="W526" i="2" s="1"/>
  <c r="K526" i="2"/>
  <c r="V526" i="2" s="1"/>
  <c r="J526" i="2"/>
  <c r="AB526" i="2" s="1"/>
  <c r="I526" i="2"/>
  <c r="AA526" i="2" s="1"/>
  <c r="H526" i="2"/>
  <c r="G526" i="2"/>
  <c r="Z526" i="2" s="1"/>
  <c r="D526" i="2"/>
  <c r="B526" i="2"/>
  <c r="M525" i="2"/>
  <c r="X525" i="2" s="1"/>
  <c r="L525" i="2"/>
  <c r="W525" i="2" s="1"/>
  <c r="K525" i="2"/>
  <c r="V525" i="2" s="1"/>
  <c r="J525" i="2"/>
  <c r="AB525" i="2" s="1"/>
  <c r="I525" i="2"/>
  <c r="AA525" i="2" s="1"/>
  <c r="H525" i="2"/>
  <c r="G525" i="2"/>
  <c r="Z525" i="2" s="1"/>
  <c r="D525" i="2"/>
  <c r="B525" i="2"/>
  <c r="M524" i="2"/>
  <c r="X524" i="2" s="1"/>
  <c r="L524" i="2"/>
  <c r="W524" i="2" s="1"/>
  <c r="K524" i="2"/>
  <c r="V524" i="2" s="1"/>
  <c r="J524" i="2"/>
  <c r="AB524" i="2" s="1"/>
  <c r="I524" i="2"/>
  <c r="AA524" i="2" s="1"/>
  <c r="H524" i="2"/>
  <c r="G524" i="2"/>
  <c r="Z524" i="2" s="1"/>
  <c r="D524" i="2"/>
  <c r="B524" i="2"/>
  <c r="M523" i="2"/>
  <c r="X523" i="2" s="1"/>
  <c r="L523" i="2"/>
  <c r="W523" i="2" s="1"/>
  <c r="K523" i="2"/>
  <c r="V523" i="2" s="1"/>
  <c r="J523" i="2"/>
  <c r="AB523" i="2" s="1"/>
  <c r="I523" i="2"/>
  <c r="AA523" i="2" s="1"/>
  <c r="H523" i="2"/>
  <c r="G523" i="2"/>
  <c r="Z523" i="2" s="1"/>
  <c r="D523" i="2"/>
  <c r="B523" i="2"/>
  <c r="M522" i="2"/>
  <c r="X522" i="2" s="1"/>
  <c r="L522" i="2"/>
  <c r="W522" i="2" s="1"/>
  <c r="K522" i="2"/>
  <c r="V522" i="2" s="1"/>
  <c r="J522" i="2"/>
  <c r="AB522" i="2" s="1"/>
  <c r="I522" i="2"/>
  <c r="AA522" i="2" s="1"/>
  <c r="H522" i="2"/>
  <c r="G522" i="2"/>
  <c r="Z522" i="2" s="1"/>
  <c r="D522" i="2"/>
  <c r="B522" i="2"/>
  <c r="M521" i="2"/>
  <c r="X521" i="2" s="1"/>
  <c r="L521" i="2"/>
  <c r="W521" i="2" s="1"/>
  <c r="K521" i="2"/>
  <c r="V521" i="2" s="1"/>
  <c r="J521" i="2"/>
  <c r="AB521" i="2" s="1"/>
  <c r="I521" i="2"/>
  <c r="AA521" i="2" s="1"/>
  <c r="H521" i="2"/>
  <c r="G521" i="2"/>
  <c r="Z521" i="2" s="1"/>
  <c r="D521" i="2"/>
  <c r="B521" i="2"/>
  <c r="M520" i="2"/>
  <c r="X520" i="2" s="1"/>
  <c r="L520" i="2"/>
  <c r="W520" i="2" s="1"/>
  <c r="K520" i="2"/>
  <c r="V520" i="2" s="1"/>
  <c r="J520" i="2"/>
  <c r="AB520" i="2" s="1"/>
  <c r="I520" i="2"/>
  <c r="AA520" i="2" s="1"/>
  <c r="H520" i="2"/>
  <c r="G520" i="2"/>
  <c r="Z520" i="2" s="1"/>
  <c r="D520" i="2"/>
  <c r="B520" i="2"/>
  <c r="M519" i="2"/>
  <c r="X519" i="2" s="1"/>
  <c r="L519" i="2"/>
  <c r="W519" i="2" s="1"/>
  <c r="K519" i="2"/>
  <c r="V519" i="2" s="1"/>
  <c r="J519" i="2"/>
  <c r="AB519" i="2" s="1"/>
  <c r="I519" i="2"/>
  <c r="AA519" i="2" s="1"/>
  <c r="H519" i="2"/>
  <c r="G519" i="2"/>
  <c r="Z519" i="2" s="1"/>
  <c r="D519" i="2"/>
  <c r="B519" i="2"/>
  <c r="M518" i="2"/>
  <c r="X518" i="2" s="1"/>
  <c r="L518" i="2"/>
  <c r="W518" i="2" s="1"/>
  <c r="K518" i="2"/>
  <c r="V518" i="2" s="1"/>
  <c r="J518" i="2"/>
  <c r="AB518" i="2" s="1"/>
  <c r="I518" i="2"/>
  <c r="AA518" i="2" s="1"/>
  <c r="H518" i="2"/>
  <c r="G518" i="2"/>
  <c r="Z518" i="2" s="1"/>
  <c r="D518" i="2"/>
  <c r="B518" i="2"/>
  <c r="M517" i="2"/>
  <c r="X517" i="2" s="1"/>
  <c r="L517" i="2"/>
  <c r="W517" i="2" s="1"/>
  <c r="K517" i="2"/>
  <c r="V517" i="2" s="1"/>
  <c r="J517" i="2"/>
  <c r="AB517" i="2" s="1"/>
  <c r="I517" i="2"/>
  <c r="AA517" i="2" s="1"/>
  <c r="H517" i="2"/>
  <c r="G517" i="2"/>
  <c r="Z517" i="2" s="1"/>
  <c r="D517" i="2"/>
  <c r="B517" i="2"/>
  <c r="M516" i="2"/>
  <c r="X516" i="2" s="1"/>
  <c r="L516" i="2"/>
  <c r="W516" i="2" s="1"/>
  <c r="K516" i="2"/>
  <c r="V516" i="2" s="1"/>
  <c r="J516" i="2"/>
  <c r="AB516" i="2" s="1"/>
  <c r="I516" i="2"/>
  <c r="AA516" i="2" s="1"/>
  <c r="H516" i="2"/>
  <c r="G516" i="2"/>
  <c r="Z516" i="2" s="1"/>
  <c r="D516" i="2"/>
  <c r="B516" i="2"/>
  <c r="M515" i="2"/>
  <c r="X515" i="2" s="1"/>
  <c r="L515" i="2"/>
  <c r="W515" i="2" s="1"/>
  <c r="K515" i="2"/>
  <c r="V515" i="2" s="1"/>
  <c r="J515" i="2"/>
  <c r="AB515" i="2" s="1"/>
  <c r="I515" i="2"/>
  <c r="AA515" i="2" s="1"/>
  <c r="H515" i="2"/>
  <c r="G515" i="2"/>
  <c r="Z515" i="2" s="1"/>
  <c r="D515" i="2"/>
  <c r="B515" i="2"/>
  <c r="M514" i="2"/>
  <c r="X514" i="2" s="1"/>
  <c r="L514" i="2"/>
  <c r="W514" i="2" s="1"/>
  <c r="K514" i="2"/>
  <c r="V514" i="2" s="1"/>
  <c r="J514" i="2"/>
  <c r="AB514" i="2" s="1"/>
  <c r="I514" i="2"/>
  <c r="AA514" i="2" s="1"/>
  <c r="H514" i="2"/>
  <c r="G514" i="2"/>
  <c r="Z514" i="2" s="1"/>
  <c r="D514" i="2"/>
  <c r="B514" i="2"/>
  <c r="M513" i="2"/>
  <c r="X513" i="2" s="1"/>
  <c r="L513" i="2"/>
  <c r="W513" i="2" s="1"/>
  <c r="K513" i="2"/>
  <c r="V513" i="2" s="1"/>
  <c r="J513" i="2"/>
  <c r="AB513" i="2" s="1"/>
  <c r="I513" i="2"/>
  <c r="AA513" i="2" s="1"/>
  <c r="H513" i="2"/>
  <c r="G513" i="2"/>
  <c r="Z513" i="2" s="1"/>
  <c r="D513" i="2"/>
  <c r="B513" i="2"/>
  <c r="M512" i="2"/>
  <c r="X512" i="2" s="1"/>
  <c r="L512" i="2"/>
  <c r="W512" i="2" s="1"/>
  <c r="K512" i="2"/>
  <c r="V512" i="2" s="1"/>
  <c r="J512" i="2"/>
  <c r="AB512" i="2" s="1"/>
  <c r="I512" i="2"/>
  <c r="AA512" i="2" s="1"/>
  <c r="H512" i="2"/>
  <c r="G512" i="2"/>
  <c r="Z512" i="2" s="1"/>
  <c r="D512" i="2"/>
  <c r="B512" i="2"/>
  <c r="M511" i="2"/>
  <c r="X511" i="2" s="1"/>
  <c r="L511" i="2"/>
  <c r="W511" i="2" s="1"/>
  <c r="K511" i="2"/>
  <c r="V511" i="2" s="1"/>
  <c r="J511" i="2"/>
  <c r="AB511" i="2" s="1"/>
  <c r="I511" i="2"/>
  <c r="AA511" i="2" s="1"/>
  <c r="H511" i="2"/>
  <c r="G511" i="2"/>
  <c r="Z511" i="2" s="1"/>
  <c r="D511" i="2"/>
  <c r="B511" i="2"/>
  <c r="M510" i="2"/>
  <c r="X510" i="2" s="1"/>
  <c r="L510" i="2"/>
  <c r="W510" i="2" s="1"/>
  <c r="K510" i="2"/>
  <c r="V510" i="2" s="1"/>
  <c r="J510" i="2"/>
  <c r="AB510" i="2" s="1"/>
  <c r="I510" i="2"/>
  <c r="AA510" i="2" s="1"/>
  <c r="H510" i="2"/>
  <c r="G510" i="2"/>
  <c r="Z510" i="2" s="1"/>
  <c r="D510" i="2"/>
  <c r="B510" i="2"/>
  <c r="M509" i="2"/>
  <c r="X509" i="2" s="1"/>
  <c r="L509" i="2"/>
  <c r="W509" i="2" s="1"/>
  <c r="K509" i="2"/>
  <c r="V509" i="2" s="1"/>
  <c r="J509" i="2"/>
  <c r="AB509" i="2" s="1"/>
  <c r="I509" i="2"/>
  <c r="AA509" i="2" s="1"/>
  <c r="H509" i="2"/>
  <c r="G509" i="2"/>
  <c r="Z509" i="2" s="1"/>
  <c r="D509" i="2"/>
  <c r="B509" i="2"/>
  <c r="M508" i="2"/>
  <c r="X508" i="2" s="1"/>
  <c r="L508" i="2"/>
  <c r="W508" i="2" s="1"/>
  <c r="K508" i="2"/>
  <c r="V508" i="2" s="1"/>
  <c r="J508" i="2"/>
  <c r="AB508" i="2" s="1"/>
  <c r="I508" i="2"/>
  <c r="AA508" i="2" s="1"/>
  <c r="H508" i="2"/>
  <c r="G508" i="2"/>
  <c r="Z508" i="2" s="1"/>
  <c r="D508" i="2"/>
  <c r="B508" i="2"/>
  <c r="M507" i="2"/>
  <c r="X507" i="2" s="1"/>
  <c r="L507" i="2"/>
  <c r="W507" i="2" s="1"/>
  <c r="K507" i="2"/>
  <c r="V507" i="2" s="1"/>
  <c r="J507" i="2"/>
  <c r="AB507" i="2" s="1"/>
  <c r="I507" i="2"/>
  <c r="AA507" i="2" s="1"/>
  <c r="H507" i="2"/>
  <c r="G507" i="2"/>
  <c r="Z507" i="2" s="1"/>
  <c r="D507" i="2"/>
  <c r="B507" i="2"/>
  <c r="M506" i="2"/>
  <c r="X506" i="2" s="1"/>
  <c r="L506" i="2"/>
  <c r="W506" i="2" s="1"/>
  <c r="K506" i="2"/>
  <c r="V506" i="2" s="1"/>
  <c r="J506" i="2"/>
  <c r="AB506" i="2" s="1"/>
  <c r="I506" i="2"/>
  <c r="AA506" i="2" s="1"/>
  <c r="H506" i="2"/>
  <c r="G506" i="2"/>
  <c r="Z506" i="2" s="1"/>
  <c r="D506" i="2"/>
  <c r="B506" i="2"/>
  <c r="M505" i="2"/>
  <c r="X505" i="2" s="1"/>
  <c r="L505" i="2"/>
  <c r="W505" i="2" s="1"/>
  <c r="K505" i="2"/>
  <c r="V505" i="2" s="1"/>
  <c r="J505" i="2"/>
  <c r="AB505" i="2" s="1"/>
  <c r="I505" i="2"/>
  <c r="AA505" i="2" s="1"/>
  <c r="H505" i="2"/>
  <c r="G505" i="2"/>
  <c r="Z505" i="2" s="1"/>
  <c r="D505" i="2"/>
  <c r="B505" i="2"/>
  <c r="M504" i="2"/>
  <c r="X504" i="2" s="1"/>
  <c r="L504" i="2"/>
  <c r="W504" i="2" s="1"/>
  <c r="K504" i="2"/>
  <c r="V504" i="2" s="1"/>
  <c r="J504" i="2"/>
  <c r="AB504" i="2" s="1"/>
  <c r="I504" i="2"/>
  <c r="AA504" i="2" s="1"/>
  <c r="H504" i="2"/>
  <c r="G504" i="2"/>
  <c r="Z504" i="2" s="1"/>
  <c r="D504" i="2"/>
  <c r="B504" i="2"/>
  <c r="M503" i="2"/>
  <c r="X503" i="2" s="1"/>
  <c r="L503" i="2"/>
  <c r="W503" i="2" s="1"/>
  <c r="K503" i="2"/>
  <c r="V503" i="2" s="1"/>
  <c r="J503" i="2"/>
  <c r="AB503" i="2" s="1"/>
  <c r="I503" i="2"/>
  <c r="AA503" i="2" s="1"/>
  <c r="H503" i="2"/>
  <c r="G503" i="2"/>
  <c r="Z503" i="2" s="1"/>
  <c r="D503" i="2"/>
  <c r="B503" i="2"/>
  <c r="M502" i="2"/>
  <c r="X502" i="2" s="1"/>
  <c r="L502" i="2"/>
  <c r="W502" i="2" s="1"/>
  <c r="K502" i="2"/>
  <c r="V502" i="2" s="1"/>
  <c r="J502" i="2"/>
  <c r="AB502" i="2" s="1"/>
  <c r="I502" i="2"/>
  <c r="AA502" i="2" s="1"/>
  <c r="H502" i="2"/>
  <c r="G502" i="2"/>
  <c r="Z502" i="2" s="1"/>
  <c r="D502" i="2"/>
  <c r="B502" i="2"/>
  <c r="M501" i="2"/>
  <c r="X501" i="2" s="1"/>
  <c r="L501" i="2"/>
  <c r="W501" i="2" s="1"/>
  <c r="K501" i="2"/>
  <c r="V501" i="2" s="1"/>
  <c r="J501" i="2"/>
  <c r="AB501" i="2" s="1"/>
  <c r="I501" i="2"/>
  <c r="AA501" i="2" s="1"/>
  <c r="H501" i="2"/>
  <c r="G501" i="2"/>
  <c r="Z501" i="2" s="1"/>
  <c r="D501" i="2"/>
  <c r="B501" i="2"/>
  <c r="M500" i="2"/>
  <c r="X500" i="2" s="1"/>
  <c r="L500" i="2"/>
  <c r="W500" i="2" s="1"/>
  <c r="K500" i="2"/>
  <c r="V500" i="2" s="1"/>
  <c r="J500" i="2"/>
  <c r="AB500" i="2" s="1"/>
  <c r="I500" i="2"/>
  <c r="AA500" i="2" s="1"/>
  <c r="H500" i="2"/>
  <c r="G500" i="2"/>
  <c r="Z500" i="2" s="1"/>
  <c r="D500" i="2"/>
  <c r="B500" i="2"/>
  <c r="M499" i="2"/>
  <c r="X499" i="2" s="1"/>
  <c r="L499" i="2"/>
  <c r="W499" i="2" s="1"/>
  <c r="K499" i="2"/>
  <c r="V499" i="2" s="1"/>
  <c r="J499" i="2"/>
  <c r="AB499" i="2" s="1"/>
  <c r="I499" i="2"/>
  <c r="AA499" i="2" s="1"/>
  <c r="H499" i="2"/>
  <c r="G499" i="2"/>
  <c r="Z499" i="2" s="1"/>
  <c r="D499" i="2"/>
  <c r="B499" i="2"/>
  <c r="M498" i="2"/>
  <c r="X498" i="2" s="1"/>
  <c r="L498" i="2"/>
  <c r="W498" i="2" s="1"/>
  <c r="K498" i="2"/>
  <c r="V498" i="2" s="1"/>
  <c r="J498" i="2"/>
  <c r="AB498" i="2" s="1"/>
  <c r="I498" i="2"/>
  <c r="AA498" i="2" s="1"/>
  <c r="H498" i="2"/>
  <c r="G498" i="2"/>
  <c r="Z498" i="2" s="1"/>
  <c r="D498" i="2"/>
  <c r="B498" i="2"/>
  <c r="M497" i="2"/>
  <c r="X497" i="2" s="1"/>
  <c r="L497" i="2"/>
  <c r="W497" i="2" s="1"/>
  <c r="K497" i="2"/>
  <c r="V497" i="2" s="1"/>
  <c r="J497" i="2"/>
  <c r="AB497" i="2" s="1"/>
  <c r="I497" i="2"/>
  <c r="AA497" i="2" s="1"/>
  <c r="H497" i="2"/>
  <c r="G497" i="2"/>
  <c r="Z497" i="2" s="1"/>
  <c r="D497" i="2"/>
  <c r="B497" i="2"/>
  <c r="M496" i="2"/>
  <c r="X496" i="2" s="1"/>
  <c r="L496" i="2"/>
  <c r="W496" i="2" s="1"/>
  <c r="K496" i="2"/>
  <c r="V496" i="2" s="1"/>
  <c r="J496" i="2"/>
  <c r="AB496" i="2" s="1"/>
  <c r="I496" i="2"/>
  <c r="AA496" i="2" s="1"/>
  <c r="H496" i="2"/>
  <c r="G496" i="2"/>
  <c r="Z496" i="2" s="1"/>
  <c r="D496" i="2"/>
  <c r="B496" i="2"/>
  <c r="M495" i="2"/>
  <c r="X495" i="2" s="1"/>
  <c r="L495" i="2"/>
  <c r="W495" i="2" s="1"/>
  <c r="K495" i="2"/>
  <c r="V495" i="2" s="1"/>
  <c r="J495" i="2"/>
  <c r="AB495" i="2" s="1"/>
  <c r="I495" i="2"/>
  <c r="AA495" i="2" s="1"/>
  <c r="H495" i="2"/>
  <c r="G495" i="2"/>
  <c r="Z495" i="2" s="1"/>
  <c r="D495" i="2"/>
  <c r="B495" i="2"/>
  <c r="M494" i="2"/>
  <c r="X494" i="2" s="1"/>
  <c r="L494" i="2"/>
  <c r="W494" i="2" s="1"/>
  <c r="K494" i="2"/>
  <c r="V494" i="2" s="1"/>
  <c r="J494" i="2"/>
  <c r="AB494" i="2" s="1"/>
  <c r="I494" i="2"/>
  <c r="AA494" i="2" s="1"/>
  <c r="H494" i="2"/>
  <c r="G494" i="2"/>
  <c r="Z494" i="2" s="1"/>
  <c r="D494" i="2"/>
  <c r="B494" i="2"/>
  <c r="M493" i="2"/>
  <c r="X493" i="2" s="1"/>
  <c r="L493" i="2"/>
  <c r="W493" i="2" s="1"/>
  <c r="K493" i="2"/>
  <c r="V493" i="2" s="1"/>
  <c r="J493" i="2"/>
  <c r="AB493" i="2" s="1"/>
  <c r="I493" i="2"/>
  <c r="AA493" i="2" s="1"/>
  <c r="H493" i="2"/>
  <c r="G493" i="2"/>
  <c r="Z493" i="2" s="1"/>
  <c r="D493" i="2"/>
  <c r="B493" i="2"/>
  <c r="M492" i="2"/>
  <c r="X492" i="2" s="1"/>
  <c r="L492" i="2"/>
  <c r="W492" i="2" s="1"/>
  <c r="K492" i="2"/>
  <c r="V492" i="2" s="1"/>
  <c r="J492" i="2"/>
  <c r="AB492" i="2" s="1"/>
  <c r="I492" i="2"/>
  <c r="AA492" i="2" s="1"/>
  <c r="H492" i="2"/>
  <c r="G492" i="2"/>
  <c r="Z492" i="2" s="1"/>
  <c r="D492" i="2"/>
  <c r="B492" i="2"/>
  <c r="M491" i="2"/>
  <c r="X491" i="2" s="1"/>
  <c r="L491" i="2"/>
  <c r="W491" i="2" s="1"/>
  <c r="K491" i="2"/>
  <c r="V491" i="2" s="1"/>
  <c r="J491" i="2"/>
  <c r="AB491" i="2" s="1"/>
  <c r="I491" i="2"/>
  <c r="AA491" i="2" s="1"/>
  <c r="H491" i="2"/>
  <c r="G491" i="2"/>
  <c r="Z491" i="2" s="1"/>
  <c r="D491" i="2"/>
  <c r="B491" i="2"/>
  <c r="M490" i="2"/>
  <c r="X490" i="2" s="1"/>
  <c r="L490" i="2"/>
  <c r="W490" i="2" s="1"/>
  <c r="K490" i="2"/>
  <c r="V490" i="2" s="1"/>
  <c r="J490" i="2"/>
  <c r="AB490" i="2" s="1"/>
  <c r="I490" i="2"/>
  <c r="AA490" i="2" s="1"/>
  <c r="H490" i="2"/>
  <c r="G490" i="2"/>
  <c r="Z490" i="2" s="1"/>
  <c r="D490" i="2"/>
  <c r="B490" i="2"/>
  <c r="M489" i="2"/>
  <c r="X489" i="2" s="1"/>
  <c r="L489" i="2"/>
  <c r="W489" i="2" s="1"/>
  <c r="K489" i="2"/>
  <c r="V489" i="2" s="1"/>
  <c r="J489" i="2"/>
  <c r="AB489" i="2" s="1"/>
  <c r="I489" i="2"/>
  <c r="AA489" i="2" s="1"/>
  <c r="H489" i="2"/>
  <c r="G489" i="2"/>
  <c r="Z489" i="2" s="1"/>
  <c r="D489" i="2"/>
  <c r="B489" i="2"/>
  <c r="M488" i="2"/>
  <c r="X488" i="2" s="1"/>
  <c r="L488" i="2"/>
  <c r="W488" i="2" s="1"/>
  <c r="K488" i="2"/>
  <c r="V488" i="2" s="1"/>
  <c r="J488" i="2"/>
  <c r="AB488" i="2" s="1"/>
  <c r="I488" i="2"/>
  <c r="AA488" i="2" s="1"/>
  <c r="H488" i="2"/>
  <c r="G488" i="2"/>
  <c r="Z488" i="2" s="1"/>
  <c r="D488" i="2"/>
  <c r="B488" i="2"/>
  <c r="M487" i="2"/>
  <c r="X487" i="2" s="1"/>
  <c r="L487" i="2"/>
  <c r="W487" i="2" s="1"/>
  <c r="K487" i="2"/>
  <c r="V487" i="2" s="1"/>
  <c r="J487" i="2"/>
  <c r="AB487" i="2" s="1"/>
  <c r="I487" i="2"/>
  <c r="AA487" i="2" s="1"/>
  <c r="H487" i="2"/>
  <c r="G487" i="2"/>
  <c r="Z487" i="2" s="1"/>
  <c r="D487" i="2"/>
  <c r="B487" i="2"/>
  <c r="M486" i="2"/>
  <c r="X486" i="2" s="1"/>
  <c r="L486" i="2"/>
  <c r="W486" i="2" s="1"/>
  <c r="K486" i="2"/>
  <c r="V486" i="2" s="1"/>
  <c r="J486" i="2"/>
  <c r="AB486" i="2" s="1"/>
  <c r="I486" i="2"/>
  <c r="AA486" i="2" s="1"/>
  <c r="H486" i="2"/>
  <c r="G486" i="2"/>
  <c r="Z486" i="2" s="1"/>
  <c r="D486" i="2"/>
  <c r="B486" i="2"/>
  <c r="M485" i="2"/>
  <c r="X485" i="2" s="1"/>
  <c r="L485" i="2"/>
  <c r="W485" i="2" s="1"/>
  <c r="K485" i="2"/>
  <c r="V485" i="2" s="1"/>
  <c r="J485" i="2"/>
  <c r="AB485" i="2" s="1"/>
  <c r="I485" i="2"/>
  <c r="AA485" i="2" s="1"/>
  <c r="H485" i="2"/>
  <c r="G485" i="2"/>
  <c r="Z485" i="2" s="1"/>
  <c r="D485" i="2"/>
  <c r="B485" i="2"/>
  <c r="M484" i="2"/>
  <c r="X484" i="2" s="1"/>
  <c r="L484" i="2"/>
  <c r="W484" i="2" s="1"/>
  <c r="K484" i="2"/>
  <c r="V484" i="2" s="1"/>
  <c r="J484" i="2"/>
  <c r="AB484" i="2" s="1"/>
  <c r="I484" i="2"/>
  <c r="AA484" i="2" s="1"/>
  <c r="H484" i="2"/>
  <c r="G484" i="2"/>
  <c r="Z484" i="2" s="1"/>
  <c r="D484" i="2"/>
  <c r="B484" i="2"/>
  <c r="M483" i="2"/>
  <c r="X483" i="2" s="1"/>
  <c r="L483" i="2"/>
  <c r="W483" i="2" s="1"/>
  <c r="K483" i="2"/>
  <c r="V483" i="2" s="1"/>
  <c r="J483" i="2"/>
  <c r="AB483" i="2" s="1"/>
  <c r="I483" i="2"/>
  <c r="AA483" i="2" s="1"/>
  <c r="H483" i="2"/>
  <c r="G483" i="2"/>
  <c r="Z483" i="2" s="1"/>
  <c r="D483" i="2"/>
  <c r="B483" i="2"/>
  <c r="M482" i="2"/>
  <c r="X482" i="2" s="1"/>
  <c r="L482" i="2"/>
  <c r="W482" i="2" s="1"/>
  <c r="K482" i="2"/>
  <c r="V482" i="2" s="1"/>
  <c r="J482" i="2"/>
  <c r="AB482" i="2" s="1"/>
  <c r="I482" i="2"/>
  <c r="AA482" i="2" s="1"/>
  <c r="H482" i="2"/>
  <c r="G482" i="2"/>
  <c r="Z482" i="2" s="1"/>
  <c r="D482" i="2"/>
  <c r="B482" i="2"/>
  <c r="M481" i="2"/>
  <c r="X481" i="2" s="1"/>
  <c r="L481" i="2"/>
  <c r="W481" i="2" s="1"/>
  <c r="K481" i="2"/>
  <c r="V481" i="2" s="1"/>
  <c r="J481" i="2"/>
  <c r="AB481" i="2" s="1"/>
  <c r="I481" i="2"/>
  <c r="AA481" i="2" s="1"/>
  <c r="H481" i="2"/>
  <c r="G481" i="2"/>
  <c r="Z481" i="2" s="1"/>
  <c r="D481" i="2"/>
  <c r="B481" i="2"/>
  <c r="M480" i="2"/>
  <c r="X480" i="2" s="1"/>
  <c r="L480" i="2"/>
  <c r="W480" i="2" s="1"/>
  <c r="K480" i="2"/>
  <c r="V480" i="2" s="1"/>
  <c r="J480" i="2"/>
  <c r="AB480" i="2" s="1"/>
  <c r="I480" i="2"/>
  <c r="AA480" i="2" s="1"/>
  <c r="H480" i="2"/>
  <c r="G480" i="2"/>
  <c r="Z480" i="2" s="1"/>
  <c r="D480" i="2"/>
  <c r="B480" i="2"/>
  <c r="M479" i="2"/>
  <c r="X479" i="2" s="1"/>
  <c r="L479" i="2"/>
  <c r="W479" i="2" s="1"/>
  <c r="K479" i="2"/>
  <c r="V479" i="2" s="1"/>
  <c r="J479" i="2"/>
  <c r="AB479" i="2" s="1"/>
  <c r="I479" i="2"/>
  <c r="AA479" i="2" s="1"/>
  <c r="H479" i="2"/>
  <c r="G479" i="2"/>
  <c r="Z479" i="2" s="1"/>
  <c r="D479" i="2"/>
  <c r="B479" i="2"/>
  <c r="M478" i="2"/>
  <c r="X478" i="2" s="1"/>
  <c r="L478" i="2"/>
  <c r="W478" i="2" s="1"/>
  <c r="K478" i="2"/>
  <c r="V478" i="2" s="1"/>
  <c r="J478" i="2"/>
  <c r="AB478" i="2" s="1"/>
  <c r="I478" i="2"/>
  <c r="AA478" i="2" s="1"/>
  <c r="H478" i="2"/>
  <c r="G478" i="2"/>
  <c r="Z478" i="2" s="1"/>
  <c r="D478" i="2"/>
  <c r="B478" i="2"/>
  <c r="M477" i="2"/>
  <c r="X477" i="2" s="1"/>
  <c r="L477" i="2"/>
  <c r="W477" i="2" s="1"/>
  <c r="K477" i="2"/>
  <c r="V477" i="2" s="1"/>
  <c r="J477" i="2"/>
  <c r="AB477" i="2" s="1"/>
  <c r="I477" i="2"/>
  <c r="AA477" i="2" s="1"/>
  <c r="H477" i="2"/>
  <c r="G477" i="2"/>
  <c r="Z477" i="2" s="1"/>
  <c r="D477" i="2"/>
  <c r="B477" i="2"/>
  <c r="M476" i="2"/>
  <c r="X476" i="2" s="1"/>
  <c r="L476" i="2"/>
  <c r="W476" i="2" s="1"/>
  <c r="K476" i="2"/>
  <c r="V476" i="2" s="1"/>
  <c r="J476" i="2"/>
  <c r="AB476" i="2" s="1"/>
  <c r="I476" i="2"/>
  <c r="AA476" i="2" s="1"/>
  <c r="H476" i="2"/>
  <c r="G476" i="2"/>
  <c r="Z476" i="2" s="1"/>
  <c r="D476" i="2"/>
  <c r="B476" i="2"/>
  <c r="M475" i="2"/>
  <c r="X475" i="2" s="1"/>
  <c r="L475" i="2"/>
  <c r="W475" i="2" s="1"/>
  <c r="K475" i="2"/>
  <c r="V475" i="2" s="1"/>
  <c r="J475" i="2"/>
  <c r="AB475" i="2" s="1"/>
  <c r="I475" i="2"/>
  <c r="AA475" i="2" s="1"/>
  <c r="H475" i="2"/>
  <c r="G475" i="2"/>
  <c r="Z475" i="2" s="1"/>
  <c r="D475" i="2"/>
  <c r="B475" i="2"/>
  <c r="M474" i="2"/>
  <c r="X474" i="2" s="1"/>
  <c r="L474" i="2"/>
  <c r="W474" i="2" s="1"/>
  <c r="K474" i="2"/>
  <c r="V474" i="2" s="1"/>
  <c r="J474" i="2"/>
  <c r="AB474" i="2" s="1"/>
  <c r="I474" i="2"/>
  <c r="AA474" i="2" s="1"/>
  <c r="H474" i="2"/>
  <c r="G474" i="2"/>
  <c r="Z474" i="2" s="1"/>
  <c r="D474" i="2"/>
  <c r="B474" i="2"/>
  <c r="M473" i="2"/>
  <c r="X473" i="2" s="1"/>
  <c r="L473" i="2"/>
  <c r="W473" i="2" s="1"/>
  <c r="K473" i="2"/>
  <c r="V473" i="2" s="1"/>
  <c r="J473" i="2"/>
  <c r="AB473" i="2" s="1"/>
  <c r="I473" i="2"/>
  <c r="AA473" i="2" s="1"/>
  <c r="H473" i="2"/>
  <c r="G473" i="2"/>
  <c r="Z473" i="2" s="1"/>
  <c r="D473" i="2"/>
  <c r="B473" i="2"/>
  <c r="M472" i="2"/>
  <c r="X472" i="2" s="1"/>
  <c r="L472" i="2"/>
  <c r="W472" i="2" s="1"/>
  <c r="K472" i="2"/>
  <c r="V472" i="2" s="1"/>
  <c r="J472" i="2"/>
  <c r="AB472" i="2" s="1"/>
  <c r="I472" i="2"/>
  <c r="AA472" i="2" s="1"/>
  <c r="H472" i="2"/>
  <c r="G472" i="2"/>
  <c r="Z472" i="2" s="1"/>
  <c r="D472" i="2"/>
  <c r="B472" i="2"/>
  <c r="M471" i="2"/>
  <c r="X471" i="2" s="1"/>
  <c r="L471" i="2"/>
  <c r="W471" i="2" s="1"/>
  <c r="K471" i="2"/>
  <c r="V471" i="2" s="1"/>
  <c r="J471" i="2"/>
  <c r="AB471" i="2" s="1"/>
  <c r="I471" i="2"/>
  <c r="AA471" i="2" s="1"/>
  <c r="H471" i="2"/>
  <c r="G471" i="2"/>
  <c r="Z471" i="2" s="1"/>
  <c r="D471" i="2"/>
  <c r="B471" i="2"/>
  <c r="M470" i="2"/>
  <c r="X470" i="2" s="1"/>
  <c r="L470" i="2"/>
  <c r="W470" i="2" s="1"/>
  <c r="K470" i="2"/>
  <c r="V470" i="2" s="1"/>
  <c r="J470" i="2"/>
  <c r="AB470" i="2" s="1"/>
  <c r="I470" i="2"/>
  <c r="AA470" i="2" s="1"/>
  <c r="H470" i="2"/>
  <c r="G470" i="2"/>
  <c r="Z470" i="2" s="1"/>
  <c r="D470" i="2"/>
  <c r="B470" i="2"/>
  <c r="M469" i="2"/>
  <c r="X469" i="2" s="1"/>
  <c r="L469" i="2"/>
  <c r="W469" i="2" s="1"/>
  <c r="K469" i="2"/>
  <c r="V469" i="2" s="1"/>
  <c r="J469" i="2"/>
  <c r="AB469" i="2" s="1"/>
  <c r="I469" i="2"/>
  <c r="AA469" i="2" s="1"/>
  <c r="H469" i="2"/>
  <c r="G469" i="2"/>
  <c r="Z469" i="2" s="1"/>
  <c r="D469" i="2"/>
  <c r="B469" i="2"/>
  <c r="M468" i="2"/>
  <c r="X468" i="2" s="1"/>
  <c r="L468" i="2"/>
  <c r="W468" i="2" s="1"/>
  <c r="K468" i="2"/>
  <c r="V468" i="2" s="1"/>
  <c r="J468" i="2"/>
  <c r="AB468" i="2" s="1"/>
  <c r="I468" i="2"/>
  <c r="AA468" i="2" s="1"/>
  <c r="H468" i="2"/>
  <c r="G468" i="2"/>
  <c r="Z468" i="2" s="1"/>
  <c r="D468" i="2"/>
  <c r="B468" i="2"/>
  <c r="M467" i="2"/>
  <c r="X467" i="2" s="1"/>
  <c r="L467" i="2"/>
  <c r="W467" i="2" s="1"/>
  <c r="K467" i="2"/>
  <c r="V467" i="2" s="1"/>
  <c r="J467" i="2"/>
  <c r="AB467" i="2" s="1"/>
  <c r="I467" i="2"/>
  <c r="AA467" i="2" s="1"/>
  <c r="H467" i="2"/>
  <c r="G467" i="2"/>
  <c r="Z467" i="2" s="1"/>
  <c r="D467" i="2"/>
  <c r="B467" i="2"/>
  <c r="M466" i="2"/>
  <c r="X466" i="2" s="1"/>
  <c r="L466" i="2"/>
  <c r="W466" i="2" s="1"/>
  <c r="K466" i="2"/>
  <c r="V466" i="2" s="1"/>
  <c r="J466" i="2"/>
  <c r="AB466" i="2" s="1"/>
  <c r="I466" i="2"/>
  <c r="AA466" i="2" s="1"/>
  <c r="H466" i="2"/>
  <c r="G466" i="2"/>
  <c r="Z466" i="2" s="1"/>
  <c r="D466" i="2"/>
  <c r="B466" i="2"/>
  <c r="M465" i="2"/>
  <c r="X465" i="2" s="1"/>
  <c r="L465" i="2"/>
  <c r="W465" i="2" s="1"/>
  <c r="K465" i="2"/>
  <c r="V465" i="2" s="1"/>
  <c r="J465" i="2"/>
  <c r="AB465" i="2" s="1"/>
  <c r="I465" i="2"/>
  <c r="AA465" i="2" s="1"/>
  <c r="H465" i="2"/>
  <c r="G465" i="2"/>
  <c r="Z465" i="2" s="1"/>
  <c r="D465" i="2"/>
  <c r="B465" i="2"/>
  <c r="M464" i="2"/>
  <c r="X464" i="2" s="1"/>
  <c r="L464" i="2"/>
  <c r="W464" i="2" s="1"/>
  <c r="K464" i="2"/>
  <c r="V464" i="2" s="1"/>
  <c r="J464" i="2"/>
  <c r="AB464" i="2" s="1"/>
  <c r="I464" i="2"/>
  <c r="AA464" i="2" s="1"/>
  <c r="H464" i="2"/>
  <c r="G464" i="2"/>
  <c r="Z464" i="2" s="1"/>
  <c r="D464" i="2"/>
  <c r="B464" i="2"/>
  <c r="M463" i="2"/>
  <c r="X463" i="2" s="1"/>
  <c r="L463" i="2"/>
  <c r="W463" i="2" s="1"/>
  <c r="K463" i="2"/>
  <c r="V463" i="2" s="1"/>
  <c r="J463" i="2"/>
  <c r="AB463" i="2" s="1"/>
  <c r="I463" i="2"/>
  <c r="AA463" i="2" s="1"/>
  <c r="H463" i="2"/>
  <c r="G463" i="2"/>
  <c r="Z463" i="2" s="1"/>
  <c r="D463" i="2"/>
  <c r="B463" i="2"/>
  <c r="M462" i="2"/>
  <c r="X462" i="2" s="1"/>
  <c r="L462" i="2"/>
  <c r="W462" i="2" s="1"/>
  <c r="K462" i="2"/>
  <c r="V462" i="2" s="1"/>
  <c r="J462" i="2"/>
  <c r="AB462" i="2" s="1"/>
  <c r="I462" i="2"/>
  <c r="AA462" i="2" s="1"/>
  <c r="H462" i="2"/>
  <c r="G462" i="2"/>
  <c r="Z462" i="2" s="1"/>
  <c r="D462" i="2"/>
  <c r="B462" i="2"/>
  <c r="M461" i="2"/>
  <c r="X461" i="2" s="1"/>
  <c r="L461" i="2"/>
  <c r="W461" i="2" s="1"/>
  <c r="K461" i="2"/>
  <c r="V461" i="2" s="1"/>
  <c r="J461" i="2"/>
  <c r="AB461" i="2" s="1"/>
  <c r="I461" i="2"/>
  <c r="AA461" i="2" s="1"/>
  <c r="H461" i="2"/>
  <c r="G461" i="2"/>
  <c r="Z461" i="2" s="1"/>
  <c r="D461" i="2"/>
  <c r="B461" i="2"/>
  <c r="M460" i="2"/>
  <c r="X460" i="2" s="1"/>
  <c r="L460" i="2"/>
  <c r="W460" i="2" s="1"/>
  <c r="K460" i="2"/>
  <c r="V460" i="2" s="1"/>
  <c r="J460" i="2"/>
  <c r="AB460" i="2" s="1"/>
  <c r="I460" i="2"/>
  <c r="AA460" i="2" s="1"/>
  <c r="H460" i="2"/>
  <c r="G460" i="2"/>
  <c r="Z460" i="2" s="1"/>
  <c r="D460" i="2"/>
  <c r="B460" i="2"/>
  <c r="M459" i="2"/>
  <c r="X459" i="2" s="1"/>
  <c r="L459" i="2"/>
  <c r="W459" i="2" s="1"/>
  <c r="K459" i="2"/>
  <c r="V459" i="2" s="1"/>
  <c r="J459" i="2"/>
  <c r="AB459" i="2" s="1"/>
  <c r="I459" i="2"/>
  <c r="AA459" i="2" s="1"/>
  <c r="H459" i="2"/>
  <c r="G459" i="2"/>
  <c r="Z459" i="2" s="1"/>
  <c r="D459" i="2"/>
  <c r="B459" i="2"/>
  <c r="M458" i="2"/>
  <c r="X458" i="2" s="1"/>
  <c r="L458" i="2"/>
  <c r="W458" i="2" s="1"/>
  <c r="K458" i="2"/>
  <c r="V458" i="2" s="1"/>
  <c r="J458" i="2"/>
  <c r="AB458" i="2" s="1"/>
  <c r="I458" i="2"/>
  <c r="AA458" i="2" s="1"/>
  <c r="H458" i="2"/>
  <c r="G458" i="2"/>
  <c r="Z458" i="2" s="1"/>
  <c r="D458" i="2"/>
  <c r="B458" i="2"/>
  <c r="M457" i="2"/>
  <c r="X457" i="2" s="1"/>
  <c r="L457" i="2"/>
  <c r="W457" i="2" s="1"/>
  <c r="K457" i="2"/>
  <c r="V457" i="2" s="1"/>
  <c r="J457" i="2"/>
  <c r="AB457" i="2" s="1"/>
  <c r="I457" i="2"/>
  <c r="AA457" i="2" s="1"/>
  <c r="H457" i="2"/>
  <c r="G457" i="2"/>
  <c r="Z457" i="2" s="1"/>
  <c r="D457" i="2"/>
  <c r="B457" i="2"/>
  <c r="M456" i="2"/>
  <c r="X456" i="2" s="1"/>
  <c r="L456" i="2"/>
  <c r="W456" i="2" s="1"/>
  <c r="K456" i="2"/>
  <c r="V456" i="2" s="1"/>
  <c r="J456" i="2"/>
  <c r="AB456" i="2" s="1"/>
  <c r="I456" i="2"/>
  <c r="AA456" i="2" s="1"/>
  <c r="H456" i="2"/>
  <c r="G456" i="2"/>
  <c r="Z456" i="2" s="1"/>
  <c r="D456" i="2"/>
  <c r="B456" i="2"/>
  <c r="M455" i="2"/>
  <c r="X455" i="2" s="1"/>
  <c r="L455" i="2"/>
  <c r="W455" i="2" s="1"/>
  <c r="K455" i="2"/>
  <c r="V455" i="2" s="1"/>
  <c r="J455" i="2"/>
  <c r="AB455" i="2" s="1"/>
  <c r="I455" i="2"/>
  <c r="AA455" i="2" s="1"/>
  <c r="H455" i="2"/>
  <c r="G455" i="2"/>
  <c r="Z455" i="2" s="1"/>
  <c r="D455" i="2"/>
  <c r="B455" i="2"/>
  <c r="M454" i="2"/>
  <c r="X454" i="2" s="1"/>
  <c r="L454" i="2"/>
  <c r="W454" i="2" s="1"/>
  <c r="K454" i="2"/>
  <c r="V454" i="2" s="1"/>
  <c r="J454" i="2"/>
  <c r="AB454" i="2" s="1"/>
  <c r="I454" i="2"/>
  <c r="AA454" i="2" s="1"/>
  <c r="H454" i="2"/>
  <c r="G454" i="2"/>
  <c r="Z454" i="2" s="1"/>
  <c r="D454" i="2"/>
  <c r="B454" i="2"/>
  <c r="M453" i="2"/>
  <c r="X453" i="2" s="1"/>
  <c r="L453" i="2"/>
  <c r="W453" i="2" s="1"/>
  <c r="K453" i="2"/>
  <c r="V453" i="2" s="1"/>
  <c r="J453" i="2"/>
  <c r="AB453" i="2" s="1"/>
  <c r="I453" i="2"/>
  <c r="AA453" i="2" s="1"/>
  <c r="H453" i="2"/>
  <c r="G453" i="2"/>
  <c r="Z453" i="2" s="1"/>
  <c r="D453" i="2"/>
  <c r="B453" i="2"/>
  <c r="M452" i="2"/>
  <c r="X452" i="2" s="1"/>
  <c r="L452" i="2"/>
  <c r="W452" i="2" s="1"/>
  <c r="K452" i="2"/>
  <c r="V452" i="2" s="1"/>
  <c r="J452" i="2"/>
  <c r="AB452" i="2" s="1"/>
  <c r="I452" i="2"/>
  <c r="AA452" i="2" s="1"/>
  <c r="H452" i="2"/>
  <c r="G452" i="2"/>
  <c r="Z452" i="2" s="1"/>
  <c r="D452" i="2"/>
  <c r="B452" i="2"/>
  <c r="M451" i="2"/>
  <c r="X451" i="2" s="1"/>
  <c r="L451" i="2"/>
  <c r="W451" i="2" s="1"/>
  <c r="K451" i="2"/>
  <c r="V451" i="2" s="1"/>
  <c r="J451" i="2"/>
  <c r="AB451" i="2" s="1"/>
  <c r="I451" i="2"/>
  <c r="AA451" i="2" s="1"/>
  <c r="H451" i="2"/>
  <c r="G451" i="2"/>
  <c r="Z451" i="2" s="1"/>
  <c r="D451" i="2"/>
  <c r="B451" i="2"/>
  <c r="M450" i="2"/>
  <c r="X450" i="2" s="1"/>
  <c r="L450" i="2"/>
  <c r="W450" i="2" s="1"/>
  <c r="K450" i="2"/>
  <c r="V450" i="2" s="1"/>
  <c r="J450" i="2"/>
  <c r="AB450" i="2" s="1"/>
  <c r="I450" i="2"/>
  <c r="AA450" i="2" s="1"/>
  <c r="H450" i="2"/>
  <c r="G450" i="2"/>
  <c r="Z450" i="2" s="1"/>
  <c r="D450" i="2"/>
  <c r="B450" i="2"/>
  <c r="M449" i="2"/>
  <c r="X449" i="2" s="1"/>
  <c r="L449" i="2"/>
  <c r="W449" i="2" s="1"/>
  <c r="K449" i="2"/>
  <c r="V449" i="2" s="1"/>
  <c r="J449" i="2"/>
  <c r="AB449" i="2" s="1"/>
  <c r="I449" i="2"/>
  <c r="AA449" i="2" s="1"/>
  <c r="H449" i="2"/>
  <c r="G449" i="2"/>
  <c r="Z449" i="2" s="1"/>
  <c r="D449" i="2"/>
  <c r="B449" i="2"/>
  <c r="M448" i="2"/>
  <c r="X448" i="2" s="1"/>
  <c r="L448" i="2"/>
  <c r="W448" i="2" s="1"/>
  <c r="K448" i="2"/>
  <c r="V448" i="2" s="1"/>
  <c r="J448" i="2"/>
  <c r="AB448" i="2" s="1"/>
  <c r="I448" i="2"/>
  <c r="AA448" i="2" s="1"/>
  <c r="H448" i="2"/>
  <c r="G448" i="2"/>
  <c r="Z448" i="2" s="1"/>
  <c r="D448" i="2"/>
  <c r="B448" i="2"/>
  <c r="M447" i="2"/>
  <c r="X447" i="2" s="1"/>
  <c r="L447" i="2"/>
  <c r="W447" i="2" s="1"/>
  <c r="K447" i="2"/>
  <c r="V447" i="2" s="1"/>
  <c r="J447" i="2"/>
  <c r="AB447" i="2" s="1"/>
  <c r="I447" i="2"/>
  <c r="AA447" i="2" s="1"/>
  <c r="H447" i="2"/>
  <c r="G447" i="2"/>
  <c r="Z447" i="2" s="1"/>
  <c r="D447" i="2"/>
  <c r="B447" i="2"/>
  <c r="M446" i="2"/>
  <c r="X446" i="2" s="1"/>
  <c r="L446" i="2"/>
  <c r="W446" i="2" s="1"/>
  <c r="K446" i="2"/>
  <c r="V446" i="2" s="1"/>
  <c r="J446" i="2"/>
  <c r="AB446" i="2" s="1"/>
  <c r="I446" i="2"/>
  <c r="AA446" i="2" s="1"/>
  <c r="H446" i="2"/>
  <c r="G446" i="2"/>
  <c r="Z446" i="2" s="1"/>
  <c r="D446" i="2"/>
  <c r="B446" i="2"/>
  <c r="M445" i="2"/>
  <c r="X445" i="2" s="1"/>
  <c r="L445" i="2"/>
  <c r="W445" i="2" s="1"/>
  <c r="K445" i="2"/>
  <c r="V445" i="2" s="1"/>
  <c r="J445" i="2"/>
  <c r="AB445" i="2" s="1"/>
  <c r="I445" i="2"/>
  <c r="AA445" i="2" s="1"/>
  <c r="H445" i="2"/>
  <c r="G445" i="2"/>
  <c r="Z445" i="2" s="1"/>
  <c r="D445" i="2"/>
  <c r="B445" i="2"/>
  <c r="M444" i="2"/>
  <c r="X444" i="2" s="1"/>
  <c r="L444" i="2"/>
  <c r="W444" i="2" s="1"/>
  <c r="K444" i="2"/>
  <c r="V444" i="2" s="1"/>
  <c r="J444" i="2"/>
  <c r="AB444" i="2" s="1"/>
  <c r="I444" i="2"/>
  <c r="AA444" i="2" s="1"/>
  <c r="H444" i="2"/>
  <c r="G444" i="2"/>
  <c r="Z444" i="2" s="1"/>
  <c r="D444" i="2"/>
  <c r="B444" i="2"/>
  <c r="M443" i="2"/>
  <c r="X443" i="2" s="1"/>
  <c r="L443" i="2"/>
  <c r="W443" i="2" s="1"/>
  <c r="K443" i="2"/>
  <c r="V443" i="2" s="1"/>
  <c r="J443" i="2"/>
  <c r="AB443" i="2" s="1"/>
  <c r="I443" i="2"/>
  <c r="AA443" i="2" s="1"/>
  <c r="H443" i="2"/>
  <c r="G443" i="2"/>
  <c r="Z443" i="2" s="1"/>
  <c r="D443" i="2"/>
  <c r="B443" i="2"/>
  <c r="M442" i="2"/>
  <c r="X442" i="2" s="1"/>
  <c r="L442" i="2"/>
  <c r="W442" i="2" s="1"/>
  <c r="K442" i="2"/>
  <c r="V442" i="2" s="1"/>
  <c r="J442" i="2"/>
  <c r="AB442" i="2" s="1"/>
  <c r="I442" i="2"/>
  <c r="AA442" i="2" s="1"/>
  <c r="H442" i="2"/>
  <c r="G442" i="2"/>
  <c r="Z442" i="2" s="1"/>
  <c r="D442" i="2"/>
  <c r="B442" i="2"/>
  <c r="M441" i="2"/>
  <c r="X441" i="2" s="1"/>
  <c r="L441" i="2"/>
  <c r="W441" i="2" s="1"/>
  <c r="K441" i="2"/>
  <c r="V441" i="2" s="1"/>
  <c r="J441" i="2"/>
  <c r="AB441" i="2" s="1"/>
  <c r="I441" i="2"/>
  <c r="AA441" i="2" s="1"/>
  <c r="H441" i="2"/>
  <c r="G441" i="2"/>
  <c r="Z441" i="2" s="1"/>
  <c r="D441" i="2"/>
  <c r="B441" i="2"/>
  <c r="M440" i="2"/>
  <c r="X440" i="2" s="1"/>
  <c r="L440" i="2"/>
  <c r="W440" i="2" s="1"/>
  <c r="K440" i="2"/>
  <c r="V440" i="2" s="1"/>
  <c r="J440" i="2"/>
  <c r="AB440" i="2" s="1"/>
  <c r="I440" i="2"/>
  <c r="AA440" i="2" s="1"/>
  <c r="H440" i="2"/>
  <c r="G440" i="2"/>
  <c r="Z440" i="2" s="1"/>
  <c r="D440" i="2"/>
  <c r="B440" i="2"/>
  <c r="M439" i="2"/>
  <c r="X439" i="2" s="1"/>
  <c r="L439" i="2"/>
  <c r="W439" i="2" s="1"/>
  <c r="K439" i="2"/>
  <c r="V439" i="2" s="1"/>
  <c r="J439" i="2"/>
  <c r="AB439" i="2" s="1"/>
  <c r="I439" i="2"/>
  <c r="AA439" i="2" s="1"/>
  <c r="H439" i="2"/>
  <c r="G439" i="2"/>
  <c r="Z439" i="2" s="1"/>
  <c r="D439" i="2"/>
  <c r="B439" i="2"/>
  <c r="M438" i="2"/>
  <c r="X438" i="2" s="1"/>
  <c r="L438" i="2"/>
  <c r="W438" i="2" s="1"/>
  <c r="K438" i="2"/>
  <c r="V438" i="2" s="1"/>
  <c r="J438" i="2"/>
  <c r="AB438" i="2" s="1"/>
  <c r="I438" i="2"/>
  <c r="AA438" i="2" s="1"/>
  <c r="H438" i="2"/>
  <c r="G438" i="2"/>
  <c r="Z438" i="2" s="1"/>
  <c r="D438" i="2"/>
  <c r="B438" i="2"/>
  <c r="M437" i="2"/>
  <c r="X437" i="2" s="1"/>
  <c r="L437" i="2"/>
  <c r="W437" i="2" s="1"/>
  <c r="K437" i="2"/>
  <c r="V437" i="2" s="1"/>
  <c r="J437" i="2"/>
  <c r="AB437" i="2" s="1"/>
  <c r="I437" i="2"/>
  <c r="AA437" i="2" s="1"/>
  <c r="H437" i="2"/>
  <c r="G437" i="2"/>
  <c r="Z437" i="2" s="1"/>
  <c r="D437" i="2"/>
  <c r="B437" i="2"/>
  <c r="M436" i="2"/>
  <c r="X436" i="2" s="1"/>
  <c r="L436" i="2"/>
  <c r="W436" i="2" s="1"/>
  <c r="K436" i="2"/>
  <c r="V436" i="2" s="1"/>
  <c r="J436" i="2"/>
  <c r="AB436" i="2" s="1"/>
  <c r="I436" i="2"/>
  <c r="AA436" i="2" s="1"/>
  <c r="H436" i="2"/>
  <c r="G436" i="2"/>
  <c r="Z436" i="2" s="1"/>
  <c r="D436" i="2"/>
  <c r="B436" i="2"/>
  <c r="M435" i="2"/>
  <c r="X435" i="2" s="1"/>
  <c r="L435" i="2"/>
  <c r="W435" i="2" s="1"/>
  <c r="K435" i="2"/>
  <c r="V435" i="2" s="1"/>
  <c r="J435" i="2"/>
  <c r="AB435" i="2" s="1"/>
  <c r="I435" i="2"/>
  <c r="AA435" i="2" s="1"/>
  <c r="H435" i="2"/>
  <c r="G435" i="2"/>
  <c r="Z435" i="2" s="1"/>
  <c r="D435" i="2"/>
  <c r="B435" i="2"/>
  <c r="M434" i="2"/>
  <c r="X434" i="2" s="1"/>
  <c r="L434" i="2"/>
  <c r="W434" i="2" s="1"/>
  <c r="K434" i="2"/>
  <c r="V434" i="2" s="1"/>
  <c r="J434" i="2"/>
  <c r="AB434" i="2" s="1"/>
  <c r="I434" i="2"/>
  <c r="AA434" i="2" s="1"/>
  <c r="H434" i="2"/>
  <c r="G434" i="2"/>
  <c r="Z434" i="2" s="1"/>
  <c r="D434" i="2"/>
  <c r="B434" i="2"/>
  <c r="M433" i="2"/>
  <c r="X433" i="2" s="1"/>
  <c r="L433" i="2"/>
  <c r="W433" i="2" s="1"/>
  <c r="K433" i="2"/>
  <c r="V433" i="2" s="1"/>
  <c r="J433" i="2"/>
  <c r="AB433" i="2" s="1"/>
  <c r="I433" i="2"/>
  <c r="AA433" i="2" s="1"/>
  <c r="H433" i="2"/>
  <c r="G433" i="2"/>
  <c r="Z433" i="2" s="1"/>
  <c r="D433" i="2"/>
  <c r="B433" i="2"/>
  <c r="M432" i="2"/>
  <c r="X432" i="2" s="1"/>
  <c r="L432" i="2"/>
  <c r="W432" i="2" s="1"/>
  <c r="K432" i="2"/>
  <c r="V432" i="2" s="1"/>
  <c r="J432" i="2"/>
  <c r="AB432" i="2" s="1"/>
  <c r="I432" i="2"/>
  <c r="AA432" i="2" s="1"/>
  <c r="H432" i="2"/>
  <c r="G432" i="2"/>
  <c r="Z432" i="2" s="1"/>
  <c r="D432" i="2"/>
  <c r="B432" i="2"/>
  <c r="M431" i="2"/>
  <c r="X431" i="2" s="1"/>
  <c r="L431" i="2"/>
  <c r="W431" i="2" s="1"/>
  <c r="K431" i="2"/>
  <c r="V431" i="2" s="1"/>
  <c r="J431" i="2"/>
  <c r="AB431" i="2" s="1"/>
  <c r="I431" i="2"/>
  <c r="AA431" i="2" s="1"/>
  <c r="H431" i="2"/>
  <c r="G431" i="2"/>
  <c r="Z431" i="2" s="1"/>
  <c r="D431" i="2"/>
  <c r="B431" i="2"/>
  <c r="M430" i="2"/>
  <c r="X430" i="2" s="1"/>
  <c r="L430" i="2"/>
  <c r="W430" i="2" s="1"/>
  <c r="K430" i="2"/>
  <c r="V430" i="2" s="1"/>
  <c r="J430" i="2"/>
  <c r="AB430" i="2" s="1"/>
  <c r="I430" i="2"/>
  <c r="AA430" i="2" s="1"/>
  <c r="H430" i="2"/>
  <c r="G430" i="2"/>
  <c r="Z430" i="2" s="1"/>
  <c r="D430" i="2"/>
  <c r="B430" i="2"/>
  <c r="M429" i="2"/>
  <c r="X429" i="2" s="1"/>
  <c r="L429" i="2"/>
  <c r="W429" i="2" s="1"/>
  <c r="K429" i="2"/>
  <c r="V429" i="2" s="1"/>
  <c r="J429" i="2"/>
  <c r="AB429" i="2" s="1"/>
  <c r="I429" i="2"/>
  <c r="AA429" i="2" s="1"/>
  <c r="H429" i="2"/>
  <c r="G429" i="2"/>
  <c r="Z429" i="2" s="1"/>
  <c r="D429" i="2"/>
  <c r="B429" i="2"/>
  <c r="M428" i="2"/>
  <c r="X428" i="2" s="1"/>
  <c r="L428" i="2"/>
  <c r="W428" i="2" s="1"/>
  <c r="K428" i="2"/>
  <c r="V428" i="2" s="1"/>
  <c r="J428" i="2"/>
  <c r="AB428" i="2" s="1"/>
  <c r="I428" i="2"/>
  <c r="AA428" i="2" s="1"/>
  <c r="H428" i="2"/>
  <c r="G428" i="2"/>
  <c r="Z428" i="2" s="1"/>
  <c r="D428" i="2"/>
  <c r="B428" i="2"/>
  <c r="M427" i="2"/>
  <c r="X427" i="2" s="1"/>
  <c r="L427" i="2"/>
  <c r="W427" i="2" s="1"/>
  <c r="K427" i="2"/>
  <c r="V427" i="2" s="1"/>
  <c r="J427" i="2"/>
  <c r="AB427" i="2" s="1"/>
  <c r="I427" i="2"/>
  <c r="AA427" i="2" s="1"/>
  <c r="H427" i="2"/>
  <c r="G427" i="2"/>
  <c r="Z427" i="2" s="1"/>
  <c r="D427" i="2"/>
  <c r="B427" i="2"/>
  <c r="M426" i="2"/>
  <c r="X426" i="2" s="1"/>
  <c r="L426" i="2"/>
  <c r="W426" i="2" s="1"/>
  <c r="K426" i="2"/>
  <c r="V426" i="2" s="1"/>
  <c r="J426" i="2"/>
  <c r="AB426" i="2" s="1"/>
  <c r="I426" i="2"/>
  <c r="AA426" i="2" s="1"/>
  <c r="H426" i="2"/>
  <c r="G426" i="2"/>
  <c r="Z426" i="2" s="1"/>
  <c r="D426" i="2"/>
  <c r="B426" i="2"/>
  <c r="M425" i="2"/>
  <c r="X425" i="2" s="1"/>
  <c r="L425" i="2"/>
  <c r="W425" i="2" s="1"/>
  <c r="K425" i="2"/>
  <c r="V425" i="2" s="1"/>
  <c r="J425" i="2"/>
  <c r="AB425" i="2" s="1"/>
  <c r="I425" i="2"/>
  <c r="AA425" i="2" s="1"/>
  <c r="H425" i="2"/>
  <c r="G425" i="2"/>
  <c r="Z425" i="2" s="1"/>
  <c r="D425" i="2"/>
  <c r="B425" i="2"/>
  <c r="M424" i="2"/>
  <c r="X424" i="2" s="1"/>
  <c r="L424" i="2"/>
  <c r="W424" i="2" s="1"/>
  <c r="K424" i="2"/>
  <c r="V424" i="2" s="1"/>
  <c r="J424" i="2"/>
  <c r="AB424" i="2" s="1"/>
  <c r="I424" i="2"/>
  <c r="AA424" i="2" s="1"/>
  <c r="H424" i="2"/>
  <c r="G424" i="2"/>
  <c r="Z424" i="2" s="1"/>
  <c r="D424" i="2"/>
  <c r="B424" i="2"/>
  <c r="M423" i="2"/>
  <c r="X423" i="2" s="1"/>
  <c r="L423" i="2"/>
  <c r="W423" i="2" s="1"/>
  <c r="K423" i="2"/>
  <c r="V423" i="2" s="1"/>
  <c r="J423" i="2"/>
  <c r="AB423" i="2" s="1"/>
  <c r="I423" i="2"/>
  <c r="AA423" i="2" s="1"/>
  <c r="H423" i="2"/>
  <c r="G423" i="2"/>
  <c r="Z423" i="2" s="1"/>
  <c r="D423" i="2"/>
  <c r="B423" i="2"/>
  <c r="M422" i="2"/>
  <c r="X422" i="2" s="1"/>
  <c r="L422" i="2"/>
  <c r="W422" i="2" s="1"/>
  <c r="K422" i="2"/>
  <c r="V422" i="2" s="1"/>
  <c r="J422" i="2"/>
  <c r="AB422" i="2" s="1"/>
  <c r="I422" i="2"/>
  <c r="AA422" i="2" s="1"/>
  <c r="H422" i="2"/>
  <c r="G422" i="2"/>
  <c r="Z422" i="2" s="1"/>
  <c r="D422" i="2"/>
  <c r="B422" i="2"/>
  <c r="M421" i="2"/>
  <c r="X421" i="2" s="1"/>
  <c r="L421" i="2"/>
  <c r="W421" i="2" s="1"/>
  <c r="K421" i="2"/>
  <c r="V421" i="2" s="1"/>
  <c r="J421" i="2"/>
  <c r="AB421" i="2" s="1"/>
  <c r="I421" i="2"/>
  <c r="AA421" i="2" s="1"/>
  <c r="H421" i="2"/>
  <c r="G421" i="2"/>
  <c r="Z421" i="2" s="1"/>
  <c r="D421" i="2"/>
  <c r="B421" i="2"/>
  <c r="M420" i="2"/>
  <c r="X420" i="2" s="1"/>
  <c r="L420" i="2"/>
  <c r="W420" i="2" s="1"/>
  <c r="K420" i="2"/>
  <c r="V420" i="2" s="1"/>
  <c r="J420" i="2"/>
  <c r="AB420" i="2" s="1"/>
  <c r="I420" i="2"/>
  <c r="AA420" i="2" s="1"/>
  <c r="H420" i="2"/>
  <c r="G420" i="2"/>
  <c r="Z420" i="2" s="1"/>
  <c r="D420" i="2"/>
  <c r="B420" i="2"/>
  <c r="M419" i="2"/>
  <c r="X419" i="2" s="1"/>
  <c r="L419" i="2"/>
  <c r="W419" i="2" s="1"/>
  <c r="K419" i="2"/>
  <c r="V419" i="2" s="1"/>
  <c r="J419" i="2"/>
  <c r="AB419" i="2" s="1"/>
  <c r="I419" i="2"/>
  <c r="AA419" i="2" s="1"/>
  <c r="H419" i="2"/>
  <c r="G419" i="2"/>
  <c r="Z419" i="2" s="1"/>
  <c r="D419" i="2"/>
  <c r="B419" i="2"/>
  <c r="M418" i="2"/>
  <c r="X418" i="2" s="1"/>
  <c r="L418" i="2"/>
  <c r="W418" i="2" s="1"/>
  <c r="K418" i="2"/>
  <c r="V418" i="2" s="1"/>
  <c r="J418" i="2"/>
  <c r="AB418" i="2" s="1"/>
  <c r="I418" i="2"/>
  <c r="AA418" i="2" s="1"/>
  <c r="H418" i="2"/>
  <c r="G418" i="2"/>
  <c r="Z418" i="2" s="1"/>
  <c r="D418" i="2"/>
  <c r="B418" i="2"/>
  <c r="M417" i="2"/>
  <c r="X417" i="2" s="1"/>
  <c r="L417" i="2"/>
  <c r="W417" i="2" s="1"/>
  <c r="K417" i="2"/>
  <c r="V417" i="2" s="1"/>
  <c r="J417" i="2"/>
  <c r="AB417" i="2" s="1"/>
  <c r="I417" i="2"/>
  <c r="AA417" i="2" s="1"/>
  <c r="H417" i="2"/>
  <c r="G417" i="2"/>
  <c r="Z417" i="2" s="1"/>
  <c r="D417" i="2"/>
  <c r="B417" i="2"/>
  <c r="M416" i="2"/>
  <c r="X416" i="2" s="1"/>
  <c r="L416" i="2"/>
  <c r="W416" i="2" s="1"/>
  <c r="K416" i="2"/>
  <c r="V416" i="2" s="1"/>
  <c r="J416" i="2"/>
  <c r="AB416" i="2" s="1"/>
  <c r="I416" i="2"/>
  <c r="AA416" i="2" s="1"/>
  <c r="H416" i="2"/>
  <c r="G416" i="2"/>
  <c r="Z416" i="2" s="1"/>
  <c r="D416" i="2"/>
  <c r="B416" i="2"/>
  <c r="M415" i="2"/>
  <c r="X415" i="2" s="1"/>
  <c r="L415" i="2"/>
  <c r="W415" i="2" s="1"/>
  <c r="K415" i="2"/>
  <c r="V415" i="2" s="1"/>
  <c r="J415" i="2"/>
  <c r="AB415" i="2" s="1"/>
  <c r="I415" i="2"/>
  <c r="AA415" i="2" s="1"/>
  <c r="H415" i="2"/>
  <c r="G415" i="2"/>
  <c r="Z415" i="2" s="1"/>
  <c r="D415" i="2"/>
  <c r="B415" i="2"/>
  <c r="M414" i="2"/>
  <c r="X414" i="2" s="1"/>
  <c r="L414" i="2"/>
  <c r="W414" i="2" s="1"/>
  <c r="K414" i="2"/>
  <c r="V414" i="2" s="1"/>
  <c r="J414" i="2"/>
  <c r="AB414" i="2" s="1"/>
  <c r="I414" i="2"/>
  <c r="AA414" i="2" s="1"/>
  <c r="H414" i="2"/>
  <c r="G414" i="2"/>
  <c r="Z414" i="2" s="1"/>
  <c r="D414" i="2"/>
  <c r="B414" i="2"/>
  <c r="M413" i="2"/>
  <c r="X413" i="2" s="1"/>
  <c r="L413" i="2"/>
  <c r="W413" i="2" s="1"/>
  <c r="K413" i="2"/>
  <c r="V413" i="2" s="1"/>
  <c r="J413" i="2"/>
  <c r="AB413" i="2" s="1"/>
  <c r="I413" i="2"/>
  <c r="AA413" i="2" s="1"/>
  <c r="H413" i="2"/>
  <c r="G413" i="2"/>
  <c r="Z413" i="2" s="1"/>
  <c r="D413" i="2"/>
  <c r="B413" i="2"/>
  <c r="M412" i="2"/>
  <c r="X412" i="2" s="1"/>
  <c r="L412" i="2"/>
  <c r="W412" i="2" s="1"/>
  <c r="K412" i="2"/>
  <c r="V412" i="2" s="1"/>
  <c r="J412" i="2"/>
  <c r="AB412" i="2" s="1"/>
  <c r="I412" i="2"/>
  <c r="AA412" i="2" s="1"/>
  <c r="H412" i="2"/>
  <c r="G412" i="2"/>
  <c r="Z412" i="2" s="1"/>
  <c r="D412" i="2"/>
  <c r="B412" i="2"/>
  <c r="M411" i="2"/>
  <c r="X411" i="2" s="1"/>
  <c r="L411" i="2"/>
  <c r="W411" i="2" s="1"/>
  <c r="K411" i="2"/>
  <c r="V411" i="2" s="1"/>
  <c r="J411" i="2"/>
  <c r="AB411" i="2" s="1"/>
  <c r="I411" i="2"/>
  <c r="AA411" i="2" s="1"/>
  <c r="H411" i="2"/>
  <c r="G411" i="2"/>
  <c r="Z411" i="2" s="1"/>
  <c r="D411" i="2"/>
  <c r="B411" i="2"/>
  <c r="M410" i="2"/>
  <c r="X410" i="2" s="1"/>
  <c r="L410" i="2"/>
  <c r="W410" i="2" s="1"/>
  <c r="K410" i="2"/>
  <c r="V410" i="2" s="1"/>
  <c r="J410" i="2"/>
  <c r="AB410" i="2" s="1"/>
  <c r="I410" i="2"/>
  <c r="AA410" i="2" s="1"/>
  <c r="H410" i="2"/>
  <c r="G410" i="2"/>
  <c r="Z410" i="2" s="1"/>
  <c r="D410" i="2"/>
  <c r="B410" i="2"/>
  <c r="M409" i="2"/>
  <c r="X409" i="2" s="1"/>
  <c r="L409" i="2"/>
  <c r="W409" i="2" s="1"/>
  <c r="K409" i="2"/>
  <c r="V409" i="2" s="1"/>
  <c r="J409" i="2"/>
  <c r="AB409" i="2" s="1"/>
  <c r="I409" i="2"/>
  <c r="AA409" i="2" s="1"/>
  <c r="H409" i="2"/>
  <c r="G409" i="2"/>
  <c r="Z409" i="2" s="1"/>
  <c r="D409" i="2"/>
  <c r="B409" i="2"/>
  <c r="M408" i="2"/>
  <c r="X408" i="2" s="1"/>
  <c r="L408" i="2"/>
  <c r="W408" i="2" s="1"/>
  <c r="K408" i="2"/>
  <c r="V408" i="2" s="1"/>
  <c r="J408" i="2"/>
  <c r="AB408" i="2" s="1"/>
  <c r="I408" i="2"/>
  <c r="AA408" i="2" s="1"/>
  <c r="H408" i="2"/>
  <c r="G408" i="2"/>
  <c r="Z408" i="2" s="1"/>
  <c r="D408" i="2"/>
  <c r="B408" i="2"/>
  <c r="M407" i="2"/>
  <c r="X407" i="2" s="1"/>
  <c r="L407" i="2"/>
  <c r="W407" i="2" s="1"/>
  <c r="K407" i="2"/>
  <c r="V407" i="2" s="1"/>
  <c r="J407" i="2"/>
  <c r="AB407" i="2" s="1"/>
  <c r="I407" i="2"/>
  <c r="AA407" i="2" s="1"/>
  <c r="H407" i="2"/>
  <c r="G407" i="2"/>
  <c r="Z407" i="2" s="1"/>
  <c r="D407" i="2"/>
  <c r="B407" i="2"/>
  <c r="M406" i="2"/>
  <c r="X406" i="2" s="1"/>
  <c r="L406" i="2"/>
  <c r="W406" i="2" s="1"/>
  <c r="K406" i="2"/>
  <c r="V406" i="2" s="1"/>
  <c r="J406" i="2"/>
  <c r="AB406" i="2" s="1"/>
  <c r="I406" i="2"/>
  <c r="AA406" i="2" s="1"/>
  <c r="H406" i="2"/>
  <c r="G406" i="2"/>
  <c r="Z406" i="2" s="1"/>
  <c r="D406" i="2"/>
  <c r="B406" i="2"/>
  <c r="M405" i="2"/>
  <c r="X405" i="2" s="1"/>
  <c r="L405" i="2"/>
  <c r="W405" i="2" s="1"/>
  <c r="K405" i="2"/>
  <c r="V405" i="2" s="1"/>
  <c r="J405" i="2"/>
  <c r="AB405" i="2" s="1"/>
  <c r="I405" i="2"/>
  <c r="AA405" i="2" s="1"/>
  <c r="H405" i="2"/>
  <c r="G405" i="2"/>
  <c r="Z405" i="2" s="1"/>
  <c r="D405" i="2"/>
  <c r="B405" i="2"/>
  <c r="M404" i="2"/>
  <c r="X404" i="2" s="1"/>
  <c r="L404" i="2"/>
  <c r="W404" i="2" s="1"/>
  <c r="K404" i="2"/>
  <c r="V404" i="2" s="1"/>
  <c r="J404" i="2"/>
  <c r="AB404" i="2" s="1"/>
  <c r="I404" i="2"/>
  <c r="AA404" i="2" s="1"/>
  <c r="H404" i="2"/>
  <c r="G404" i="2"/>
  <c r="Z404" i="2" s="1"/>
  <c r="D404" i="2"/>
  <c r="B404" i="2"/>
  <c r="M403" i="2"/>
  <c r="X403" i="2" s="1"/>
  <c r="L403" i="2"/>
  <c r="W403" i="2" s="1"/>
  <c r="K403" i="2"/>
  <c r="V403" i="2" s="1"/>
  <c r="J403" i="2"/>
  <c r="AB403" i="2" s="1"/>
  <c r="I403" i="2"/>
  <c r="AA403" i="2" s="1"/>
  <c r="H403" i="2"/>
  <c r="G403" i="2"/>
  <c r="Z403" i="2" s="1"/>
  <c r="D403" i="2"/>
  <c r="B403" i="2"/>
  <c r="M402" i="2"/>
  <c r="X402" i="2" s="1"/>
  <c r="L402" i="2"/>
  <c r="W402" i="2" s="1"/>
  <c r="K402" i="2"/>
  <c r="V402" i="2" s="1"/>
  <c r="J402" i="2"/>
  <c r="AB402" i="2" s="1"/>
  <c r="I402" i="2"/>
  <c r="AA402" i="2" s="1"/>
  <c r="H402" i="2"/>
  <c r="G402" i="2"/>
  <c r="Z402" i="2" s="1"/>
  <c r="D402" i="2"/>
  <c r="B402" i="2"/>
  <c r="M401" i="2"/>
  <c r="X401" i="2" s="1"/>
  <c r="L401" i="2"/>
  <c r="W401" i="2" s="1"/>
  <c r="K401" i="2"/>
  <c r="V401" i="2" s="1"/>
  <c r="J401" i="2"/>
  <c r="AB401" i="2" s="1"/>
  <c r="I401" i="2"/>
  <c r="AA401" i="2" s="1"/>
  <c r="H401" i="2"/>
  <c r="G401" i="2"/>
  <c r="Z401" i="2" s="1"/>
  <c r="D401" i="2"/>
  <c r="B401" i="2"/>
  <c r="M400" i="2"/>
  <c r="X400" i="2" s="1"/>
  <c r="L400" i="2"/>
  <c r="W400" i="2" s="1"/>
  <c r="K400" i="2"/>
  <c r="V400" i="2" s="1"/>
  <c r="J400" i="2"/>
  <c r="AB400" i="2" s="1"/>
  <c r="I400" i="2"/>
  <c r="AA400" i="2" s="1"/>
  <c r="H400" i="2"/>
  <c r="G400" i="2"/>
  <c r="Z400" i="2" s="1"/>
  <c r="D400" i="2"/>
  <c r="B400" i="2"/>
  <c r="M399" i="2"/>
  <c r="X399" i="2" s="1"/>
  <c r="L399" i="2"/>
  <c r="W399" i="2" s="1"/>
  <c r="K399" i="2"/>
  <c r="V399" i="2" s="1"/>
  <c r="J399" i="2"/>
  <c r="AB399" i="2" s="1"/>
  <c r="I399" i="2"/>
  <c r="AA399" i="2" s="1"/>
  <c r="H399" i="2"/>
  <c r="G399" i="2"/>
  <c r="Z399" i="2" s="1"/>
  <c r="D399" i="2"/>
  <c r="B399" i="2"/>
  <c r="M398" i="2"/>
  <c r="X398" i="2" s="1"/>
  <c r="L398" i="2"/>
  <c r="W398" i="2" s="1"/>
  <c r="K398" i="2"/>
  <c r="V398" i="2" s="1"/>
  <c r="J398" i="2"/>
  <c r="AB398" i="2" s="1"/>
  <c r="I398" i="2"/>
  <c r="AA398" i="2" s="1"/>
  <c r="H398" i="2"/>
  <c r="G398" i="2"/>
  <c r="Z398" i="2" s="1"/>
  <c r="D398" i="2"/>
  <c r="B398" i="2"/>
  <c r="M397" i="2"/>
  <c r="X397" i="2" s="1"/>
  <c r="L397" i="2"/>
  <c r="W397" i="2" s="1"/>
  <c r="K397" i="2"/>
  <c r="V397" i="2" s="1"/>
  <c r="J397" i="2"/>
  <c r="AB397" i="2" s="1"/>
  <c r="I397" i="2"/>
  <c r="AA397" i="2" s="1"/>
  <c r="H397" i="2"/>
  <c r="G397" i="2"/>
  <c r="Z397" i="2" s="1"/>
  <c r="D397" i="2"/>
  <c r="B397" i="2"/>
  <c r="M396" i="2"/>
  <c r="X396" i="2" s="1"/>
  <c r="L396" i="2"/>
  <c r="W396" i="2" s="1"/>
  <c r="K396" i="2"/>
  <c r="V396" i="2" s="1"/>
  <c r="J396" i="2"/>
  <c r="AB396" i="2" s="1"/>
  <c r="I396" i="2"/>
  <c r="AA396" i="2" s="1"/>
  <c r="H396" i="2"/>
  <c r="G396" i="2"/>
  <c r="Z396" i="2" s="1"/>
  <c r="D396" i="2"/>
  <c r="B396" i="2"/>
  <c r="M395" i="2"/>
  <c r="X395" i="2" s="1"/>
  <c r="L395" i="2"/>
  <c r="W395" i="2" s="1"/>
  <c r="K395" i="2"/>
  <c r="V395" i="2" s="1"/>
  <c r="J395" i="2"/>
  <c r="AB395" i="2" s="1"/>
  <c r="I395" i="2"/>
  <c r="AA395" i="2" s="1"/>
  <c r="H395" i="2"/>
  <c r="G395" i="2"/>
  <c r="Z395" i="2" s="1"/>
  <c r="D395" i="2"/>
  <c r="B395" i="2"/>
  <c r="M394" i="2"/>
  <c r="X394" i="2" s="1"/>
  <c r="L394" i="2"/>
  <c r="W394" i="2" s="1"/>
  <c r="K394" i="2"/>
  <c r="V394" i="2" s="1"/>
  <c r="J394" i="2"/>
  <c r="AB394" i="2" s="1"/>
  <c r="I394" i="2"/>
  <c r="AA394" i="2" s="1"/>
  <c r="H394" i="2"/>
  <c r="G394" i="2"/>
  <c r="Z394" i="2" s="1"/>
  <c r="D394" i="2"/>
  <c r="B394" i="2"/>
  <c r="M393" i="2"/>
  <c r="X393" i="2" s="1"/>
  <c r="L393" i="2"/>
  <c r="W393" i="2" s="1"/>
  <c r="K393" i="2"/>
  <c r="V393" i="2" s="1"/>
  <c r="J393" i="2"/>
  <c r="AB393" i="2" s="1"/>
  <c r="I393" i="2"/>
  <c r="AA393" i="2" s="1"/>
  <c r="H393" i="2"/>
  <c r="G393" i="2"/>
  <c r="Z393" i="2" s="1"/>
  <c r="D393" i="2"/>
  <c r="B393" i="2"/>
  <c r="M392" i="2"/>
  <c r="X392" i="2" s="1"/>
  <c r="L392" i="2"/>
  <c r="W392" i="2" s="1"/>
  <c r="K392" i="2"/>
  <c r="V392" i="2" s="1"/>
  <c r="J392" i="2"/>
  <c r="AB392" i="2" s="1"/>
  <c r="I392" i="2"/>
  <c r="AA392" i="2" s="1"/>
  <c r="H392" i="2"/>
  <c r="G392" i="2"/>
  <c r="Z392" i="2" s="1"/>
  <c r="D392" i="2"/>
  <c r="B392" i="2"/>
  <c r="M391" i="2"/>
  <c r="X391" i="2" s="1"/>
  <c r="L391" i="2"/>
  <c r="W391" i="2" s="1"/>
  <c r="K391" i="2"/>
  <c r="V391" i="2" s="1"/>
  <c r="J391" i="2"/>
  <c r="AB391" i="2" s="1"/>
  <c r="I391" i="2"/>
  <c r="AA391" i="2" s="1"/>
  <c r="H391" i="2"/>
  <c r="G391" i="2"/>
  <c r="Z391" i="2" s="1"/>
  <c r="D391" i="2"/>
  <c r="B391" i="2"/>
  <c r="M390" i="2"/>
  <c r="X390" i="2" s="1"/>
  <c r="L390" i="2"/>
  <c r="W390" i="2" s="1"/>
  <c r="K390" i="2"/>
  <c r="V390" i="2" s="1"/>
  <c r="J390" i="2"/>
  <c r="AB390" i="2" s="1"/>
  <c r="I390" i="2"/>
  <c r="AA390" i="2" s="1"/>
  <c r="H390" i="2"/>
  <c r="G390" i="2"/>
  <c r="Z390" i="2" s="1"/>
  <c r="D390" i="2"/>
  <c r="B390" i="2"/>
  <c r="M389" i="2"/>
  <c r="X389" i="2" s="1"/>
  <c r="L389" i="2"/>
  <c r="W389" i="2" s="1"/>
  <c r="K389" i="2"/>
  <c r="V389" i="2" s="1"/>
  <c r="J389" i="2"/>
  <c r="AB389" i="2" s="1"/>
  <c r="I389" i="2"/>
  <c r="AA389" i="2" s="1"/>
  <c r="H389" i="2"/>
  <c r="G389" i="2"/>
  <c r="Z389" i="2" s="1"/>
  <c r="D389" i="2"/>
  <c r="B389" i="2"/>
  <c r="M388" i="2"/>
  <c r="X388" i="2" s="1"/>
  <c r="L388" i="2"/>
  <c r="W388" i="2" s="1"/>
  <c r="K388" i="2"/>
  <c r="V388" i="2" s="1"/>
  <c r="J388" i="2"/>
  <c r="AB388" i="2" s="1"/>
  <c r="I388" i="2"/>
  <c r="AA388" i="2" s="1"/>
  <c r="H388" i="2"/>
  <c r="G388" i="2"/>
  <c r="Z388" i="2" s="1"/>
  <c r="D388" i="2"/>
  <c r="B388" i="2"/>
  <c r="M387" i="2"/>
  <c r="X387" i="2" s="1"/>
  <c r="L387" i="2"/>
  <c r="W387" i="2" s="1"/>
  <c r="K387" i="2"/>
  <c r="V387" i="2" s="1"/>
  <c r="J387" i="2"/>
  <c r="AB387" i="2" s="1"/>
  <c r="I387" i="2"/>
  <c r="AA387" i="2" s="1"/>
  <c r="H387" i="2"/>
  <c r="G387" i="2"/>
  <c r="Z387" i="2" s="1"/>
  <c r="D387" i="2"/>
  <c r="B387" i="2"/>
  <c r="M386" i="2"/>
  <c r="X386" i="2" s="1"/>
  <c r="L386" i="2"/>
  <c r="W386" i="2" s="1"/>
  <c r="K386" i="2"/>
  <c r="V386" i="2" s="1"/>
  <c r="J386" i="2"/>
  <c r="AB386" i="2" s="1"/>
  <c r="I386" i="2"/>
  <c r="AA386" i="2" s="1"/>
  <c r="H386" i="2"/>
  <c r="G386" i="2"/>
  <c r="Z386" i="2" s="1"/>
  <c r="D386" i="2"/>
  <c r="B386" i="2"/>
  <c r="M385" i="2"/>
  <c r="X385" i="2" s="1"/>
  <c r="L385" i="2"/>
  <c r="W385" i="2" s="1"/>
  <c r="K385" i="2"/>
  <c r="V385" i="2" s="1"/>
  <c r="J385" i="2"/>
  <c r="AB385" i="2" s="1"/>
  <c r="I385" i="2"/>
  <c r="AA385" i="2" s="1"/>
  <c r="H385" i="2"/>
  <c r="G385" i="2"/>
  <c r="Z385" i="2" s="1"/>
  <c r="D385" i="2"/>
  <c r="B385" i="2"/>
  <c r="M384" i="2"/>
  <c r="X384" i="2" s="1"/>
  <c r="L384" i="2"/>
  <c r="W384" i="2" s="1"/>
  <c r="K384" i="2"/>
  <c r="V384" i="2" s="1"/>
  <c r="J384" i="2"/>
  <c r="AB384" i="2" s="1"/>
  <c r="I384" i="2"/>
  <c r="AA384" i="2" s="1"/>
  <c r="H384" i="2"/>
  <c r="G384" i="2"/>
  <c r="Z384" i="2" s="1"/>
  <c r="D384" i="2"/>
  <c r="B384" i="2"/>
  <c r="M383" i="2"/>
  <c r="X383" i="2" s="1"/>
  <c r="L383" i="2"/>
  <c r="W383" i="2" s="1"/>
  <c r="K383" i="2"/>
  <c r="V383" i="2" s="1"/>
  <c r="J383" i="2"/>
  <c r="AB383" i="2" s="1"/>
  <c r="I383" i="2"/>
  <c r="AA383" i="2" s="1"/>
  <c r="H383" i="2"/>
  <c r="G383" i="2"/>
  <c r="Z383" i="2" s="1"/>
  <c r="D383" i="2"/>
  <c r="B383" i="2"/>
  <c r="M382" i="2"/>
  <c r="X382" i="2" s="1"/>
  <c r="L382" i="2"/>
  <c r="W382" i="2" s="1"/>
  <c r="K382" i="2"/>
  <c r="V382" i="2" s="1"/>
  <c r="J382" i="2"/>
  <c r="AB382" i="2" s="1"/>
  <c r="I382" i="2"/>
  <c r="AA382" i="2" s="1"/>
  <c r="H382" i="2"/>
  <c r="G382" i="2"/>
  <c r="Z382" i="2" s="1"/>
  <c r="D382" i="2"/>
  <c r="B382" i="2"/>
  <c r="M381" i="2"/>
  <c r="X381" i="2" s="1"/>
  <c r="L381" i="2"/>
  <c r="W381" i="2" s="1"/>
  <c r="K381" i="2"/>
  <c r="V381" i="2" s="1"/>
  <c r="J381" i="2"/>
  <c r="AB381" i="2" s="1"/>
  <c r="I381" i="2"/>
  <c r="AA381" i="2" s="1"/>
  <c r="H381" i="2"/>
  <c r="G381" i="2"/>
  <c r="Z381" i="2" s="1"/>
  <c r="D381" i="2"/>
  <c r="B381" i="2"/>
  <c r="M380" i="2"/>
  <c r="X380" i="2" s="1"/>
  <c r="L380" i="2"/>
  <c r="W380" i="2" s="1"/>
  <c r="K380" i="2"/>
  <c r="V380" i="2" s="1"/>
  <c r="J380" i="2"/>
  <c r="AB380" i="2" s="1"/>
  <c r="I380" i="2"/>
  <c r="AA380" i="2" s="1"/>
  <c r="H380" i="2"/>
  <c r="G380" i="2"/>
  <c r="Z380" i="2" s="1"/>
  <c r="D380" i="2"/>
  <c r="B380" i="2"/>
  <c r="M379" i="2"/>
  <c r="X379" i="2" s="1"/>
  <c r="L379" i="2"/>
  <c r="W379" i="2" s="1"/>
  <c r="K379" i="2"/>
  <c r="V379" i="2" s="1"/>
  <c r="J379" i="2"/>
  <c r="AB379" i="2" s="1"/>
  <c r="I379" i="2"/>
  <c r="AA379" i="2" s="1"/>
  <c r="H379" i="2"/>
  <c r="G379" i="2"/>
  <c r="Z379" i="2" s="1"/>
  <c r="D379" i="2"/>
  <c r="B379" i="2"/>
  <c r="M378" i="2"/>
  <c r="X378" i="2" s="1"/>
  <c r="L378" i="2"/>
  <c r="W378" i="2" s="1"/>
  <c r="K378" i="2"/>
  <c r="V378" i="2" s="1"/>
  <c r="J378" i="2"/>
  <c r="AB378" i="2" s="1"/>
  <c r="I378" i="2"/>
  <c r="AA378" i="2" s="1"/>
  <c r="H378" i="2"/>
  <c r="G378" i="2"/>
  <c r="Z378" i="2" s="1"/>
  <c r="D378" i="2"/>
  <c r="B378" i="2"/>
  <c r="M377" i="2"/>
  <c r="X377" i="2" s="1"/>
  <c r="L377" i="2"/>
  <c r="W377" i="2" s="1"/>
  <c r="K377" i="2"/>
  <c r="V377" i="2" s="1"/>
  <c r="J377" i="2"/>
  <c r="AB377" i="2" s="1"/>
  <c r="I377" i="2"/>
  <c r="AA377" i="2" s="1"/>
  <c r="H377" i="2"/>
  <c r="G377" i="2"/>
  <c r="Z377" i="2" s="1"/>
  <c r="D377" i="2"/>
  <c r="B377" i="2"/>
  <c r="M376" i="2"/>
  <c r="X376" i="2" s="1"/>
  <c r="L376" i="2"/>
  <c r="W376" i="2" s="1"/>
  <c r="K376" i="2"/>
  <c r="V376" i="2" s="1"/>
  <c r="J376" i="2"/>
  <c r="AB376" i="2" s="1"/>
  <c r="I376" i="2"/>
  <c r="AA376" i="2" s="1"/>
  <c r="H376" i="2"/>
  <c r="G376" i="2"/>
  <c r="Z376" i="2" s="1"/>
  <c r="D376" i="2"/>
  <c r="B376" i="2"/>
  <c r="M375" i="2"/>
  <c r="X375" i="2" s="1"/>
  <c r="L375" i="2"/>
  <c r="W375" i="2" s="1"/>
  <c r="K375" i="2"/>
  <c r="V375" i="2" s="1"/>
  <c r="J375" i="2"/>
  <c r="AB375" i="2" s="1"/>
  <c r="I375" i="2"/>
  <c r="AA375" i="2" s="1"/>
  <c r="H375" i="2"/>
  <c r="G375" i="2"/>
  <c r="Z375" i="2" s="1"/>
  <c r="D375" i="2"/>
  <c r="B375" i="2"/>
  <c r="M374" i="2"/>
  <c r="X374" i="2" s="1"/>
  <c r="L374" i="2"/>
  <c r="W374" i="2" s="1"/>
  <c r="K374" i="2"/>
  <c r="V374" i="2" s="1"/>
  <c r="J374" i="2"/>
  <c r="AB374" i="2" s="1"/>
  <c r="I374" i="2"/>
  <c r="AA374" i="2" s="1"/>
  <c r="H374" i="2"/>
  <c r="G374" i="2"/>
  <c r="Z374" i="2" s="1"/>
  <c r="D374" i="2"/>
  <c r="B374" i="2"/>
  <c r="M373" i="2"/>
  <c r="X373" i="2" s="1"/>
  <c r="L373" i="2"/>
  <c r="W373" i="2" s="1"/>
  <c r="K373" i="2"/>
  <c r="V373" i="2" s="1"/>
  <c r="J373" i="2"/>
  <c r="AB373" i="2" s="1"/>
  <c r="I373" i="2"/>
  <c r="AA373" i="2" s="1"/>
  <c r="H373" i="2"/>
  <c r="G373" i="2"/>
  <c r="Z373" i="2" s="1"/>
  <c r="D373" i="2"/>
  <c r="B373" i="2"/>
  <c r="M372" i="2"/>
  <c r="X372" i="2" s="1"/>
  <c r="L372" i="2"/>
  <c r="W372" i="2" s="1"/>
  <c r="K372" i="2"/>
  <c r="V372" i="2" s="1"/>
  <c r="J372" i="2"/>
  <c r="AB372" i="2" s="1"/>
  <c r="I372" i="2"/>
  <c r="AA372" i="2" s="1"/>
  <c r="H372" i="2"/>
  <c r="G372" i="2"/>
  <c r="Z372" i="2" s="1"/>
  <c r="D372" i="2"/>
  <c r="B372" i="2"/>
  <c r="M371" i="2"/>
  <c r="X371" i="2" s="1"/>
  <c r="L371" i="2"/>
  <c r="W371" i="2" s="1"/>
  <c r="K371" i="2"/>
  <c r="V371" i="2" s="1"/>
  <c r="J371" i="2"/>
  <c r="AB371" i="2" s="1"/>
  <c r="I371" i="2"/>
  <c r="AA371" i="2" s="1"/>
  <c r="H371" i="2"/>
  <c r="G371" i="2"/>
  <c r="Z371" i="2" s="1"/>
  <c r="D371" i="2"/>
  <c r="B371" i="2"/>
  <c r="M370" i="2"/>
  <c r="X370" i="2" s="1"/>
  <c r="L370" i="2"/>
  <c r="W370" i="2" s="1"/>
  <c r="K370" i="2"/>
  <c r="V370" i="2" s="1"/>
  <c r="J370" i="2"/>
  <c r="AB370" i="2" s="1"/>
  <c r="I370" i="2"/>
  <c r="AA370" i="2" s="1"/>
  <c r="H370" i="2"/>
  <c r="G370" i="2"/>
  <c r="Z370" i="2" s="1"/>
  <c r="D370" i="2"/>
  <c r="B370" i="2"/>
  <c r="M369" i="2"/>
  <c r="X369" i="2" s="1"/>
  <c r="L369" i="2"/>
  <c r="W369" i="2" s="1"/>
  <c r="K369" i="2"/>
  <c r="V369" i="2" s="1"/>
  <c r="J369" i="2"/>
  <c r="AB369" i="2" s="1"/>
  <c r="I369" i="2"/>
  <c r="AA369" i="2" s="1"/>
  <c r="H369" i="2"/>
  <c r="G369" i="2"/>
  <c r="Z369" i="2" s="1"/>
  <c r="D369" i="2"/>
  <c r="B369" i="2"/>
  <c r="M368" i="2"/>
  <c r="X368" i="2" s="1"/>
  <c r="L368" i="2"/>
  <c r="W368" i="2" s="1"/>
  <c r="K368" i="2"/>
  <c r="V368" i="2" s="1"/>
  <c r="J368" i="2"/>
  <c r="AB368" i="2" s="1"/>
  <c r="I368" i="2"/>
  <c r="AA368" i="2" s="1"/>
  <c r="H368" i="2"/>
  <c r="G368" i="2"/>
  <c r="Z368" i="2" s="1"/>
  <c r="D368" i="2"/>
  <c r="B368" i="2"/>
  <c r="M367" i="2"/>
  <c r="X367" i="2" s="1"/>
  <c r="L367" i="2"/>
  <c r="W367" i="2" s="1"/>
  <c r="K367" i="2"/>
  <c r="V367" i="2" s="1"/>
  <c r="J367" i="2"/>
  <c r="AB367" i="2" s="1"/>
  <c r="I367" i="2"/>
  <c r="AA367" i="2" s="1"/>
  <c r="H367" i="2"/>
  <c r="G367" i="2"/>
  <c r="Z367" i="2" s="1"/>
  <c r="D367" i="2"/>
  <c r="B367" i="2"/>
  <c r="M366" i="2"/>
  <c r="X366" i="2" s="1"/>
  <c r="L366" i="2"/>
  <c r="W366" i="2" s="1"/>
  <c r="K366" i="2"/>
  <c r="V366" i="2" s="1"/>
  <c r="J366" i="2"/>
  <c r="AB366" i="2" s="1"/>
  <c r="I366" i="2"/>
  <c r="AA366" i="2" s="1"/>
  <c r="H366" i="2"/>
  <c r="G366" i="2"/>
  <c r="Z366" i="2" s="1"/>
  <c r="D366" i="2"/>
  <c r="B366" i="2"/>
  <c r="M365" i="2"/>
  <c r="X365" i="2" s="1"/>
  <c r="L365" i="2"/>
  <c r="W365" i="2" s="1"/>
  <c r="K365" i="2"/>
  <c r="V365" i="2" s="1"/>
  <c r="J365" i="2"/>
  <c r="AB365" i="2" s="1"/>
  <c r="I365" i="2"/>
  <c r="AA365" i="2" s="1"/>
  <c r="H365" i="2"/>
  <c r="G365" i="2"/>
  <c r="Z365" i="2" s="1"/>
  <c r="D365" i="2"/>
  <c r="B365" i="2"/>
  <c r="M364" i="2"/>
  <c r="X364" i="2" s="1"/>
  <c r="L364" i="2"/>
  <c r="W364" i="2" s="1"/>
  <c r="K364" i="2"/>
  <c r="V364" i="2" s="1"/>
  <c r="J364" i="2"/>
  <c r="AB364" i="2" s="1"/>
  <c r="I364" i="2"/>
  <c r="AA364" i="2" s="1"/>
  <c r="H364" i="2"/>
  <c r="G364" i="2"/>
  <c r="Z364" i="2" s="1"/>
  <c r="D364" i="2"/>
  <c r="B364" i="2"/>
  <c r="M363" i="2"/>
  <c r="X363" i="2" s="1"/>
  <c r="L363" i="2"/>
  <c r="W363" i="2" s="1"/>
  <c r="K363" i="2"/>
  <c r="V363" i="2" s="1"/>
  <c r="J363" i="2"/>
  <c r="AB363" i="2" s="1"/>
  <c r="I363" i="2"/>
  <c r="AA363" i="2" s="1"/>
  <c r="H363" i="2"/>
  <c r="G363" i="2"/>
  <c r="Z363" i="2" s="1"/>
  <c r="D363" i="2"/>
  <c r="B363" i="2"/>
  <c r="M362" i="2"/>
  <c r="X362" i="2" s="1"/>
  <c r="L362" i="2"/>
  <c r="W362" i="2" s="1"/>
  <c r="K362" i="2"/>
  <c r="V362" i="2" s="1"/>
  <c r="J362" i="2"/>
  <c r="AB362" i="2" s="1"/>
  <c r="I362" i="2"/>
  <c r="AA362" i="2" s="1"/>
  <c r="H362" i="2"/>
  <c r="G362" i="2"/>
  <c r="Z362" i="2" s="1"/>
  <c r="D362" i="2"/>
  <c r="B362" i="2"/>
  <c r="M361" i="2"/>
  <c r="X361" i="2" s="1"/>
  <c r="L361" i="2"/>
  <c r="W361" i="2" s="1"/>
  <c r="K361" i="2"/>
  <c r="V361" i="2" s="1"/>
  <c r="J361" i="2"/>
  <c r="AB361" i="2" s="1"/>
  <c r="I361" i="2"/>
  <c r="AA361" i="2" s="1"/>
  <c r="H361" i="2"/>
  <c r="G361" i="2"/>
  <c r="Z361" i="2" s="1"/>
  <c r="D361" i="2"/>
  <c r="B361" i="2"/>
  <c r="M360" i="2"/>
  <c r="X360" i="2" s="1"/>
  <c r="L360" i="2"/>
  <c r="W360" i="2" s="1"/>
  <c r="K360" i="2"/>
  <c r="V360" i="2" s="1"/>
  <c r="J360" i="2"/>
  <c r="AB360" i="2" s="1"/>
  <c r="I360" i="2"/>
  <c r="AA360" i="2" s="1"/>
  <c r="H360" i="2"/>
  <c r="G360" i="2"/>
  <c r="Z360" i="2" s="1"/>
  <c r="D360" i="2"/>
  <c r="B360" i="2"/>
  <c r="M359" i="2"/>
  <c r="X359" i="2" s="1"/>
  <c r="L359" i="2"/>
  <c r="W359" i="2" s="1"/>
  <c r="K359" i="2"/>
  <c r="V359" i="2" s="1"/>
  <c r="J359" i="2"/>
  <c r="AB359" i="2" s="1"/>
  <c r="I359" i="2"/>
  <c r="AA359" i="2" s="1"/>
  <c r="H359" i="2"/>
  <c r="G359" i="2"/>
  <c r="Z359" i="2" s="1"/>
  <c r="D359" i="2"/>
  <c r="B359" i="2"/>
  <c r="M358" i="2"/>
  <c r="X358" i="2" s="1"/>
  <c r="L358" i="2"/>
  <c r="W358" i="2" s="1"/>
  <c r="K358" i="2"/>
  <c r="V358" i="2" s="1"/>
  <c r="J358" i="2"/>
  <c r="AB358" i="2" s="1"/>
  <c r="I358" i="2"/>
  <c r="AA358" i="2" s="1"/>
  <c r="H358" i="2"/>
  <c r="G358" i="2"/>
  <c r="Z358" i="2" s="1"/>
  <c r="D358" i="2"/>
  <c r="B358" i="2"/>
  <c r="M357" i="2"/>
  <c r="X357" i="2" s="1"/>
  <c r="L357" i="2"/>
  <c r="W357" i="2" s="1"/>
  <c r="K357" i="2"/>
  <c r="V357" i="2" s="1"/>
  <c r="J357" i="2"/>
  <c r="AB357" i="2" s="1"/>
  <c r="I357" i="2"/>
  <c r="AA357" i="2" s="1"/>
  <c r="H357" i="2"/>
  <c r="G357" i="2"/>
  <c r="Z357" i="2" s="1"/>
  <c r="D357" i="2"/>
  <c r="B357" i="2"/>
  <c r="M356" i="2"/>
  <c r="X356" i="2" s="1"/>
  <c r="L356" i="2"/>
  <c r="W356" i="2" s="1"/>
  <c r="K356" i="2"/>
  <c r="V356" i="2" s="1"/>
  <c r="J356" i="2"/>
  <c r="AB356" i="2" s="1"/>
  <c r="I356" i="2"/>
  <c r="AA356" i="2" s="1"/>
  <c r="H356" i="2"/>
  <c r="G356" i="2"/>
  <c r="Z356" i="2" s="1"/>
  <c r="D356" i="2"/>
  <c r="B356" i="2"/>
  <c r="M355" i="2"/>
  <c r="X355" i="2" s="1"/>
  <c r="L355" i="2"/>
  <c r="W355" i="2" s="1"/>
  <c r="K355" i="2"/>
  <c r="V355" i="2" s="1"/>
  <c r="J355" i="2"/>
  <c r="AB355" i="2" s="1"/>
  <c r="I355" i="2"/>
  <c r="AA355" i="2" s="1"/>
  <c r="H355" i="2"/>
  <c r="G355" i="2"/>
  <c r="Z355" i="2" s="1"/>
  <c r="D355" i="2"/>
  <c r="B355" i="2"/>
  <c r="M354" i="2"/>
  <c r="X354" i="2" s="1"/>
  <c r="L354" i="2"/>
  <c r="W354" i="2" s="1"/>
  <c r="K354" i="2"/>
  <c r="V354" i="2" s="1"/>
  <c r="J354" i="2"/>
  <c r="AB354" i="2" s="1"/>
  <c r="I354" i="2"/>
  <c r="AA354" i="2" s="1"/>
  <c r="H354" i="2"/>
  <c r="G354" i="2"/>
  <c r="Z354" i="2" s="1"/>
  <c r="D354" i="2"/>
  <c r="B354" i="2"/>
  <c r="M353" i="2"/>
  <c r="X353" i="2" s="1"/>
  <c r="L353" i="2"/>
  <c r="W353" i="2" s="1"/>
  <c r="K353" i="2"/>
  <c r="V353" i="2" s="1"/>
  <c r="J353" i="2"/>
  <c r="AB353" i="2" s="1"/>
  <c r="I353" i="2"/>
  <c r="AA353" i="2" s="1"/>
  <c r="H353" i="2"/>
  <c r="G353" i="2"/>
  <c r="Z353" i="2" s="1"/>
  <c r="D353" i="2"/>
  <c r="B353" i="2"/>
  <c r="M352" i="2"/>
  <c r="X352" i="2" s="1"/>
  <c r="L352" i="2"/>
  <c r="W352" i="2" s="1"/>
  <c r="K352" i="2"/>
  <c r="V352" i="2" s="1"/>
  <c r="J352" i="2"/>
  <c r="AB352" i="2" s="1"/>
  <c r="I352" i="2"/>
  <c r="AA352" i="2" s="1"/>
  <c r="H352" i="2"/>
  <c r="G352" i="2"/>
  <c r="Z352" i="2" s="1"/>
  <c r="D352" i="2"/>
  <c r="B352" i="2"/>
  <c r="M351" i="2"/>
  <c r="X351" i="2" s="1"/>
  <c r="L351" i="2"/>
  <c r="W351" i="2" s="1"/>
  <c r="K351" i="2"/>
  <c r="V351" i="2" s="1"/>
  <c r="J351" i="2"/>
  <c r="AB351" i="2" s="1"/>
  <c r="I351" i="2"/>
  <c r="AA351" i="2" s="1"/>
  <c r="H351" i="2"/>
  <c r="G351" i="2"/>
  <c r="Z351" i="2" s="1"/>
  <c r="D351" i="2"/>
  <c r="B351" i="2"/>
  <c r="M350" i="2"/>
  <c r="X350" i="2" s="1"/>
  <c r="L350" i="2"/>
  <c r="W350" i="2" s="1"/>
  <c r="K350" i="2"/>
  <c r="V350" i="2" s="1"/>
  <c r="J350" i="2"/>
  <c r="AB350" i="2" s="1"/>
  <c r="I350" i="2"/>
  <c r="AA350" i="2" s="1"/>
  <c r="H350" i="2"/>
  <c r="G350" i="2"/>
  <c r="Z350" i="2" s="1"/>
  <c r="D350" i="2"/>
  <c r="B350" i="2"/>
  <c r="M349" i="2"/>
  <c r="X349" i="2" s="1"/>
  <c r="L349" i="2"/>
  <c r="W349" i="2" s="1"/>
  <c r="K349" i="2"/>
  <c r="V349" i="2" s="1"/>
  <c r="J349" i="2"/>
  <c r="AB349" i="2" s="1"/>
  <c r="I349" i="2"/>
  <c r="AA349" i="2" s="1"/>
  <c r="H349" i="2"/>
  <c r="G349" i="2"/>
  <c r="Z349" i="2" s="1"/>
  <c r="D349" i="2"/>
  <c r="B349" i="2"/>
  <c r="M348" i="2"/>
  <c r="X348" i="2" s="1"/>
  <c r="L348" i="2"/>
  <c r="W348" i="2" s="1"/>
  <c r="K348" i="2"/>
  <c r="V348" i="2" s="1"/>
  <c r="J348" i="2"/>
  <c r="AB348" i="2" s="1"/>
  <c r="I348" i="2"/>
  <c r="AA348" i="2" s="1"/>
  <c r="H348" i="2"/>
  <c r="G348" i="2"/>
  <c r="Z348" i="2" s="1"/>
  <c r="D348" i="2"/>
  <c r="B348" i="2"/>
  <c r="M347" i="2"/>
  <c r="X347" i="2" s="1"/>
  <c r="L347" i="2"/>
  <c r="W347" i="2" s="1"/>
  <c r="K347" i="2"/>
  <c r="V347" i="2" s="1"/>
  <c r="J347" i="2"/>
  <c r="AB347" i="2" s="1"/>
  <c r="I347" i="2"/>
  <c r="AA347" i="2" s="1"/>
  <c r="H347" i="2"/>
  <c r="G347" i="2"/>
  <c r="Z347" i="2" s="1"/>
  <c r="D347" i="2"/>
  <c r="B347" i="2"/>
  <c r="M346" i="2"/>
  <c r="X346" i="2" s="1"/>
  <c r="L346" i="2"/>
  <c r="W346" i="2" s="1"/>
  <c r="K346" i="2"/>
  <c r="V346" i="2" s="1"/>
  <c r="J346" i="2"/>
  <c r="AB346" i="2" s="1"/>
  <c r="I346" i="2"/>
  <c r="AA346" i="2" s="1"/>
  <c r="H346" i="2"/>
  <c r="G346" i="2"/>
  <c r="Z346" i="2" s="1"/>
  <c r="D346" i="2"/>
  <c r="B346" i="2"/>
  <c r="M345" i="2"/>
  <c r="X345" i="2" s="1"/>
  <c r="L345" i="2"/>
  <c r="W345" i="2" s="1"/>
  <c r="K345" i="2"/>
  <c r="V345" i="2" s="1"/>
  <c r="J345" i="2"/>
  <c r="AB345" i="2" s="1"/>
  <c r="I345" i="2"/>
  <c r="AA345" i="2" s="1"/>
  <c r="H345" i="2"/>
  <c r="G345" i="2"/>
  <c r="Z345" i="2" s="1"/>
  <c r="D345" i="2"/>
  <c r="B345" i="2"/>
  <c r="M344" i="2"/>
  <c r="X344" i="2" s="1"/>
  <c r="L344" i="2"/>
  <c r="W344" i="2" s="1"/>
  <c r="K344" i="2"/>
  <c r="V344" i="2" s="1"/>
  <c r="J344" i="2"/>
  <c r="AB344" i="2" s="1"/>
  <c r="I344" i="2"/>
  <c r="AA344" i="2" s="1"/>
  <c r="H344" i="2"/>
  <c r="G344" i="2"/>
  <c r="Z344" i="2" s="1"/>
  <c r="D344" i="2"/>
  <c r="B344" i="2"/>
  <c r="M343" i="2"/>
  <c r="X343" i="2" s="1"/>
  <c r="L343" i="2"/>
  <c r="W343" i="2" s="1"/>
  <c r="K343" i="2"/>
  <c r="V343" i="2" s="1"/>
  <c r="J343" i="2"/>
  <c r="AB343" i="2" s="1"/>
  <c r="I343" i="2"/>
  <c r="AA343" i="2" s="1"/>
  <c r="H343" i="2"/>
  <c r="G343" i="2"/>
  <c r="Z343" i="2" s="1"/>
  <c r="D343" i="2"/>
  <c r="B343" i="2"/>
  <c r="M342" i="2"/>
  <c r="X342" i="2" s="1"/>
  <c r="L342" i="2"/>
  <c r="W342" i="2" s="1"/>
  <c r="K342" i="2"/>
  <c r="V342" i="2" s="1"/>
  <c r="J342" i="2"/>
  <c r="AB342" i="2" s="1"/>
  <c r="I342" i="2"/>
  <c r="AA342" i="2" s="1"/>
  <c r="H342" i="2"/>
  <c r="G342" i="2"/>
  <c r="Z342" i="2" s="1"/>
  <c r="D342" i="2"/>
  <c r="B342" i="2"/>
  <c r="M341" i="2"/>
  <c r="X341" i="2" s="1"/>
  <c r="L341" i="2"/>
  <c r="W341" i="2" s="1"/>
  <c r="K341" i="2"/>
  <c r="V341" i="2" s="1"/>
  <c r="J341" i="2"/>
  <c r="AB341" i="2" s="1"/>
  <c r="I341" i="2"/>
  <c r="AA341" i="2" s="1"/>
  <c r="H341" i="2"/>
  <c r="G341" i="2"/>
  <c r="Z341" i="2" s="1"/>
  <c r="D341" i="2"/>
  <c r="B341" i="2"/>
  <c r="M340" i="2"/>
  <c r="X340" i="2" s="1"/>
  <c r="L340" i="2"/>
  <c r="W340" i="2" s="1"/>
  <c r="K340" i="2"/>
  <c r="V340" i="2" s="1"/>
  <c r="J340" i="2"/>
  <c r="AB340" i="2" s="1"/>
  <c r="I340" i="2"/>
  <c r="AA340" i="2" s="1"/>
  <c r="H340" i="2"/>
  <c r="G340" i="2"/>
  <c r="Z340" i="2" s="1"/>
  <c r="D340" i="2"/>
  <c r="B340" i="2"/>
  <c r="M339" i="2"/>
  <c r="X339" i="2" s="1"/>
  <c r="L339" i="2"/>
  <c r="W339" i="2" s="1"/>
  <c r="K339" i="2"/>
  <c r="V339" i="2" s="1"/>
  <c r="J339" i="2"/>
  <c r="AB339" i="2" s="1"/>
  <c r="I339" i="2"/>
  <c r="AA339" i="2" s="1"/>
  <c r="H339" i="2"/>
  <c r="G339" i="2"/>
  <c r="Z339" i="2" s="1"/>
  <c r="D339" i="2"/>
  <c r="B339" i="2"/>
  <c r="M338" i="2"/>
  <c r="X338" i="2" s="1"/>
  <c r="L338" i="2"/>
  <c r="W338" i="2" s="1"/>
  <c r="K338" i="2"/>
  <c r="V338" i="2" s="1"/>
  <c r="J338" i="2"/>
  <c r="AB338" i="2" s="1"/>
  <c r="I338" i="2"/>
  <c r="AA338" i="2" s="1"/>
  <c r="H338" i="2"/>
  <c r="G338" i="2"/>
  <c r="Z338" i="2" s="1"/>
  <c r="D338" i="2"/>
  <c r="B338" i="2"/>
  <c r="M337" i="2"/>
  <c r="X337" i="2" s="1"/>
  <c r="L337" i="2"/>
  <c r="W337" i="2" s="1"/>
  <c r="K337" i="2"/>
  <c r="V337" i="2" s="1"/>
  <c r="J337" i="2"/>
  <c r="AB337" i="2" s="1"/>
  <c r="I337" i="2"/>
  <c r="AA337" i="2" s="1"/>
  <c r="H337" i="2"/>
  <c r="G337" i="2"/>
  <c r="Z337" i="2" s="1"/>
  <c r="D337" i="2"/>
  <c r="B337" i="2"/>
  <c r="M336" i="2"/>
  <c r="X336" i="2" s="1"/>
  <c r="L336" i="2"/>
  <c r="W336" i="2" s="1"/>
  <c r="K336" i="2"/>
  <c r="V336" i="2" s="1"/>
  <c r="J336" i="2"/>
  <c r="AB336" i="2" s="1"/>
  <c r="I336" i="2"/>
  <c r="AA336" i="2" s="1"/>
  <c r="H336" i="2"/>
  <c r="G336" i="2"/>
  <c r="Z336" i="2" s="1"/>
  <c r="D336" i="2"/>
  <c r="B336" i="2"/>
  <c r="M335" i="2"/>
  <c r="X335" i="2" s="1"/>
  <c r="L335" i="2"/>
  <c r="W335" i="2" s="1"/>
  <c r="K335" i="2"/>
  <c r="V335" i="2" s="1"/>
  <c r="J335" i="2"/>
  <c r="AB335" i="2" s="1"/>
  <c r="I335" i="2"/>
  <c r="AA335" i="2" s="1"/>
  <c r="H335" i="2"/>
  <c r="G335" i="2"/>
  <c r="Z335" i="2" s="1"/>
  <c r="D335" i="2"/>
  <c r="B335" i="2"/>
  <c r="M334" i="2"/>
  <c r="X334" i="2" s="1"/>
  <c r="L334" i="2"/>
  <c r="W334" i="2" s="1"/>
  <c r="K334" i="2"/>
  <c r="V334" i="2" s="1"/>
  <c r="J334" i="2"/>
  <c r="AB334" i="2" s="1"/>
  <c r="I334" i="2"/>
  <c r="AA334" i="2" s="1"/>
  <c r="H334" i="2"/>
  <c r="G334" i="2"/>
  <c r="Z334" i="2" s="1"/>
  <c r="D334" i="2"/>
  <c r="B334" i="2"/>
  <c r="M333" i="2"/>
  <c r="X333" i="2" s="1"/>
  <c r="L333" i="2"/>
  <c r="W333" i="2" s="1"/>
  <c r="K333" i="2"/>
  <c r="V333" i="2" s="1"/>
  <c r="J333" i="2"/>
  <c r="AB333" i="2" s="1"/>
  <c r="I333" i="2"/>
  <c r="AA333" i="2" s="1"/>
  <c r="H333" i="2"/>
  <c r="G333" i="2"/>
  <c r="Z333" i="2" s="1"/>
  <c r="D333" i="2"/>
  <c r="B333" i="2"/>
  <c r="M332" i="2"/>
  <c r="X332" i="2" s="1"/>
  <c r="L332" i="2"/>
  <c r="W332" i="2" s="1"/>
  <c r="K332" i="2"/>
  <c r="V332" i="2" s="1"/>
  <c r="J332" i="2"/>
  <c r="AB332" i="2" s="1"/>
  <c r="I332" i="2"/>
  <c r="AA332" i="2" s="1"/>
  <c r="H332" i="2"/>
  <c r="G332" i="2"/>
  <c r="Z332" i="2" s="1"/>
  <c r="D332" i="2"/>
  <c r="B332" i="2"/>
  <c r="M331" i="2"/>
  <c r="X331" i="2" s="1"/>
  <c r="L331" i="2"/>
  <c r="W331" i="2" s="1"/>
  <c r="K331" i="2"/>
  <c r="V331" i="2" s="1"/>
  <c r="J331" i="2"/>
  <c r="AB331" i="2" s="1"/>
  <c r="I331" i="2"/>
  <c r="AA331" i="2" s="1"/>
  <c r="H331" i="2"/>
  <c r="G331" i="2"/>
  <c r="Z331" i="2" s="1"/>
  <c r="D331" i="2"/>
  <c r="B331" i="2"/>
  <c r="M330" i="2"/>
  <c r="X330" i="2" s="1"/>
  <c r="L330" i="2"/>
  <c r="W330" i="2" s="1"/>
  <c r="K330" i="2"/>
  <c r="V330" i="2" s="1"/>
  <c r="J330" i="2"/>
  <c r="AB330" i="2" s="1"/>
  <c r="I330" i="2"/>
  <c r="AA330" i="2" s="1"/>
  <c r="H330" i="2"/>
  <c r="G330" i="2"/>
  <c r="Z330" i="2" s="1"/>
  <c r="D330" i="2"/>
  <c r="B330" i="2"/>
  <c r="M329" i="2"/>
  <c r="X329" i="2" s="1"/>
  <c r="L329" i="2"/>
  <c r="W329" i="2" s="1"/>
  <c r="K329" i="2"/>
  <c r="V329" i="2" s="1"/>
  <c r="J329" i="2"/>
  <c r="AB329" i="2" s="1"/>
  <c r="I329" i="2"/>
  <c r="AA329" i="2" s="1"/>
  <c r="H329" i="2"/>
  <c r="G329" i="2"/>
  <c r="Z329" i="2" s="1"/>
  <c r="D329" i="2"/>
  <c r="B329" i="2"/>
  <c r="M328" i="2"/>
  <c r="X328" i="2" s="1"/>
  <c r="L328" i="2"/>
  <c r="W328" i="2" s="1"/>
  <c r="K328" i="2"/>
  <c r="V328" i="2" s="1"/>
  <c r="J328" i="2"/>
  <c r="AB328" i="2" s="1"/>
  <c r="I328" i="2"/>
  <c r="AA328" i="2" s="1"/>
  <c r="H328" i="2"/>
  <c r="G328" i="2"/>
  <c r="Z328" i="2" s="1"/>
  <c r="D328" i="2"/>
  <c r="B328" i="2"/>
  <c r="M327" i="2"/>
  <c r="X327" i="2" s="1"/>
  <c r="L327" i="2"/>
  <c r="W327" i="2" s="1"/>
  <c r="K327" i="2"/>
  <c r="V327" i="2" s="1"/>
  <c r="J327" i="2"/>
  <c r="AB327" i="2" s="1"/>
  <c r="I327" i="2"/>
  <c r="AA327" i="2" s="1"/>
  <c r="H327" i="2"/>
  <c r="G327" i="2"/>
  <c r="Z327" i="2" s="1"/>
  <c r="D327" i="2"/>
  <c r="B327" i="2"/>
  <c r="M326" i="2"/>
  <c r="X326" i="2" s="1"/>
  <c r="L326" i="2"/>
  <c r="W326" i="2" s="1"/>
  <c r="K326" i="2"/>
  <c r="V326" i="2" s="1"/>
  <c r="J326" i="2"/>
  <c r="AB326" i="2" s="1"/>
  <c r="I326" i="2"/>
  <c r="AA326" i="2" s="1"/>
  <c r="H326" i="2"/>
  <c r="G326" i="2"/>
  <c r="Z326" i="2" s="1"/>
  <c r="D326" i="2"/>
  <c r="B326" i="2"/>
  <c r="M325" i="2"/>
  <c r="X325" i="2" s="1"/>
  <c r="L325" i="2"/>
  <c r="W325" i="2" s="1"/>
  <c r="K325" i="2"/>
  <c r="V325" i="2" s="1"/>
  <c r="J325" i="2"/>
  <c r="AB325" i="2" s="1"/>
  <c r="I325" i="2"/>
  <c r="AA325" i="2" s="1"/>
  <c r="H325" i="2"/>
  <c r="G325" i="2"/>
  <c r="Z325" i="2" s="1"/>
  <c r="D325" i="2"/>
  <c r="B325" i="2"/>
  <c r="M324" i="2"/>
  <c r="X324" i="2" s="1"/>
  <c r="L324" i="2"/>
  <c r="W324" i="2" s="1"/>
  <c r="K324" i="2"/>
  <c r="V324" i="2" s="1"/>
  <c r="J324" i="2"/>
  <c r="AB324" i="2" s="1"/>
  <c r="I324" i="2"/>
  <c r="AA324" i="2" s="1"/>
  <c r="H324" i="2"/>
  <c r="G324" i="2"/>
  <c r="Z324" i="2" s="1"/>
  <c r="D324" i="2"/>
  <c r="B324" i="2"/>
  <c r="M323" i="2"/>
  <c r="X323" i="2" s="1"/>
  <c r="L323" i="2"/>
  <c r="W323" i="2" s="1"/>
  <c r="K323" i="2"/>
  <c r="V323" i="2" s="1"/>
  <c r="J323" i="2"/>
  <c r="AB323" i="2" s="1"/>
  <c r="I323" i="2"/>
  <c r="AA323" i="2" s="1"/>
  <c r="H323" i="2"/>
  <c r="G323" i="2"/>
  <c r="Z323" i="2" s="1"/>
  <c r="D323" i="2"/>
  <c r="B323" i="2"/>
  <c r="M322" i="2"/>
  <c r="X322" i="2" s="1"/>
  <c r="L322" i="2"/>
  <c r="W322" i="2" s="1"/>
  <c r="K322" i="2"/>
  <c r="V322" i="2" s="1"/>
  <c r="J322" i="2"/>
  <c r="AB322" i="2" s="1"/>
  <c r="I322" i="2"/>
  <c r="AA322" i="2" s="1"/>
  <c r="H322" i="2"/>
  <c r="G322" i="2"/>
  <c r="Z322" i="2" s="1"/>
  <c r="D322" i="2"/>
  <c r="B322" i="2"/>
  <c r="M321" i="2"/>
  <c r="X321" i="2" s="1"/>
  <c r="L321" i="2"/>
  <c r="W321" i="2" s="1"/>
  <c r="K321" i="2"/>
  <c r="V321" i="2" s="1"/>
  <c r="J321" i="2"/>
  <c r="AB321" i="2" s="1"/>
  <c r="I321" i="2"/>
  <c r="AA321" i="2" s="1"/>
  <c r="H321" i="2"/>
  <c r="G321" i="2"/>
  <c r="Z321" i="2" s="1"/>
  <c r="D321" i="2"/>
  <c r="B321" i="2"/>
  <c r="M320" i="2"/>
  <c r="X320" i="2" s="1"/>
  <c r="L320" i="2"/>
  <c r="W320" i="2" s="1"/>
  <c r="K320" i="2"/>
  <c r="V320" i="2" s="1"/>
  <c r="J320" i="2"/>
  <c r="AB320" i="2" s="1"/>
  <c r="I320" i="2"/>
  <c r="AA320" i="2" s="1"/>
  <c r="H320" i="2"/>
  <c r="G320" i="2"/>
  <c r="Z320" i="2" s="1"/>
  <c r="D320" i="2"/>
  <c r="B320" i="2"/>
  <c r="M319" i="2"/>
  <c r="X319" i="2" s="1"/>
  <c r="L319" i="2"/>
  <c r="W319" i="2" s="1"/>
  <c r="K319" i="2"/>
  <c r="V319" i="2" s="1"/>
  <c r="J319" i="2"/>
  <c r="AB319" i="2" s="1"/>
  <c r="I319" i="2"/>
  <c r="AA319" i="2" s="1"/>
  <c r="H319" i="2"/>
  <c r="G319" i="2"/>
  <c r="Z319" i="2" s="1"/>
  <c r="D319" i="2"/>
  <c r="B319" i="2"/>
  <c r="M318" i="2"/>
  <c r="X318" i="2" s="1"/>
  <c r="L318" i="2"/>
  <c r="W318" i="2" s="1"/>
  <c r="K318" i="2"/>
  <c r="V318" i="2" s="1"/>
  <c r="J318" i="2"/>
  <c r="AB318" i="2" s="1"/>
  <c r="I318" i="2"/>
  <c r="AA318" i="2" s="1"/>
  <c r="H318" i="2"/>
  <c r="G318" i="2"/>
  <c r="Z318" i="2" s="1"/>
  <c r="D318" i="2"/>
  <c r="B318" i="2"/>
  <c r="M317" i="2"/>
  <c r="X317" i="2" s="1"/>
  <c r="L317" i="2"/>
  <c r="W317" i="2" s="1"/>
  <c r="K317" i="2"/>
  <c r="V317" i="2" s="1"/>
  <c r="J317" i="2"/>
  <c r="AB317" i="2" s="1"/>
  <c r="I317" i="2"/>
  <c r="AA317" i="2" s="1"/>
  <c r="H317" i="2"/>
  <c r="G317" i="2"/>
  <c r="Z317" i="2" s="1"/>
  <c r="D317" i="2"/>
  <c r="B317" i="2"/>
  <c r="M316" i="2"/>
  <c r="X316" i="2" s="1"/>
  <c r="L316" i="2"/>
  <c r="W316" i="2" s="1"/>
  <c r="K316" i="2"/>
  <c r="V316" i="2" s="1"/>
  <c r="J316" i="2"/>
  <c r="AB316" i="2" s="1"/>
  <c r="I316" i="2"/>
  <c r="AA316" i="2" s="1"/>
  <c r="H316" i="2"/>
  <c r="G316" i="2"/>
  <c r="Z316" i="2" s="1"/>
  <c r="D316" i="2"/>
  <c r="B316" i="2"/>
  <c r="M315" i="2"/>
  <c r="X315" i="2" s="1"/>
  <c r="L315" i="2"/>
  <c r="W315" i="2" s="1"/>
  <c r="K315" i="2"/>
  <c r="V315" i="2" s="1"/>
  <c r="J315" i="2"/>
  <c r="AB315" i="2" s="1"/>
  <c r="I315" i="2"/>
  <c r="AA315" i="2" s="1"/>
  <c r="H315" i="2"/>
  <c r="G315" i="2"/>
  <c r="Z315" i="2" s="1"/>
  <c r="D315" i="2"/>
  <c r="B315" i="2"/>
  <c r="M314" i="2"/>
  <c r="X314" i="2" s="1"/>
  <c r="L314" i="2"/>
  <c r="W314" i="2" s="1"/>
  <c r="K314" i="2"/>
  <c r="V314" i="2" s="1"/>
  <c r="J314" i="2"/>
  <c r="AB314" i="2" s="1"/>
  <c r="I314" i="2"/>
  <c r="AA314" i="2" s="1"/>
  <c r="H314" i="2"/>
  <c r="G314" i="2"/>
  <c r="Z314" i="2" s="1"/>
  <c r="D314" i="2"/>
  <c r="B314" i="2"/>
  <c r="M313" i="2"/>
  <c r="X313" i="2" s="1"/>
  <c r="L313" i="2"/>
  <c r="W313" i="2" s="1"/>
  <c r="K313" i="2"/>
  <c r="V313" i="2" s="1"/>
  <c r="J313" i="2"/>
  <c r="AB313" i="2" s="1"/>
  <c r="I313" i="2"/>
  <c r="AA313" i="2" s="1"/>
  <c r="H313" i="2"/>
  <c r="G313" i="2"/>
  <c r="Z313" i="2" s="1"/>
  <c r="D313" i="2"/>
  <c r="B313" i="2"/>
  <c r="M312" i="2"/>
  <c r="X312" i="2" s="1"/>
  <c r="L312" i="2"/>
  <c r="W312" i="2" s="1"/>
  <c r="K312" i="2"/>
  <c r="V312" i="2" s="1"/>
  <c r="J312" i="2"/>
  <c r="AB312" i="2" s="1"/>
  <c r="I312" i="2"/>
  <c r="AA312" i="2" s="1"/>
  <c r="H312" i="2"/>
  <c r="G312" i="2"/>
  <c r="Z312" i="2" s="1"/>
  <c r="D312" i="2"/>
  <c r="B312" i="2"/>
  <c r="M311" i="2"/>
  <c r="X311" i="2" s="1"/>
  <c r="L311" i="2"/>
  <c r="W311" i="2" s="1"/>
  <c r="K311" i="2"/>
  <c r="V311" i="2" s="1"/>
  <c r="J311" i="2"/>
  <c r="AB311" i="2" s="1"/>
  <c r="I311" i="2"/>
  <c r="AA311" i="2" s="1"/>
  <c r="H311" i="2"/>
  <c r="G311" i="2"/>
  <c r="Z311" i="2" s="1"/>
  <c r="D311" i="2"/>
  <c r="B311" i="2"/>
  <c r="M310" i="2"/>
  <c r="X310" i="2" s="1"/>
  <c r="L310" i="2"/>
  <c r="W310" i="2" s="1"/>
  <c r="K310" i="2"/>
  <c r="V310" i="2" s="1"/>
  <c r="J310" i="2"/>
  <c r="AB310" i="2" s="1"/>
  <c r="I310" i="2"/>
  <c r="AA310" i="2" s="1"/>
  <c r="H310" i="2"/>
  <c r="G310" i="2"/>
  <c r="Z310" i="2" s="1"/>
  <c r="D310" i="2"/>
  <c r="B310" i="2"/>
  <c r="M309" i="2"/>
  <c r="X309" i="2" s="1"/>
  <c r="L309" i="2"/>
  <c r="W309" i="2" s="1"/>
  <c r="K309" i="2"/>
  <c r="V309" i="2" s="1"/>
  <c r="J309" i="2"/>
  <c r="AB309" i="2" s="1"/>
  <c r="I309" i="2"/>
  <c r="AA309" i="2" s="1"/>
  <c r="H309" i="2"/>
  <c r="G309" i="2"/>
  <c r="Z309" i="2" s="1"/>
  <c r="D309" i="2"/>
  <c r="B309" i="2"/>
  <c r="M308" i="2"/>
  <c r="X308" i="2" s="1"/>
  <c r="L308" i="2"/>
  <c r="W308" i="2" s="1"/>
  <c r="K308" i="2"/>
  <c r="V308" i="2" s="1"/>
  <c r="J308" i="2"/>
  <c r="AB308" i="2" s="1"/>
  <c r="I308" i="2"/>
  <c r="AA308" i="2" s="1"/>
  <c r="H308" i="2"/>
  <c r="G308" i="2"/>
  <c r="Z308" i="2" s="1"/>
  <c r="D308" i="2"/>
  <c r="B308" i="2"/>
  <c r="M307" i="2"/>
  <c r="X307" i="2" s="1"/>
  <c r="L307" i="2"/>
  <c r="W307" i="2" s="1"/>
  <c r="K307" i="2"/>
  <c r="V307" i="2" s="1"/>
  <c r="J307" i="2"/>
  <c r="AB307" i="2" s="1"/>
  <c r="I307" i="2"/>
  <c r="AA307" i="2" s="1"/>
  <c r="H307" i="2"/>
  <c r="G307" i="2"/>
  <c r="Z307" i="2" s="1"/>
  <c r="D307" i="2"/>
  <c r="B307" i="2"/>
  <c r="M306" i="2"/>
  <c r="X306" i="2" s="1"/>
  <c r="L306" i="2"/>
  <c r="W306" i="2" s="1"/>
  <c r="K306" i="2"/>
  <c r="V306" i="2" s="1"/>
  <c r="J306" i="2"/>
  <c r="AB306" i="2" s="1"/>
  <c r="I306" i="2"/>
  <c r="AA306" i="2" s="1"/>
  <c r="H306" i="2"/>
  <c r="G306" i="2"/>
  <c r="Z306" i="2" s="1"/>
  <c r="D306" i="2"/>
  <c r="B306" i="2"/>
  <c r="M305" i="2"/>
  <c r="X305" i="2" s="1"/>
  <c r="L305" i="2"/>
  <c r="W305" i="2" s="1"/>
  <c r="K305" i="2"/>
  <c r="V305" i="2" s="1"/>
  <c r="J305" i="2"/>
  <c r="AB305" i="2" s="1"/>
  <c r="I305" i="2"/>
  <c r="AA305" i="2" s="1"/>
  <c r="H305" i="2"/>
  <c r="G305" i="2"/>
  <c r="Z305" i="2" s="1"/>
  <c r="D305" i="2"/>
  <c r="B305" i="2"/>
  <c r="M304" i="2"/>
  <c r="X304" i="2" s="1"/>
  <c r="L304" i="2"/>
  <c r="W304" i="2" s="1"/>
  <c r="K304" i="2"/>
  <c r="V304" i="2" s="1"/>
  <c r="J304" i="2"/>
  <c r="AB304" i="2" s="1"/>
  <c r="I304" i="2"/>
  <c r="AA304" i="2" s="1"/>
  <c r="H304" i="2"/>
  <c r="G304" i="2"/>
  <c r="Z304" i="2" s="1"/>
  <c r="D304" i="2"/>
  <c r="B304" i="2"/>
  <c r="M303" i="2"/>
  <c r="X303" i="2" s="1"/>
  <c r="L303" i="2"/>
  <c r="W303" i="2" s="1"/>
  <c r="K303" i="2"/>
  <c r="V303" i="2" s="1"/>
  <c r="J303" i="2"/>
  <c r="AB303" i="2" s="1"/>
  <c r="I303" i="2"/>
  <c r="AA303" i="2" s="1"/>
  <c r="H303" i="2"/>
  <c r="G303" i="2"/>
  <c r="Z303" i="2" s="1"/>
  <c r="D303" i="2"/>
  <c r="B303" i="2"/>
  <c r="M302" i="2"/>
  <c r="X302" i="2" s="1"/>
  <c r="L302" i="2"/>
  <c r="W302" i="2" s="1"/>
  <c r="K302" i="2"/>
  <c r="V302" i="2" s="1"/>
  <c r="J302" i="2"/>
  <c r="AB302" i="2" s="1"/>
  <c r="I302" i="2"/>
  <c r="AA302" i="2" s="1"/>
  <c r="H302" i="2"/>
  <c r="G302" i="2"/>
  <c r="Z302" i="2" s="1"/>
  <c r="D302" i="2"/>
  <c r="B302" i="2"/>
  <c r="M301" i="2"/>
  <c r="X301" i="2" s="1"/>
  <c r="L301" i="2"/>
  <c r="W301" i="2" s="1"/>
  <c r="K301" i="2"/>
  <c r="V301" i="2" s="1"/>
  <c r="J301" i="2"/>
  <c r="AB301" i="2" s="1"/>
  <c r="I301" i="2"/>
  <c r="AA301" i="2" s="1"/>
  <c r="H301" i="2"/>
  <c r="G301" i="2"/>
  <c r="Z301" i="2" s="1"/>
  <c r="D301" i="2"/>
  <c r="B301" i="2"/>
  <c r="M300" i="2"/>
  <c r="X300" i="2" s="1"/>
  <c r="L300" i="2"/>
  <c r="W300" i="2" s="1"/>
  <c r="K300" i="2"/>
  <c r="V300" i="2" s="1"/>
  <c r="J300" i="2"/>
  <c r="AB300" i="2" s="1"/>
  <c r="I300" i="2"/>
  <c r="AA300" i="2" s="1"/>
  <c r="H300" i="2"/>
  <c r="G300" i="2"/>
  <c r="Z300" i="2" s="1"/>
  <c r="D300" i="2"/>
  <c r="B300" i="2"/>
  <c r="M299" i="2"/>
  <c r="X299" i="2" s="1"/>
  <c r="L299" i="2"/>
  <c r="W299" i="2" s="1"/>
  <c r="K299" i="2"/>
  <c r="V299" i="2" s="1"/>
  <c r="J299" i="2"/>
  <c r="AB299" i="2" s="1"/>
  <c r="I299" i="2"/>
  <c r="AA299" i="2" s="1"/>
  <c r="H299" i="2"/>
  <c r="G299" i="2"/>
  <c r="Z299" i="2" s="1"/>
  <c r="D299" i="2"/>
  <c r="B299" i="2"/>
  <c r="M298" i="2"/>
  <c r="X298" i="2" s="1"/>
  <c r="L298" i="2"/>
  <c r="W298" i="2" s="1"/>
  <c r="K298" i="2"/>
  <c r="V298" i="2" s="1"/>
  <c r="J298" i="2"/>
  <c r="AB298" i="2" s="1"/>
  <c r="I298" i="2"/>
  <c r="AA298" i="2" s="1"/>
  <c r="H298" i="2"/>
  <c r="G298" i="2"/>
  <c r="Z298" i="2" s="1"/>
  <c r="D298" i="2"/>
  <c r="B298" i="2"/>
  <c r="M297" i="2"/>
  <c r="X297" i="2" s="1"/>
  <c r="L297" i="2"/>
  <c r="W297" i="2" s="1"/>
  <c r="K297" i="2"/>
  <c r="V297" i="2" s="1"/>
  <c r="J297" i="2"/>
  <c r="AB297" i="2" s="1"/>
  <c r="I297" i="2"/>
  <c r="AA297" i="2" s="1"/>
  <c r="H297" i="2"/>
  <c r="G297" i="2"/>
  <c r="Z297" i="2" s="1"/>
  <c r="D297" i="2"/>
  <c r="B297" i="2"/>
  <c r="M296" i="2"/>
  <c r="X296" i="2" s="1"/>
  <c r="L296" i="2"/>
  <c r="W296" i="2" s="1"/>
  <c r="K296" i="2"/>
  <c r="V296" i="2" s="1"/>
  <c r="J296" i="2"/>
  <c r="AB296" i="2" s="1"/>
  <c r="I296" i="2"/>
  <c r="AA296" i="2" s="1"/>
  <c r="H296" i="2"/>
  <c r="G296" i="2"/>
  <c r="Z296" i="2" s="1"/>
  <c r="D296" i="2"/>
  <c r="B296" i="2"/>
  <c r="M295" i="2"/>
  <c r="X295" i="2" s="1"/>
  <c r="L295" i="2"/>
  <c r="W295" i="2" s="1"/>
  <c r="K295" i="2"/>
  <c r="V295" i="2" s="1"/>
  <c r="J295" i="2"/>
  <c r="AB295" i="2" s="1"/>
  <c r="I295" i="2"/>
  <c r="AA295" i="2" s="1"/>
  <c r="H295" i="2"/>
  <c r="G295" i="2"/>
  <c r="Z295" i="2" s="1"/>
  <c r="D295" i="2"/>
  <c r="B295" i="2"/>
  <c r="M294" i="2"/>
  <c r="X294" i="2" s="1"/>
  <c r="L294" i="2"/>
  <c r="W294" i="2" s="1"/>
  <c r="K294" i="2"/>
  <c r="V294" i="2" s="1"/>
  <c r="J294" i="2"/>
  <c r="AB294" i="2" s="1"/>
  <c r="I294" i="2"/>
  <c r="AA294" i="2" s="1"/>
  <c r="H294" i="2"/>
  <c r="G294" i="2"/>
  <c r="Z294" i="2" s="1"/>
  <c r="D294" i="2"/>
  <c r="B294" i="2"/>
  <c r="M293" i="2"/>
  <c r="X293" i="2" s="1"/>
  <c r="L293" i="2"/>
  <c r="W293" i="2" s="1"/>
  <c r="K293" i="2"/>
  <c r="V293" i="2" s="1"/>
  <c r="J293" i="2"/>
  <c r="AB293" i="2" s="1"/>
  <c r="I293" i="2"/>
  <c r="AA293" i="2" s="1"/>
  <c r="H293" i="2"/>
  <c r="G293" i="2"/>
  <c r="Z293" i="2" s="1"/>
  <c r="D293" i="2"/>
  <c r="B293" i="2"/>
  <c r="M292" i="2"/>
  <c r="X292" i="2" s="1"/>
  <c r="L292" i="2"/>
  <c r="W292" i="2" s="1"/>
  <c r="K292" i="2"/>
  <c r="V292" i="2" s="1"/>
  <c r="J292" i="2"/>
  <c r="AB292" i="2" s="1"/>
  <c r="I292" i="2"/>
  <c r="AA292" i="2" s="1"/>
  <c r="H292" i="2"/>
  <c r="G292" i="2"/>
  <c r="Z292" i="2" s="1"/>
  <c r="D292" i="2"/>
  <c r="B292" i="2"/>
  <c r="M291" i="2"/>
  <c r="X291" i="2" s="1"/>
  <c r="L291" i="2"/>
  <c r="W291" i="2" s="1"/>
  <c r="K291" i="2"/>
  <c r="V291" i="2" s="1"/>
  <c r="J291" i="2"/>
  <c r="AB291" i="2" s="1"/>
  <c r="I291" i="2"/>
  <c r="AA291" i="2" s="1"/>
  <c r="H291" i="2"/>
  <c r="G291" i="2"/>
  <c r="Z291" i="2" s="1"/>
  <c r="D291" i="2"/>
  <c r="B291" i="2"/>
  <c r="M290" i="2"/>
  <c r="X290" i="2" s="1"/>
  <c r="L290" i="2"/>
  <c r="W290" i="2" s="1"/>
  <c r="K290" i="2"/>
  <c r="V290" i="2" s="1"/>
  <c r="J290" i="2"/>
  <c r="AB290" i="2" s="1"/>
  <c r="I290" i="2"/>
  <c r="AA290" i="2" s="1"/>
  <c r="H290" i="2"/>
  <c r="G290" i="2"/>
  <c r="Z290" i="2" s="1"/>
  <c r="D290" i="2"/>
  <c r="B290" i="2"/>
  <c r="M289" i="2"/>
  <c r="X289" i="2" s="1"/>
  <c r="L289" i="2"/>
  <c r="W289" i="2" s="1"/>
  <c r="K289" i="2"/>
  <c r="V289" i="2" s="1"/>
  <c r="J289" i="2"/>
  <c r="AB289" i="2" s="1"/>
  <c r="I289" i="2"/>
  <c r="AA289" i="2" s="1"/>
  <c r="H289" i="2"/>
  <c r="G289" i="2"/>
  <c r="Z289" i="2" s="1"/>
  <c r="D289" i="2"/>
  <c r="B289" i="2"/>
  <c r="M288" i="2"/>
  <c r="X288" i="2" s="1"/>
  <c r="L288" i="2"/>
  <c r="W288" i="2" s="1"/>
  <c r="K288" i="2"/>
  <c r="V288" i="2" s="1"/>
  <c r="J288" i="2"/>
  <c r="AB288" i="2" s="1"/>
  <c r="I288" i="2"/>
  <c r="AA288" i="2" s="1"/>
  <c r="H288" i="2"/>
  <c r="G288" i="2"/>
  <c r="Z288" i="2" s="1"/>
  <c r="D288" i="2"/>
  <c r="B288" i="2"/>
  <c r="M287" i="2"/>
  <c r="X287" i="2" s="1"/>
  <c r="L287" i="2"/>
  <c r="W287" i="2" s="1"/>
  <c r="K287" i="2"/>
  <c r="V287" i="2" s="1"/>
  <c r="J287" i="2"/>
  <c r="AB287" i="2" s="1"/>
  <c r="I287" i="2"/>
  <c r="AA287" i="2" s="1"/>
  <c r="H287" i="2"/>
  <c r="G287" i="2"/>
  <c r="Z287" i="2" s="1"/>
  <c r="D287" i="2"/>
  <c r="B287" i="2"/>
  <c r="M286" i="2"/>
  <c r="X286" i="2" s="1"/>
  <c r="L286" i="2"/>
  <c r="W286" i="2" s="1"/>
  <c r="K286" i="2"/>
  <c r="V286" i="2" s="1"/>
  <c r="J286" i="2"/>
  <c r="AB286" i="2" s="1"/>
  <c r="I286" i="2"/>
  <c r="AA286" i="2" s="1"/>
  <c r="H286" i="2"/>
  <c r="G286" i="2"/>
  <c r="Z286" i="2" s="1"/>
  <c r="D286" i="2"/>
  <c r="B286" i="2"/>
  <c r="M285" i="2"/>
  <c r="X285" i="2" s="1"/>
  <c r="L285" i="2"/>
  <c r="W285" i="2" s="1"/>
  <c r="K285" i="2"/>
  <c r="V285" i="2" s="1"/>
  <c r="J285" i="2"/>
  <c r="AB285" i="2" s="1"/>
  <c r="I285" i="2"/>
  <c r="AA285" i="2" s="1"/>
  <c r="H285" i="2"/>
  <c r="G285" i="2"/>
  <c r="Z285" i="2" s="1"/>
  <c r="D285" i="2"/>
  <c r="B285" i="2"/>
  <c r="M284" i="2"/>
  <c r="X284" i="2" s="1"/>
  <c r="L284" i="2"/>
  <c r="W284" i="2" s="1"/>
  <c r="K284" i="2"/>
  <c r="V284" i="2" s="1"/>
  <c r="J284" i="2"/>
  <c r="AB284" i="2" s="1"/>
  <c r="I284" i="2"/>
  <c r="AA284" i="2" s="1"/>
  <c r="H284" i="2"/>
  <c r="G284" i="2"/>
  <c r="Z284" i="2" s="1"/>
  <c r="D284" i="2"/>
  <c r="B284" i="2"/>
  <c r="M283" i="2"/>
  <c r="X283" i="2" s="1"/>
  <c r="L283" i="2"/>
  <c r="W283" i="2" s="1"/>
  <c r="K283" i="2"/>
  <c r="V283" i="2" s="1"/>
  <c r="J283" i="2"/>
  <c r="AB283" i="2" s="1"/>
  <c r="I283" i="2"/>
  <c r="AA283" i="2" s="1"/>
  <c r="H283" i="2"/>
  <c r="G283" i="2"/>
  <c r="Z283" i="2" s="1"/>
  <c r="D283" i="2"/>
  <c r="B283" i="2"/>
  <c r="M282" i="2"/>
  <c r="X282" i="2" s="1"/>
  <c r="L282" i="2"/>
  <c r="W282" i="2" s="1"/>
  <c r="K282" i="2"/>
  <c r="V282" i="2" s="1"/>
  <c r="J282" i="2"/>
  <c r="AB282" i="2" s="1"/>
  <c r="I282" i="2"/>
  <c r="AA282" i="2" s="1"/>
  <c r="H282" i="2"/>
  <c r="G282" i="2"/>
  <c r="Z282" i="2" s="1"/>
  <c r="D282" i="2"/>
  <c r="B282" i="2"/>
  <c r="M281" i="2"/>
  <c r="X281" i="2" s="1"/>
  <c r="L281" i="2"/>
  <c r="W281" i="2" s="1"/>
  <c r="K281" i="2"/>
  <c r="V281" i="2" s="1"/>
  <c r="J281" i="2"/>
  <c r="AB281" i="2" s="1"/>
  <c r="I281" i="2"/>
  <c r="AA281" i="2" s="1"/>
  <c r="H281" i="2"/>
  <c r="G281" i="2"/>
  <c r="Z281" i="2" s="1"/>
  <c r="D281" i="2"/>
  <c r="B281" i="2"/>
  <c r="M280" i="2"/>
  <c r="X280" i="2" s="1"/>
  <c r="L280" i="2"/>
  <c r="W280" i="2" s="1"/>
  <c r="K280" i="2"/>
  <c r="V280" i="2" s="1"/>
  <c r="J280" i="2"/>
  <c r="AB280" i="2" s="1"/>
  <c r="I280" i="2"/>
  <c r="AA280" i="2" s="1"/>
  <c r="H280" i="2"/>
  <c r="G280" i="2"/>
  <c r="Z280" i="2" s="1"/>
  <c r="D280" i="2"/>
  <c r="B280" i="2"/>
  <c r="M279" i="2"/>
  <c r="X279" i="2" s="1"/>
  <c r="L279" i="2"/>
  <c r="W279" i="2" s="1"/>
  <c r="K279" i="2"/>
  <c r="V279" i="2" s="1"/>
  <c r="J279" i="2"/>
  <c r="AB279" i="2" s="1"/>
  <c r="I279" i="2"/>
  <c r="AA279" i="2" s="1"/>
  <c r="H279" i="2"/>
  <c r="G279" i="2"/>
  <c r="Z279" i="2" s="1"/>
  <c r="D279" i="2"/>
  <c r="B279" i="2"/>
  <c r="M278" i="2"/>
  <c r="X278" i="2" s="1"/>
  <c r="L278" i="2"/>
  <c r="W278" i="2" s="1"/>
  <c r="K278" i="2"/>
  <c r="V278" i="2" s="1"/>
  <c r="J278" i="2"/>
  <c r="AB278" i="2" s="1"/>
  <c r="I278" i="2"/>
  <c r="AA278" i="2" s="1"/>
  <c r="H278" i="2"/>
  <c r="G278" i="2"/>
  <c r="Z278" i="2" s="1"/>
  <c r="D278" i="2"/>
  <c r="B278" i="2"/>
  <c r="M277" i="2"/>
  <c r="X277" i="2" s="1"/>
  <c r="L277" i="2"/>
  <c r="W277" i="2" s="1"/>
  <c r="K277" i="2"/>
  <c r="V277" i="2" s="1"/>
  <c r="J277" i="2"/>
  <c r="AB277" i="2" s="1"/>
  <c r="I277" i="2"/>
  <c r="AA277" i="2" s="1"/>
  <c r="H277" i="2"/>
  <c r="G277" i="2"/>
  <c r="Z277" i="2" s="1"/>
  <c r="D277" i="2"/>
  <c r="B277" i="2"/>
  <c r="M276" i="2"/>
  <c r="X276" i="2" s="1"/>
  <c r="L276" i="2"/>
  <c r="W276" i="2" s="1"/>
  <c r="K276" i="2"/>
  <c r="V276" i="2" s="1"/>
  <c r="J276" i="2"/>
  <c r="AB276" i="2" s="1"/>
  <c r="I276" i="2"/>
  <c r="AA276" i="2" s="1"/>
  <c r="H276" i="2"/>
  <c r="G276" i="2"/>
  <c r="Z276" i="2" s="1"/>
  <c r="D276" i="2"/>
  <c r="B276" i="2"/>
  <c r="M275" i="2"/>
  <c r="X275" i="2" s="1"/>
  <c r="L275" i="2"/>
  <c r="W275" i="2" s="1"/>
  <c r="K275" i="2"/>
  <c r="V275" i="2" s="1"/>
  <c r="J275" i="2"/>
  <c r="AB275" i="2" s="1"/>
  <c r="I275" i="2"/>
  <c r="AA275" i="2" s="1"/>
  <c r="H275" i="2"/>
  <c r="G275" i="2"/>
  <c r="Z275" i="2" s="1"/>
  <c r="D275" i="2"/>
  <c r="B275" i="2"/>
  <c r="M274" i="2"/>
  <c r="X274" i="2" s="1"/>
  <c r="L274" i="2"/>
  <c r="W274" i="2" s="1"/>
  <c r="K274" i="2"/>
  <c r="V274" i="2" s="1"/>
  <c r="J274" i="2"/>
  <c r="AB274" i="2" s="1"/>
  <c r="I274" i="2"/>
  <c r="AA274" i="2" s="1"/>
  <c r="H274" i="2"/>
  <c r="G274" i="2"/>
  <c r="Z274" i="2" s="1"/>
  <c r="D274" i="2"/>
  <c r="B274" i="2"/>
  <c r="M273" i="2"/>
  <c r="X273" i="2" s="1"/>
  <c r="L273" i="2"/>
  <c r="W273" i="2" s="1"/>
  <c r="K273" i="2"/>
  <c r="V273" i="2" s="1"/>
  <c r="J273" i="2"/>
  <c r="AB273" i="2" s="1"/>
  <c r="I273" i="2"/>
  <c r="AA273" i="2" s="1"/>
  <c r="H273" i="2"/>
  <c r="G273" i="2"/>
  <c r="Z273" i="2" s="1"/>
  <c r="D273" i="2"/>
  <c r="B273" i="2"/>
  <c r="M272" i="2"/>
  <c r="X272" i="2" s="1"/>
  <c r="L272" i="2"/>
  <c r="W272" i="2" s="1"/>
  <c r="K272" i="2"/>
  <c r="V272" i="2" s="1"/>
  <c r="J272" i="2"/>
  <c r="AB272" i="2" s="1"/>
  <c r="I272" i="2"/>
  <c r="AA272" i="2" s="1"/>
  <c r="H272" i="2"/>
  <c r="G272" i="2"/>
  <c r="Z272" i="2" s="1"/>
  <c r="D272" i="2"/>
  <c r="B272" i="2"/>
  <c r="M271" i="2"/>
  <c r="X271" i="2" s="1"/>
  <c r="L271" i="2"/>
  <c r="W271" i="2" s="1"/>
  <c r="K271" i="2"/>
  <c r="V271" i="2" s="1"/>
  <c r="J271" i="2"/>
  <c r="AB271" i="2" s="1"/>
  <c r="I271" i="2"/>
  <c r="AA271" i="2" s="1"/>
  <c r="H271" i="2"/>
  <c r="G271" i="2"/>
  <c r="Z271" i="2" s="1"/>
  <c r="D271" i="2"/>
  <c r="B271" i="2"/>
  <c r="M270" i="2"/>
  <c r="X270" i="2" s="1"/>
  <c r="L270" i="2"/>
  <c r="W270" i="2" s="1"/>
  <c r="K270" i="2"/>
  <c r="V270" i="2" s="1"/>
  <c r="J270" i="2"/>
  <c r="AB270" i="2" s="1"/>
  <c r="I270" i="2"/>
  <c r="AA270" i="2" s="1"/>
  <c r="H270" i="2"/>
  <c r="G270" i="2"/>
  <c r="Z270" i="2" s="1"/>
  <c r="D270" i="2"/>
  <c r="B270" i="2"/>
  <c r="M269" i="2"/>
  <c r="X269" i="2" s="1"/>
  <c r="L269" i="2"/>
  <c r="W269" i="2" s="1"/>
  <c r="K269" i="2"/>
  <c r="V269" i="2" s="1"/>
  <c r="J269" i="2"/>
  <c r="AB269" i="2" s="1"/>
  <c r="I269" i="2"/>
  <c r="AA269" i="2" s="1"/>
  <c r="H269" i="2"/>
  <c r="G269" i="2"/>
  <c r="Z269" i="2" s="1"/>
  <c r="D269" i="2"/>
  <c r="B269" i="2"/>
  <c r="M268" i="2"/>
  <c r="X268" i="2" s="1"/>
  <c r="L268" i="2"/>
  <c r="W268" i="2" s="1"/>
  <c r="K268" i="2"/>
  <c r="V268" i="2" s="1"/>
  <c r="J268" i="2"/>
  <c r="AB268" i="2" s="1"/>
  <c r="I268" i="2"/>
  <c r="AA268" i="2" s="1"/>
  <c r="H268" i="2"/>
  <c r="G268" i="2"/>
  <c r="Z268" i="2" s="1"/>
  <c r="D268" i="2"/>
  <c r="B268" i="2"/>
  <c r="M267" i="2"/>
  <c r="X267" i="2" s="1"/>
  <c r="L267" i="2"/>
  <c r="W267" i="2" s="1"/>
  <c r="K267" i="2"/>
  <c r="V267" i="2" s="1"/>
  <c r="J267" i="2"/>
  <c r="AB267" i="2" s="1"/>
  <c r="I267" i="2"/>
  <c r="AA267" i="2" s="1"/>
  <c r="H267" i="2"/>
  <c r="G267" i="2"/>
  <c r="Z267" i="2" s="1"/>
  <c r="D267" i="2"/>
  <c r="B267" i="2"/>
  <c r="M266" i="2"/>
  <c r="X266" i="2" s="1"/>
  <c r="L266" i="2"/>
  <c r="W266" i="2" s="1"/>
  <c r="K266" i="2"/>
  <c r="V266" i="2" s="1"/>
  <c r="J266" i="2"/>
  <c r="AB266" i="2" s="1"/>
  <c r="I266" i="2"/>
  <c r="AA266" i="2" s="1"/>
  <c r="H266" i="2"/>
  <c r="G266" i="2"/>
  <c r="Z266" i="2" s="1"/>
  <c r="D266" i="2"/>
  <c r="B266" i="2"/>
  <c r="M265" i="2"/>
  <c r="X265" i="2" s="1"/>
  <c r="L265" i="2"/>
  <c r="W265" i="2" s="1"/>
  <c r="K265" i="2"/>
  <c r="V265" i="2" s="1"/>
  <c r="J265" i="2"/>
  <c r="AB265" i="2" s="1"/>
  <c r="I265" i="2"/>
  <c r="AA265" i="2" s="1"/>
  <c r="H265" i="2"/>
  <c r="G265" i="2"/>
  <c r="Z265" i="2" s="1"/>
  <c r="D265" i="2"/>
  <c r="B265" i="2"/>
  <c r="M264" i="2"/>
  <c r="X264" i="2" s="1"/>
  <c r="L264" i="2"/>
  <c r="W264" i="2" s="1"/>
  <c r="K264" i="2"/>
  <c r="V264" i="2" s="1"/>
  <c r="J264" i="2"/>
  <c r="AB264" i="2" s="1"/>
  <c r="I264" i="2"/>
  <c r="AA264" i="2" s="1"/>
  <c r="H264" i="2"/>
  <c r="G264" i="2"/>
  <c r="Z264" i="2" s="1"/>
  <c r="D264" i="2"/>
  <c r="B264" i="2"/>
  <c r="M263" i="2"/>
  <c r="X263" i="2" s="1"/>
  <c r="L263" i="2"/>
  <c r="W263" i="2" s="1"/>
  <c r="K263" i="2"/>
  <c r="V263" i="2" s="1"/>
  <c r="J263" i="2"/>
  <c r="AB263" i="2" s="1"/>
  <c r="I263" i="2"/>
  <c r="AA263" i="2" s="1"/>
  <c r="H263" i="2"/>
  <c r="G263" i="2"/>
  <c r="Z263" i="2" s="1"/>
  <c r="D263" i="2"/>
  <c r="B263" i="2"/>
  <c r="M262" i="2"/>
  <c r="X262" i="2" s="1"/>
  <c r="L262" i="2"/>
  <c r="W262" i="2" s="1"/>
  <c r="K262" i="2"/>
  <c r="V262" i="2" s="1"/>
  <c r="J262" i="2"/>
  <c r="AB262" i="2" s="1"/>
  <c r="I262" i="2"/>
  <c r="AA262" i="2" s="1"/>
  <c r="H262" i="2"/>
  <c r="G262" i="2"/>
  <c r="Z262" i="2" s="1"/>
  <c r="D262" i="2"/>
  <c r="B262" i="2"/>
  <c r="M261" i="2"/>
  <c r="X261" i="2" s="1"/>
  <c r="L261" i="2"/>
  <c r="W261" i="2" s="1"/>
  <c r="K261" i="2"/>
  <c r="V261" i="2" s="1"/>
  <c r="J261" i="2"/>
  <c r="AB261" i="2" s="1"/>
  <c r="I261" i="2"/>
  <c r="AA261" i="2" s="1"/>
  <c r="H261" i="2"/>
  <c r="G261" i="2"/>
  <c r="Z261" i="2" s="1"/>
  <c r="D261" i="2"/>
  <c r="B261" i="2"/>
  <c r="M260" i="2"/>
  <c r="X260" i="2" s="1"/>
  <c r="L260" i="2"/>
  <c r="W260" i="2" s="1"/>
  <c r="K260" i="2"/>
  <c r="V260" i="2" s="1"/>
  <c r="J260" i="2"/>
  <c r="AB260" i="2" s="1"/>
  <c r="I260" i="2"/>
  <c r="AA260" i="2" s="1"/>
  <c r="H260" i="2"/>
  <c r="G260" i="2"/>
  <c r="Z260" i="2" s="1"/>
  <c r="D260" i="2"/>
  <c r="B260" i="2"/>
  <c r="M259" i="2"/>
  <c r="X259" i="2" s="1"/>
  <c r="L259" i="2"/>
  <c r="W259" i="2" s="1"/>
  <c r="K259" i="2"/>
  <c r="V259" i="2" s="1"/>
  <c r="J259" i="2"/>
  <c r="AB259" i="2" s="1"/>
  <c r="I259" i="2"/>
  <c r="AA259" i="2" s="1"/>
  <c r="H259" i="2"/>
  <c r="G259" i="2"/>
  <c r="Z259" i="2" s="1"/>
  <c r="D259" i="2"/>
  <c r="B259" i="2"/>
  <c r="M258" i="2"/>
  <c r="X258" i="2" s="1"/>
  <c r="L258" i="2"/>
  <c r="W258" i="2" s="1"/>
  <c r="K258" i="2"/>
  <c r="V258" i="2" s="1"/>
  <c r="J258" i="2"/>
  <c r="AB258" i="2" s="1"/>
  <c r="I258" i="2"/>
  <c r="AA258" i="2" s="1"/>
  <c r="H258" i="2"/>
  <c r="G258" i="2"/>
  <c r="Z258" i="2" s="1"/>
  <c r="D258" i="2"/>
  <c r="B258" i="2"/>
  <c r="M257" i="2"/>
  <c r="X257" i="2" s="1"/>
  <c r="L257" i="2"/>
  <c r="W257" i="2" s="1"/>
  <c r="K257" i="2"/>
  <c r="V257" i="2" s="1"/>
  <c r="J257" i="2"/>
  <c r="AB257" i="2" s="1"/>
  <c r="I257" i="2"/>
  <c r="AA257" i="2" s="1"/>
  <c r="H257" i="2"/>
  <c r="G257" i="2"/>
  <c r="Z257" i="2" s="1"/>
  <c r="D257" i="2"/>
  <c r="B257" i="2"/>
  <c r="M256" i="2"/>
  <c r="X256" i="2" s="1"/>
  <c r="L256" i="2"/>
  <c r="W256" i="2" s="1"/>
  <c r="K256" i="2"/>
  <c r="V256" i="2" s="1"/>
  <c r="J256" i="2"/>
  <c r="AB256" i="2" s="1"/>
  <c r="I256" i="2"/>
  <c r="AA256" i="2" s="1"/>
  <c r="H256" i="2"/>
  <c r="G256" i="2"/>
  <c r="Z256" i="2" s="1"/>
  <c r="D256" i="2"/>
  <c r="B256" i="2"/>
  <c r="M255" i="2"/>
  <c r="X255" i="2" s="1"/>
  <c r="L255" i="2"/>
  <c r="W255" i="2" s="1"/>
  <c r="K255" i="2"/>
  <c r="V255" i="2" s="1"/>
  <c r="J255" i="2"/>
  <c r="AB255" i="2" s="1"/>
  <c r="I255" i="2"/>
  <c r="AA255" i="2" s="1"/>
  <c r="H255" i="2"/>
  <c r="G255" i="2"/>
  <c r="Z255" i="2" s="1"/>
  <c r="D255" i="2"/>
  <c r="B255" i="2"/>
  <c r="M254" i="2"/>
  <c r="X254" i="2" s="1"/>
  <c r="L254" i="2"/>
  <c r="W254" i="2" s="1"/>
  <c r="K254" i="2"/>
  <c r="V254" i="2" s="1"/>
  <c r="J254" i="2"/>
  <c r="AB254" i="2" s="1"/>
  <c r="I254" i="2"/>
  <c r="AA254" i="2" s="1"/>
  <c r="H254" i="2"/>
  <c r="G254" i="2"/>
  <c r="Z254" i="2" s="1"/>
  <c r="D254" i="2"/>
  <c r="B254" i="2"/>
  <c r="M253" i="2"/>
  <c r="X253" i="2" s="1"/>
  <c r="L253" i="2"/>
  <c r="W253" i="2" s="1"/>
  <c r="K253" i="2"/>
  <c r="V253" i="2" s="1"/>
  <c r="J253" i="2"/>
  <c r="AB253" i="2" s="1"/>
  <c r="I253" i="2"/>
  <c r="AA253" i="2" s="1"/>
  <c r="H253" i="2"/>
  <c r="G253" i="2"/>
  <c r="Z253" i="2" s="1"/>
  <c r="D253" i="2"/>
  <c r="B253" i="2"/>
  <c r="M252" i="2"/>
  <c r="X252" i="2" s="1"/>
  <c r="L252" i="2"/>
  <c r="W252" i="2" s="1"/>
  <c r="K252" i="2"/>
  <c r="V252" i="2" s="1"/>
  <c r="J252" i="2"/>
  <c r="AB252" i="2" s="1"/>
  <c r="I252" i="2"/>
  <c r="AA252" i="2" s="1"/>
  <c r="H252" i="2"/>
  <c r="G252" i="2"/>
  <c r="Z252" i="2" s="1"/>
  <c r="D252" i="2"/>
  <c r="B252" i="2"/>
  <c r="M251" i="2"/>
  <c r="X251" i="2" s="1"/>
  <c r="L251" i="2"/>
  <c r="W251" i="2" s="1"/>
  <c r="K251" i="2"/>
  <c r="V251" i="2" s="1"/>
  <c r="J251" i="2"/>
  <c r="AB251" i="2" s="1"/>
  <c r="I251" i="2"/>
  <c r="AA251" i="2" s="1"/>
  <c r="H251" i="2"/>
  <c r="G251" i="2"/>
  <c r="Z251" i="2" s="1"/>
  <c r="D251" i="2"/>
  <c r="B251" i="2"/>
  <c r="M250" i="2"/>
  <c r="X250" i="2" s="1"/>
  <c r="L250" i="2"/>
  <c r="W250" i="2" s="1"/>
  <c r="K250" i="2"/>
  <c r="V250" i="2" s="1"/>
  <c r="J250" i="2"/>
  <c r="AB250" i="2" s="1"/>
  <c r="I250" i="2"/>
  <c r="AA250" i="2" s="1"/>
  <c r="H250" i="2"/>
  <c r="G250" i="2"/>
  <c r="Z250" i="2" s="1"/>
  <c r="D250" i="2"/>
  <c r="B250" i="2"/>
  <c r="M249" i="2"/>
  <c r="X249" i="2" s="1"/>
  <c r="L249" i="2"/>
  <c r="W249" i="2" s="1"/>
  <c r="K249" i="2"/>
  <c r="V249" i="2" s="1"/>
  <c r="J249" i="2"/>
  <c r="AB249" i="2" s="1"/>
  <c r="I249" i="2"/>
  <c r="AA249" i="2" s="1"/>
  <c r="H249" i="2"/>
  <c r="G249" i="2"/>
  <c r="Z249" i="2" s="1"/>
  <c r="D249" i="2"/>
  <c r="B249" i="2"/>
  <c r="M248" i="2"/>
  <c r="X248" i="2" s="1"/>
  <c r="L248" i="2"/>
  <c r="W248" i="2" s="1"/>
  <c r="K248" i="2"/>
  <c r="V248" i="2" s="1"/>
  <c r="J248" i="2"/>
  <c r="AB248" i="2" s="1"/>
  <c r="I248" i="2"/>
  <c r="AA248" i="2" s="1"/>
  <c r="H248" i="2"/>
  <c r="G248" i="2"/>
  <c r="Z248" i="2" s="1"/>
  <c r="D248" i="2"/>
  <c r="B248" i="2"/>
  <c r="M247" i="2"/>
  <c r="X247" i="2" s="1"/>
  <c r="L247" i="2"/>
  <c r="W247" i="2" s="1"/>
  <c r="K247" i="2"/>
  <c r="V247" i="2" s="1"/>
  <c r="J247" i="2"/>
  <c r="AB247" i="2" s="1"/>
  <c r="I247" i="2"/>
  <c r="AA247" i="2" s="1"/>
  <c r="H247" i="2"/>
  <c r="G247" i="2"/>
  <c r="Z247" i="2" s="1"/>
  <c r="D247" i="2"/>
  <c r="B247" i="2"/>
  <c r="M246" i="2"/>
  <c r="X246" i="2" s="1"/>
  <c r="L246" i="2"/>
  <c r="W246" i="2" s="1"/>
  <c r="K246" i="2"/>
  <c r="V246" i="2" s="1"/>
  <c r="J246" i="2"/>
  <c r="AB246" i="2" s="1"/>
  <c r="I246" i="2"/>
  <c r="AA246" i="2" s="1"/>
  <c r="H246" i="2"/>
  <c r="G246" i="2"/>
  <c r="Z246" i="2" s="1"/>
  <c r="D246" i="2"/>
  <c r="B246" i="2"/>
  <c r="M245" i="2"/>
  <c r="X245" i="2" s="1"/>
  <c r="L245" i="2"/>
  <c r="W245" i="2" s="1"/>
  <c r="K245" i="2"/>
  <c r="V245" i="2" s="1"/>
  <c r="J245" i="2"/>
  <c r="AB245" i="2" s="1"/>
  <c r="I245" i="2"/>
  <c r="AA245" i="2" s="1"/>
  <c r="H245" i="2"/>
  <c r="G245" i="2"/>
  <c r="Z245" i="2" s="1"/>
  <c r="D245" i="2"/>
  <c r="B245" i="2"/>
  <c r="M244" i="2"/>
  <c r="X244" i="2" s="1"/>
  <c r="L244" i="2"/>
  <c r="W244" i="2" s="1"/>
  <c r="K244" i="2"/>
  <c r="V244" i="2" s="1"/>
  <c r="J244" i="2"/>
  <c r="AB244" i="2" s="1"/>
  <c r="I244" i="2"/>
  <c r="AA244" i="2" s="1"/>
  <c r="H244" i="2"/>
  <c r="G244" i="2"/>
  <c r="Z244" i="2" s="1"/>
  <c r="D244" i="2"/>
  <c r="B244" i="2"/>
  <c r="M243" i="2"/>
  <c r="X243" i="2" s="1"/>
  <c r="L243" i="2"/>
  <c r="W243" i="2" s="1"/>
  <c r="K243" i="2"/>
  <c r="V243" i="2" s="1"/>
  <c r="J243" i="2"/>
  <c r="AB243" i="2" s="1"/>
  <c r="I243" i="2"/>
  <c r="AA243" i="2" s="1"/>
  <c r="H243" i="2"/>
  <c r="G243" i="2"/>
  <c r="Z243" i="2" s="1"/>
  <c r="D243" i="2"/>
  <c r="B243" i="2"/>
  <c r="M242" i="2"/>
  <c r="X242" i="2" s="1"/>
  <c r="L242" i="2"/>
  <c r="W242" i="2" s="1"/>
  <c r="K242" i="2"/>
  <c r="V242" i="2" s="1"/>
  <c r="J242" i="2"/>
  <c r="AB242" i="2" s="1"/>
  <c r="I242" i="2"/>
  <c r="AA242" i="2" s="1"/>
  <c r="H242" i="2"/>
  <c r="G242" i="2"/>
  <c r="Z242" i="2" s="1"/>
  <c r="D242" i="2"/>
  <c r="B242" i="2"/>
  <c r="M241" i="2"/>
  <c r="X241" i="2" s="1"/>
  <c r="L241" i="2"/>
  <c r="W241" i="2" s="1"/>
  <c r="K241" i="2"/>
  <c r="V241" i="2" s="1"/>
  <c r="J241" i="2"/>
  <c r="AB241" i="2" s="1"/>
  <c r="I241" i="2"/>
  <c r="AA241" i="2" s="1"/>
  <c r="H241" i="2"/>
  <c r="G241" i="2"/>
  <c r="Z241" i="2" s="1"/>
  <c r="D241" i="2"/>
  <c r="B241" i="2"/>
  <c r="M240" i="2"/>
  <c r="X240" i="2" s="1"/>
  <c r="L240" i="2"/>
  <c r="W240" i="2" s="1"/>
  <c r="K240" i="2"/>
  <c r="V240" i="2" s="1"/>
  <c r="J240" i="2"/>
  <c r="AB240" i="2" s="1"/>
  <c r="I240" i="2"/>
  <c r="AA240" i="2" s="1"/>
  <c r="H240" i="2"/>
  <c r="G240" i="2"/>
  <c r="Z240" i="2" s="1"/>
  <c r="D240" i="2"/>
  <c r="B240" i="2"/>
  <c r="M239" i="2"/>
  <c r="X239" i="2" s="1"/>
  <c r="L239" i="2"/>
  <c r="W239" i="2" s="1"/>
  <c r="K239" i="2"/>
  <c r="V239" i="2" s="1"/>
  <c r="J239" i="2"/>
  <c r="AB239" i="2" s="1"/>
  <c r="I239" i="2"/>
  <c r="AA239" i="2" s="1"/>
  <c r="H239" i="2"/>
  <c r="G239" i="2"/>
  <c r="Z239" i="2" s="1"/>
  <c r="D239" i="2"/>
  <c r="B239" i="2"/>
  <c r="M238" i="2"/>
  <c r="X238" i="2" s="1"/>
  <c r="L238" i="2"/>
  <c r="W238" i="2" s="1"/>
  <c r="K238" i="2"/>
  <c r="V238" i="2" s="1"/>
  <c r="J238" i="2"/>
  <c r="AB238" i="2" s="1"/>
  <c r="I238" i="2"/>
  <c r="AA238" i="2" s="1"/>
  <c r="H238" i="2"/>
  <c r="G238" i="2"/>
  <c r="Z238" i="2" s="1"/>
  <c r="D238" i="2"/>
  <c r="B238" i="2"/>
  <c r="M237" i="2"/>
  <c r="X237" i="2" s="1"/>
  <c r="L237" i="2"/>
  <c r="W237" i="2" s="1"/>
  <c r="K237" i="2"/>
  <c r="V237" i="2" s="1"/>
  <c r="J237" i="2"/>
  <c r="AB237" i="2" s="1"/>
  <c r="I237" i="2"/>
  <c r="AA237" i="2" s="1"/>
  <c r="H237" i="2"/>
  <c r="G237" i="2"/>
  <c r="Z237" i="2" s="1"/>
  <c r="D237" i="2"/>
  <c r="B237" i="2"/>
  <c r="M236" i="2"/>
  <c r="X236" i="2" s="1"/>
  <c r="L236" i="2"/>
  <c r="W236" i="2" s="1"/>
  <c r="K236" i="2"/>
  <c r="V236" i="2" s="1"/>
  <c r="J236" i="2"/>
  <c r="AB236" i="2" s="1"/>
  <c r="I236" i="2"/>
  <c r="AA236" i="2" s="1"/>
  <c r="H236" i="2"/>
  <c r="G236" i="2"/>
  <c r="Z236" i="2" s="1"/>
  <c r="D236" i="2"/>
  <c r="B236" i="2"/>
  <c r="M235" i="2"/>
  <c r="X235" i="2" s="1"/>
  <c r="L235" i="2"/>
  <c r="W235" i="2" s="1"/>
  <c r="K235" i="2"/>
  <c r="V235" i="2" s="1"/>
  <c r="J235" i="2"/>
  <c r="AB235" i="2" s="1"/>
  <c r="I235" i="2"/>
  <c r="AA235" i="2" s="1"/>
  <c r="H235" i="2"/>
  <c r="G235" i="2"/>
  <c r="Z235" i="2" s="1"/>
  <c r="D235" i="2"/>
  <c r="B235" i="2"/>
  <c r="M234" i="2"/>
  <c r="X234" i="2" s="1"/>
  <c r="L234" i="2"/>
  <c r="W234" i="2" s="1"/>
  <c r="K234" i="2"/>
  <c r="V234" i="2" s="1"/>
  <c r="J234" i="2"/>
  <c r="AB234" i="2" s="1"/>
  <c r="I234" i="2"/>
  <c r="AA234" i="2" s="1"/>
  <c r="H234" i="2"/>
  <c r="G234" i="2"/>
  <c r="Z234" i="2" s="1"/>
  <c r="D234" i="2"/>
  <c r="B234" i="2"/>
  <c r="M233" i="2"/>
  <c r="X233" i="2" s="1"/>
  <c r="L233" i="2"/>
  <c r="W233" i="2" s="1"/>
  <c r="K233" i="2"/>
  <c r="V233" i="2" s="1"/>
  <c r="J233" i="2"/>
  <c r="AB233" i="2" s="1"/>
  <c r="I233" i="2"/>
  <c r="AA233" i="2" s="1"/>
  <c r="H233" i="2"/>
  <c r="G233" i="2"/>
  <c r="Z233" i="2" s="1"/>
  <c r="D233" i="2"/>
  <c r="B233" i="2"/>
  <c r="M232" i="2"/>
  <c r="X232" i="2" s="1"/>
  <c r="L232" i="2"/>
  <c r="W232" i="2" s="1"/>
  <c r="K232" i="2"/>
  <c r="V232" i="2" s="1"/>
  <c r="J232" i="2"/>
  <c r="AB232" i="2" s="1"/>
  <c r="I232" i="2"/>
  <c r="AA232" i="2" s="1"/>
  <c r="H232" i="2"/>
  <c r="G232" i="2"/>
  <c r="Z232" i="2" s="1"/>
  <c r="D232" i="2"/>
  <c r="B232" i="2"/>
  <c r="M231" i="2"/>
  <c r="X231" i="2" s="1"/>
  <c r="L231" i="2"/>
  <c r="W231" i="2" s="1"/>
  <c r="K231" i="2"/>
  <c r="V231" i="2" s="1"/>
  <c r="J231" i="2"/>
  <c r="AB231" i="2" s="1"/>
  <c r="I231" i="2"/>
  <c r="AA231" i="2" s="1"/>
  <c r="H231" i="2"/>
  <c r="G231" i="2"/>
  <c r="Z231" i="2" s="1"/>
  <c r="D231" i="2"/>
  <c r="B231" i="2"/>
  <c r="M230" i="2"/>
  <c r="X230" i="2" s="1"/>
  <c r="L230" i="2"/>
  <c r="W230" i="2" s="1"/>
  <c r="K230" i="2"/>
  <c r="V230" i="2" s="1"/>
  <c r="J230" i="2"/>
  <c r="AB230" i="2" s="1"/>
  <c r="I230" i="2"/>
  <c r="AA230" i="2" s="1"/>
  <c r="H230" i="2"/>
  <c r="G230" i="2"/>
  <c r="Z230" i="2" s="1"/>
  <c r="D230" i="2"/>
  <c r="B230" i="2"/>
  <c r="M229" i="2"/>
  <c r="X229" i="2" s="1"/>
  <c r="L229" i="2"/>
  <c r="W229" i="2" s="1"/>
  <c r="K229" i="2"/>
  <c r="V229" i="2" s="1"/>
  <c r="J229" i="2"/>
  <c r="AB229" i="2" s="1"/>
  <c r="I229" i="2"/>
  <c r="AA229" i="2" s="1"/>
  <c r="H229" i="2"/>
  <c r="G229" i="2"/>
  <c r="Z229" i="2" s="1"/>
  <c r="D229" i="2"/>
  <c r="B229" i="2"/>
  <c r="M228" i="2"/>
  <c r="X228" i="2" s="1"/>
  <c r="L228" i="2"/>
  <c r="W228" i="2" s="1"/>
  <c r="K228" i="2"/>
  <c r="V228" i="2" s="1"/>
  <c r="J228" i="2"/>
  <c r="AB228" i="2" s="1"/>
  <c r="I228" i="2"/>
  <c r="AA228" i="2" s="1"/>
  <c r="H228" i="2"/>
  <c r="G228" i="2"/>
  <c r="Z228" i="2" s="1"/>
  <c r="D228" i="2"/>
  <c r="B228" i="2"/>
  <c r="M227" i="2"/>
  <c r="X227" i="2" s="1"/>
  <c r="L227" i="2"/>
  <c r="W227" i="2" s="1"/>
  <c r="K227" i="2"/>
  <c r="V227" i="2" s="1"/>
  <c r="J227" i="2"/>
  <c r="AB227" i="2" s="1"/>
  <c r="I227" i="2"/>
  <c r="AA227" i="2" s="1"/>
  <c r="H227" i="2"/>
  <c r="G227" i="2"/>
  <c r="Z227" i="2" s="1"/>
  <c r="D227" i="2"/>
  <c r="B227" i="2"/>
  <c r="M226" i="2"/>
  <c r="X226" i="2" s="1"/>
  <c r="L226" i="2"/>
  <c r="W226" i="2" s="1"/>
  <c r="K226" i="2"/>
  <c r="V226" i="2" s="1"/>
  <c r="J226" i="2"/>
  <c r="AB226" i="2" s="1"/>
  <c r="I226" i="2"/>
  <c r="AA226" i="2" s="1"/>
  <c r="H226" i="2"/>
  <c r="G226" i="2"/>
  <c r="Z226" i="2" s="1"/>
  <c r="D226" i="2"/>
  <c r="B226" i="2"/>
  <c r="M225" i="2"/>
  <c r="X225" i="2" s="1"/>
  <c r="L225" i="2"/>
  <c r="W225" i="2" s="1"/>
  <c r="K225" i="2"/>
  <c r="V225" i="2" s="1"/>
  <c r="J225" i="2"/>
  <c r="AB225" i="2" s="1"/>
  <c r="I225" i="2"/>
  <c r="AA225" i="2" s="1"/>
  <c r="H225" i="2"/>
  <c r="G225" i="2"/>
  <c r="Z225" i="2" s="1"/>
  <c r="D225" i="2"/>
  <c r="B225" i="2"/>
  <c r="M224" i="2"/>
  <c r="X224" i="2" s="1"/>
  <c r="L224" i="2"/>
  <c r="W224" i="2" s="1"/>
  <c r="K224" i="2"/>
  <c r="V224" i="2" s="1"/>
  <c r="J224" i="2"/>
  <c r="AB224" i="2" s="1"/>
  <c r="I224" i="2"/>
  <c r="AA224" i="2" s="1"/>
  <c r="H224" i="2"/>
  <c r="G224" i="2"/>
  <c r="Z224" i="2" s="1"/>
  <c r="D224" i="2"/>
  <c r="B224" i="2"/>
  <c r="M223" i="2"/>
  <c r="X223" i="2" s="1"/>
  <c r="L223" i="2"/>
  <c r="W223" i="2" s="1"/>
  <c r="K223" i="2"/>
  <c r="V223" i="2" s="1"/>
  <c r="J223" i="2"/>
  <c r="AB223" i="2" s="1"/>
  <c r="I223" i="2"/>
  <c r="AA223" i="2" s="1"/>
  <c r="H223" i="2"/>
  <c r="G223" i="2"/>
  <c r="Z223" i="2" s="1"/>
  <c r="D223" i="2"/>
  <c r="B223" i="2"/>
  <c r="M222" i="2"/>
  <c r="X222" i="2" s="1"/>
  <c r="L222" i="2"/>
  <c r="W222" i="2" s="1"/>
  <c r="K222" i="2"/>
  <c r="V222" i="2" s="1"/>
  <c r="J222" i="2"/>
  <c r="AB222" i="2" s="1"/>
  <c r="I222" i="2"/>
  <c r="AA222" i="2" s="1"/>
  <c r="H222" i="2"/>
  <c r="G222" i="2"/>
  <c r="Z222" i="2" s="1"/>
  <c r="D222" i="2"/>
  <c r="B222" i="2"/>
  <c r="M221" i="2"/>
  <c r="X221" i="2" s="1"/>
  <c r="L221" i="2"/>
  <c r="W221" i="2" s="1"/>
  <c r="K221" i="2"/>
  <c r="V221" i="2" s="1"/>
  <c r="J221" i="2"/>
  <c r="AB221" i="2" s="1"/>
  <c r="I221" i="2"/>
  <c r="AA221" i="2" s="1"/>
  <c r="H221" i="2"/>
  <c r="G221" i="2"/>
  <c r="Z221" i="2" s="1"/>
  <c r="D221" i="2"/>
  <c r="B221" i="2"/>
  <c r="M220" i="2"/>
  <c r="X220" i="2" s="1"/>
  <c r="L220" i="2"/>
  <c r="W220" i="2" s="1"/>
  <c r="K220" i="2"/>
  <c r="V220" i="2" s="1"/>
  <c r="J220" i="2"/>
  <c r="AB220" i="2" s="1"/>
  <c r="I220" i="2"/>
  <c r="AA220" i="2" s="1"/>
  <c r="H220" i="2"/>
  <c r="G220" i="2"/>
  <c r="Z220" i="2" s="1"/>
  <c r="D220" i="2"/>
  <c r="B220" i="2"/>
  <c r="M219" i="2"/>
  <c r="X219" i="2" s="1"/>
  <c r="L219" i="2"/>
  <c r="W219" i="2" s="1"/>
  <c r="K219" i="2"/>
  <c r="V219" i="2" s="1"/>
  <c r="J219" i="2"/>
  <c r="AB219" i="2" s="1"/>
  <c r="I219" i="2"/>
  <c r="AA219" i="2" s="1"/>
  <c r="H219" i="2"/>
  <c r="G219" i="2"/>
  <c r="Z219" i="2" s="1"/>
  <c r="D219" i="2"/>
  <c r="B219" i="2"/>
  <c r="M218" i="2"/>
  <c r="X218" i="2" s="1"/>
  <c r="L218" i="2"/>
  <c r="W218" i="2" s="1"/>
  <c r="K218" i="2"/>
  <c r="V218" i="2" s="1"/>
  <c r="J218" i="2"/>
  <c r="AB218" i="2" s="1"/>
  <c r="I218" i="2"/>
  <c r="AA218" i="2" s="1"/>
  <c r="H218" i="2"/>
  <c r="G218" i="2"/>
  <c r="Z218" i="2" s="1"/>
  <c r="D218" i="2"/>
  <c r="B218" i="2"/>
  <c r="M217" i="2"/>
  <c r="X217" i="2" s="1"/>
  <c r="L217" i="2"/>
  <c r="W217" i="2" s="1"/>
  <c r="K217" i="2"/>
  <c r="V217" i="2" s="1"/>
  <c r="J217" i="2"/>
  <c r="AB217" i="2" s="1"/>
  <c r="I217" i="2"/>
  <c r="AA217" i="2" s="1"/>
  <c r="H217" i="2"/>
  <c r="G217" i="2"/>
  <c r="Z217" i="2" s="1"/>
  <c r="D217" i="2"/>
  <c r="B217" i="2"/>
  <c r="M216" i="2"/>
  <c r="X216" i="2" s="1"/>
  <c r="L216" i="2"/>
  <c r="W216" i="2" s="1"/>
  <c r="K216" i="2"/>
  <c r="V216" i="2" s="1"/>
  <c r="J216" i="2"/>
  <c r="AB216" i="2" s="1"/>
  <c r="I216" i="2"/>
  <c r="AA216" i="2" s="1"/>
  <c r="H216" i="2"/>
  <c r="G216" i="2"/>
  <c r="Z216" i="2" s="1"/>
  <c r="D216" i="2"/>
  <c r="B216" i="2"/>
  <c r="M215" i="2"/>
  <c r="X215" i="2" s="1"/>
  <c r="L215" i="2"/>
  <c r="W215" i="2" s="1"/>
  <c r="K215" i="2"/>
  <c r="V215" i="2" s="1"/>
  <c r="J215" i="2"/>
  <c r="AB215" i="2" s="1"/>
  <c r="I215" i="2"/>
  <c r="AA215" i="2" s="1"/>
  <c r="H215" i="2"/>
  <c r="G215" i="2"/>
  <c r="Z215" i="2" s="1"/>
  <c r="D215" i="2"/>
  <c r="B215" i="2"/>
  <c r="M214" i="2"/>
  <c r="X214" i="2" s="1"/>
  <c r="L214" i="2"/>
  <c r="W214" i="2" s="1"/>
  <c r="K214" i="2"/>
  <c r="V214" i="2" s="1"/>
  <c r="J214" i="2"/>
  <c r="AB214" i="2" s="1"/>
  <c r="I214" i="2"/>
  <c r="AA214" i="2" s="1"/>
  <c r="H214" i="2"/>
  <c r="G214" i="2"/>
  <c r="Z214" i="2" s="1"/>
  <c r="D214" i="2"/>
  <c r="B214" i="2"/>
  <c r="M213" i="2"/>
  <c r="X213" i="2" s="1"/>
  <c r="L213" i="2"/>
  <c r="W213" i="2" s="1"/>
  <c r="K213" i="2"/>
  <c r="V213" i="2" s="1"/>
  <c r="J213" i="2"/>
  <c r="AB213" i="2" s="1"/>
  <c r="I213" i="2"/>
  <c r="AA213" i="2" s="1"/>
  <c r="H213" i="2"/>
  <c r="G213" i="2"/>
  <c r="Z213" i="2" s="1"/>
  <c r="D213" i="2"/>
  <c r="B213" i="2"/>
  <c r="M212" i="2"/>
  <c r="X212" i="2" s="1"/>
  <c r="L212" i="2"/>
  <c r="W212" i="2" s="1"/>
  <c r="K212" i="2"/>
  <c r="V212" i="2" s="1"/>
  <c r="J212" i="2"/>
  <c r="AB212" i="2" s="1"/>
  <c r="I212" i="2"/>
  <c r="AA212" i="2" s="1"/>
  <c r="H212" i="2"/>
  <c r="G212" i="2"/>
  <c r="Z212" i="2" s="1"/>
  <c r="D212" i="2"/>
  <c r="B212" i="2"/>
  <c r="M211" i="2"/>
  <c r="X211" i="2" s="1"/>
  <c r="L211" i="2"/>
  <c r="W211" i="2" s="1"/>
  <c r="K211" i="2"/>
  <c r="V211" i="2" s="1"/>
  <c r="J211" i="2"/>
  <c r="AB211" i="2" s="1"/>
  <c r="I211" i="2"/>
  <c r="AA211" i="2" s="1"/>
  <c r="H211" i="2"/>
  <c r="G211" i="2"/>
  <c r="Z211" i="2" s="1"/>
  <c r="D211" i="2"/>
  <c r="B211" i="2"/>
  <c r="M210" i="2"/>
  <c r="X210" i="2" s="1"/>
  <c r="L210" i="2"/>
  <c r="W210" i="2" s="1"/>
  <c r="K210" i="2"/>
  <c r="V210" i="2" s="1"/>
  <c r="J210" i="2"/>
  <c r="AB210" i="2" s="1"/>
  <c r="I210" i="2"/>
  <c r="AA210" i="2" s="1"/>
  <c r="H210" i="2"/>
  <c r="G210" i="2"/>
  <c r="Z210" i="2" s="1"/>
  <c r="D210" i="2"/>
  <c r="B210" i="2"/>
  <c r="M209" i="2"/>
  <c r="X209" i="2" s="1"/>
  <c r="L209" i="2"/>
  <c r="W209" i="2" s="1"/>
  <c r="K209" i="2"/>
  <c r="V209" i="2" s="1"/>
  <c r="J209" i="2"/>
  <c r="AB209" i="2" s="1"/>
  <c r="I209" i="2"/>
  <c r="AA209" i="2" s="1"/>
  <c r="H209" i="2"/>
  <c r="G209" i="2"/>
  <c r="Z209" i="2" s="1"/>
  <c r="D209" i="2"/>
  <c r="B209" i="2"/>
  <c r="M208" i="2"/>
  <c r="X208" i="2" s="1"/>
  <c r="L208" i="2"/>
  <c r="W208" i="2" s="1"/>
  <c r="K208" i="2"/>
  <c r="V208" i="2" s="1"/>
  <c r="J208" i="2"/>
  <c r="AB208" i="2" s="1"/>
  <c r="I208" i="2"/>
  <c r="AA208" i="2" s="1"/>
  <c r="H208" i="2"/>
  <c r="G208" i="2"/>
  <c r="Z208" i="2" s="1"/>
  <c r="D208" i="2"/>
  <c r="B208" i="2"/>
  <c r="M207" i="2"/>
  <c r="X207" i="2" s="1"/>
  <c r="L207" i="2"/>
  <c r="W207" i="2" s="1"/>
  <c r="K207" i="2"/>
  <c r="V207" i="2" s="1"/>
  <c r="J207" i="2"/>
  <c r="AB207" i="2" s="1"/>
  <c r="I207" i="2"/>
  <c r="AA207" i="2" s="1"/>
  <c r="H207" i="2"/>
  <c r="G207" i="2"/>
  <c r="Z207" i="2" s="1"/>
  <c r="D207" i="2"/>
  <c r="B207" i="2"/>
  <c r="M206" i="2"/>
  <c r="X206" i="2" s="1"/>
  <c r="L206" i="2"/>
  <c r="W206" i="2" s="1"/>
  <c r="K206" i="2"/>
  <c r="V206" i="2" s="1"/>
  <c r="J206" i="2"/>
  <c r="AB206" i="2" s="1"/>
  <c r="I206" i="2"/>
  <c r="AA206" i="2" s="1"/>
  <c r="H206" i="2"/>
  <c r="G206" i="2"/>
  <c r="Z206" i="2" s="1"/>
  <c r="D206" i="2"/>
  <c r="B206" i="2"/>
  <c r="M205" i="2"/>
  <c r="X205" i="2" s="1"/>
  <c r="L205" i="2"/>
  <c r="W205" i="2" s="1"/>
  <c r="K205" i="2"/>
  <c r="V205" i="2" s="1"/>
  <c r="J205" i="2"/>
  <c r="AB205" i="2" s="1"/>
  <c r="I205" i="2"/>
  <c r="AA205" i="2" s="1"/>
  <c r="H205" i="2"/>
  <c r="G205" i="2"/>
  <c r="Z205" i="2" s="1"/>
  <c r="D205" i="2"/>
  <c r="B205" i="2"/>
  <c r="M204" i="2"/>
  <c r="X204" i="2" s="1"/>
  <c r="L204" i="2"/>
  <c r="W204" i="2" s="1"/>
  <c r="K204" i="2"/>
  <c r="V204" i="2" s="1"/>
  <c r="J204" i="2"/>
  <c r="AB204" i="2" s="1"/>
  <c r="I204" i="2"/>
  <c r="AA204" i="2" s="1"/>
  <c r="H204" i="2"/>
  <c r="G204" i="2"/>
  <c r="Z204" i="2" s="1"/>
  <c r="D204" i="2"/>
  <c r="B204" i="2"/>
  <c r="M203" i="2"/>
  <c r="X203" i="2" s="1"/>
  <c r="L203" i="2"/>
  <c r="W203" i="2" s="1"/>
  <c r="K203" i="2"/>
  <c r="V203" i="2" s="1"/>
  <c r="J203" i="2"/>
  <c r="AB203" i="2" s="1"/>
  <c r="I203" i="2"/>
  <c r="AA203" i="2" s="1"/>
  <c r="H203" i="2"/>
  <c r="G203" i="2"/>
  <c r="Z203" i="2" s="1"/>
  <c r="D203" i="2"/>
  <c r="B203" i="2"/>
  <c r="M202" i="2"/>
  <c r="X202" i="2" s="1"/>
  <c r="L202" i="2"/>
  <c r="W202" i="2" s="1"/>
  <c r="K202" i="2"/>
  <c r="V202" i="2" s="1"/>
  <c r="J202" i="2"/>
  <c r="AB202" i="2" s="1"/>
  <c r="I202" i="2"/>
  <c r="AA202" i="2" s="1"/>
  <c r="H202" i="2"/>
  <c r="G202" i="2"/>
  <c r="Z202" i="2" s="1"/>
  <c r="D202" i="2"/>
  <c r="B202" i="2"/>
  <c r="M201" i="2"/>
  <c r="X201" i="2" s="1"/>
  <c r="L201" i="2"/>
  <c r="W201" i="2" s="1"/>
  <c r="K201" i="2"/>
  <c r="V201" i="2" s="1"/>
  <c r="J201" i="2"/>
  <c r="AB201" i="2" s="1"/>
  <c r="I201" i="2"/>
  <c r="AA201" i="2" s="1"/>
  <c r="H201" i="2"/>
  <c r="G201" i="2"/>
  <c r="Z201" i="2" s="1"/>
  <c r="D201" i="2"/>
  <c r="B201" i="2"/>
  <c r="M200" i="2"/>
  <c r="X200" i="2" s="1"/>
  <c r="L200" i="2"/>
  <c r="W200" i="2" s="1"/>
  <c r="K200" i="2"/>
  <c r="V200" i="2" s="1"/>
  <c r="J200" i="2"/>
  <c r="AB200" i="2" s="1"/>
  <c r="I200" i="2"/>
  <c r="AA200" i="2" s="1"/>
  <c r="H200" i="2"/>
  <c r="G200" i="2"/>
  <c r="Z200" i="2" s="1"/>
  <c r="D200" i="2"/>
  <c r="B200" i="2"/>
  <c r="M199" i="2"/>
  <c r="X199" i="2" s="1"/>
  <c r="L199" i="2"/>
  <c r="W199" i="2" s="1"/>
  <c r="K199" i="2"/>
  <c r="V199" i="2" s="1"/>
  <c r="J199" i="2"/>
  <c r="AB199" i="2" s="1"/>
  <c r="I199" i="2"/>
  <c r="AA199" i="2" s="1"/>
  <c r="H199" i="2"/>
  <c r="G199" i="2"/>
  <c r="Z199" i="2" s="1"/>
  <c r="D199" i="2"/>
  <c r="B199" i="2"/>
  <c r="M198" i="2"/>
  <c r="X198" i="2" s="1"/>
  <c r="L198" i="2"/>
  <c r="W198" i="2" s="1"/>
  <c r="K198" i="2"/>
  <c r="V198" i="2" s="1"/>
  <c r="J198" i="2"/>
  <c r="AB198" i="2" s="1"/>
  <c r="I198" i="2"/>
  <c r="AA198" i="2" s="1"/>
  <c r="H198" i="2"/>
  <c r="G198" i="2"/>
  <c r="Z198" i="2" s="1"/>
  <c r="D198" i="2"/>
  <c r="B198" i="2"/>
  <c r="M197" i="2"/>
  <c r="X197" i="2" s="1"/>
  <c r="L197" i="2"/>
  <c r="W197" i="2" s="1"/>
  <c r="K197" i="2"/>
  <c r="V197" i="2" s="1"/>
  <c r="J197" i="2"/>
  <c r="AB197" i="2" s="1"/>
  <c r="I197" i="2"/>
  <c r="AA197" i="2" s="1"/>
  <c r="H197" i="2"/>
  <c r="G197" i="2"/>
  <c r="Z197" i="2" s="1"/>
  <c r="D197" i="2"/>
  <c r="B197" i="2"/>
  <c r="M196" i="2"/>
  <c r="X196" i="2" s="1"/>
  <c r="L196" i="2"/>
  <c r="W196" i="2" s="1"/>
  <c r="K196" i="2"/>
  <c r="V196" i="2" s="1"/>
  <c r="J196" i="2"/>
  <c r="AB196" i="2" s="1"/>
  <c r="I196" i="2"/>
  <c r="AA196" i="2" s="1"/>
  <c r="H196" i="2"/>
  <c r="G196" i="2"/>
  <c r="Z196" i="2" s="1"/>
  <c r="D196" i="2"/>
  <c r="B196" i="2"/>
  <c r="M195" i="2"/>
  <c r="X195" i="2" s="1"/>
  <c r="L195" i="2"/>
  <c r="W195" i="2" s="1"/>
  <c r="K195" i="2"/>
  <c r="V195" i="2" s="1"/>
  <c r="J195" i="2"/>
  <c r="AB195" i="2" s="1"/>
  <c r="I195" i="2"/>
  <c r="AA195" i="2" s="1"/>
  <c r="H195" i="2"/>
  <c r="G195" i="2"/>
  <c r="Z195" i="2" s="1"/>
  <c r="D195" i="2"/>
  <c r="B195" i="2"/>
  <c r="M194" i="2"/>
  <c r="X194" i="2" s="1"/>
  <c r="L194" i="2"/>
  <c r="W194" i="2" s="1"/>
  <c r="K194" i="2"/>
  <c r="V194" i="2" s="1"/>
  <c r="J194" i="2"/>
  <c r="AB194" i="2" s="1"/>
  <c r="I194" i="2"/>
  <c r="AA194" i="2" s="1"/>
  <c r="H194" i="2"/>
  <c r="G194" i="2"/>
  <c r="Z194" i="2" s="1"/>
  <c r="D194" i="2"/>
  <c r="B194" i="2"/>
  <c r="M193" i="2"/>
  <c r="X193" i="2" s="1"/>
  <c r="L193" i="2"/>
  <c r="W193" i="2" s="1"/>
  <c r="K193" i="2"/>
  <c r="V193" i="2" s="1"/>
  <c r="J193" i="2"/>
  <c r="AB193" i="2" s="1"/>
  <c r="I193" i="2"/>
  <c r="AA193" i="2" s="1"/>
  <c r="H193" i="2"/>
  <c r="G193" i="2"/>
  <c r="Z193" i="2" s="1"/>
  <c r="D193" i="2"/>
  <c r="B193" i="2"/>
  <c r="M192" i="2"/>
  <c r="X192" i="2" s="1"/>
  <c r="L192" i="2"/>
  <c r="W192" i="2" s="1"/>
  <c r="K192" i="2"/>
  <c r="V192" i="2" s="1"/>
  <c r="J192" i="2"/>
  <c r="AB192" i="2" s="1"/>
  <c r="I192" i="2"/>
  <c r="AA192" i="2" s="1"/>
  <c r="H192" i="2"/>
  <c r="G192" i="2"/>
  <c r="Z192" i="2" s="1"/>
  <c r="D192" i="2"/>
  <c r="B192" i="2"/>
  <c r="M191" i="2"/>
  <c r="X191" i="2" s="1"/>
  <c r="L191" i="2"/>
  <c r="W191" i="2" s="1"/>
  <c r="K191" i="2"/>
  <c r="V191" i="2" s="1"/>
  <c r="J191" i="2"/>
  <c r="AB191" i="2" s="1"/>
  <c r="I191" i="2"/>
  <c r="AA191" i="2" s="1"/>
  <c r="H191" i="2"/>
  <c r="G191" i="2"/>
  <c r="Z191" i="2" s="1"/>
  <c r="D191" i="2"/>
  <c r="B191" i="2"/>
  <c r="M190" i="2"/>
  <c r="X190" i="2" s="1"/>
  <c r="L190" i="2"/>
  <c r="W190" i="2" s="1"/>
  <c r="K190" i="2"/>
  <c r="V190" i="2" s="1"/>
  <c r="J190" i="2"/>
  <c r="AB190" i="2" s="1"/>
  <c r="I190" i="2"/>
  <c r="AA190" i="2" s="1"/>
  <c r="H190" i="2"/>
  <c r="G190" i="2"/>
  <c r="Z190" i="2" s="1"/>
  <c r="D190" i="2"/>
  <c r="B190" i="2"/>
  <c r="M189" i="2"/>
  <c r="X189" i="2" s="1"/>
  <c r="L189" i="2"/>
  <c r="W189" i="2" s="1"/>
  <c r="K189" i="2"/>
  <c r="V189" i="2" s="1"/>
  <c r="J189" i="2"/>
  <c r="AB189" i="2" s="1"/>
  <c r="I189" i="2"/>
  <c r="AA189" i="2" s="1"/>
  <c r="H189" i="2"/>
  <c r="G189" i="2"/>
  <c r="Z189" i="2" s="1"/>
  <c r="D189" i="2"/>
  <c r="B189" i="2"/>
  <c r="M188" i="2"/>
  <c r="X188" i="2" s="1"/>
  <c r="L188" i="2"/>
  <c r="W188" i="2" s="1"/>
  <c r="K188" i="2"/>
  <c r="V188" i="2" s="1"/>
  <c r="J188" i="2"/>
  <c r="AB188" i="2" s="1"/>
  <c r="I188" i="2"/>
  <c r="AA188" i="2" s="1"/>
  <c r="H188" i="2"/>
  <c r="G188" i="2"/>
  <c r="Z188" i="2" s="1"/>
  <c r="D188" i="2"/>
  <c r="B188" i="2"/>
  <c r="M187" i="2"/>
  <c r="X187" i="2" s="1"/>
  <c r="L187" i="2"/>
  <c r="W187" i="2" s="1"/>
  <c r="K187" i="2"/>
  <c r="V187" i="2" s="1"/>
  <c r="J187" i="2"/>
  <c r="AB187" i="2" s="1"/>
  <c r="I187" i="2"/>
  <c r="AA187" i="2" s="1"/>
  <c r="H187" i="2"/>
  <c r="G187" i="2"/>
  <c r="Z187" i="2" s="1"/>
  <c r="D187" i="2"/>
  <c r="B187" i="2"/>
  <c r="M186" i="2"/>
  <c r="X186" i="2" s="1"/>
  <c r="L186" i="2"/>
  <c r="W186" i="2" s="1"/>
  <c r="K186" i="2"/>
  <c r="V186" i="2" s="1"/>
  <c r="J186" i="2"/>
  <c r="AB186" i="2" s="1"/>
  <c r="I186" i="2"/>
  <c r="AA186" i="2" s="1"/>
  <c r="H186" i="2"/>
  <c r="G186" i="2"/>
  <c r="Z186" i="2" s="1"/>
  <c r="D186" i="2"/>
  <c r="B186" i="2"/>
  <c r="M185" i="2"/>
  <c r="X185" i="2" s="1"/>
  <c r="L185" i="2"/>
  <c r="W185" i="2" s="1"/>
  <c r="K185" i="2"/>
  <c r="V185" i="2" s="1"/>
  <c r="J185" i="2"/>
  <c r="AB185" i="2" s="1"/>
  <c r="I185" i="2"/>
  <c r="AA185" i="2" s="1"/>
  <c r="H185" i="2"/>
  <c r="G185" i="2"/>
  <c r="Z185" i="2" s="1"/>
  <c r="D185" i="2"/>
  <c r="B185" i="2"/>
  <c r="M184" i="2"/>
  <c r="X184" i="2" s="1"/>
  <c r="L184" i="2"/>
  <c r="W184" i="2" s="1"/>
  <c r="K184" i="2"/>
  <c r="V184" i="2" s="1"/>
  <c r="J184" i="2"/>
  <c r="AB184" i="2" s="1"/>
  <c r="I184" i="2"/>
  <c r="AA184" i="2" s="1"/>
  <c r="H184" i="2"/>
  <c r="G184" i="2"/>
  <c r="Z184" i="2" s="1"/>
  <c r="D184" i="2"/>
  <c r="B184" i="2"/>
  <c r="M183" i="2"/>
  <c r="X183" i="2" s="1"/>
  <c r="L183" i="2"/>
  <c r="W183" i="2" s="1"/>
  <c r="K183" i="2"/>
  <c r="V183" i="2" s="1"/>
  <c r="J183" i="2"/>
  <c r="AB183" i="2" s="1"/>
  <c r="I183" i="2"/>
  <c r="AA183" i="2" s="1"/>
  <c r="H183" i="2"/>
  <c r="G183" i="2"/>
  <c r="Z183" i="2" s="1"/>
  <c r="D183" i="2"/>
  <c r="B183" i="2"/>
  <c r="M182" i="2"/>
  <c r="X182" i="2" s="1"/>
  <c r="L182" i="2"/>
  <c r="W182" i="2" s="1"/>
  <c r="K182" i="2"/>
  <c r="V182" i="2" s="1"/>
  <c r="J182" i="2"/>
  <c r="AB182" i="2" s="1"/>
  <c r="I182" i="2"/>
  <c r="AA182" i="2" s="1"/>
  <c r="H182" i="2"/>
  <c r="G182" i="2"/>
  <c r="Z182" i="2" s="1"/>
  <c r="D182" i="2"/>
  <c r="B182" i="2"/>
  <c r="M181" i="2"/>
  <c r="X181" i="2" s="1"/>
  <c r="L181" i="2"/>
  <c r="W181" i="2" s="1"/>
  <c r="K181" i="2"/>
  <c r="V181" i="2" s="1"/>
  <c r="J181" i="2"/>
  <c r="AB181" i="2" s="1"/>
  <c r="I181" i="2"/>
  <c r="AA181" i="2" s="1"/>
  <c r="H181" i="2"/>
  <c r="G181" i="2"/>
  <c r="Z181" i="2" s="1"/>
  <c r="D181" i="2"/>
  <c r="B181" i="2"/>
  <c r="M180" i="2"/>
  <c r="X180" i="2" s="1"/>
  <c r="L180" i="2"/>
  <c r="W180" i="2" s="1"/>
  <c r="K180" i="2"/>
  <c r="V180" i="2" s="1"/>
  <c r="J180" i="2"/>
  <c r="AB180" i="2" s="1"/>
  <c r="I180" i="2"/>
  <c r="AA180" i="2" s="1"/>
  <c r="H180" i="2"/>
  <c r="G180" i="2"/>
  <c r="Z180" i="2" s="1"/>
  <c r="D180" i="2"/>
  <c r="B180" i="2"/>
  <c r="M179" i="2"/>
  <c r="X179" i="2" s="1"/>
  <c r="L179" i="2"/>
  <c r="W179" i="2" s="1"/>
  <c r="K179" i="2"/>
  <c r="V179" i="2" s="1"/>
  <c r="J179" i="2"/>
  <c r="AB179" i="2" s="1"/>
  <c r="I179" i="2"/>
  <c r="AA179" i="2" s="1"/>
  <c r="H179" i="2"/>
  <c r="G179" i="2"/>
  <c r="Z179" i="2" s="1"/>
  <c r="D179" i="2"/>
  <c r="B179" i="2"/>
  <c r="M178" i="2"/>
  <c r="X178" i="2" s="1"/>
  <c r="L178" i="2"/>
  <c r="W178" i="2" s="1"/>
  <c r="K178" i="2"/>
  <c r="V178" i="2" s="1"/>
  <c r="J178" i="2"/>
  <c r="AB178" i="2" s="1"/>
  <c r="I178" i="2"/>
  <c r="AA178" i="2" s="1"/>
  <c r="H178" i="2"/>
  <c r="G178" i="2"/>
  <c r="Z178" i="2" s="1"/>
  <c r="D178" i="2"/>
  <c r="B178" i="2"/>
  <c r="M177" i="2"/>
  <c r="X177" i="2" s="1"/>
  <c r="L177" i="2"/>
  <c r="W177" i="2" s="1"/>
  <c r="K177" i="2"/>
  <c r="V177" i="2" s="1"/>
  <c r="J177" i="2"/>
  <c r="AB177" i="2" s="1"/>
  <c r="I177" i="2"/>
  <c r="AA177" i="2" s="1"/>
  <c r="H177" i="2"/>
  <c r="G177" i="2"/>
  <c r="Z177" i="2" s="1"/>
  <c r="D177" i="2"/>
  <c r="B177" i="2"/>
  <c r="M176" i="2"/>
  <c r="X176" i="2" s="1"/>
  <c r="L176" i="2"/>
  <c r="W176" i="2" s="1"/>
  <c r="K176" i="2"/>
  <c r="V176" i="2" s="1"/>
  <c r="J176" i="2"/>
  <c r="AB176" i="2" s="1"/>
  <c r="I176" i="2"/>
  <c r="AA176" i="2" s="1"/>
  <c r="H176" i="2"/>
  <c r="G176" i="2"/>
  <c r="Z176" i="2" s="1"/>
  <c r="D176" i="2"/>
  <c r="B176" i="2"/>
  <c r="M175" i="2"/>
  <c r="X175" i="2" s="1"/>
  <c r="L175" i="2"/>
  <c r="W175" i="2" s="1"/>
  <c r="K175" i="2"/>
  <c r="V175" i="2" s="1"/>
  <c r="J175" i="2"/>
  <c r="AB175" i="2" s="1"/>
  <c r="I175" i="2"/>
  <c r="AA175" i="2" s="1"/>
  <c r="H175" i="2"/>
  <c r="G175" i="2"/>
  <c r="Z175" i="2" s="1"/>
  <c r="D175" i="2"/>
  <c r="B175" i="2"/>
  <c r="M174" i="2"/>
  <c r="X174" i="2" s="1"/>
  <c r="L174" i="2"/>
  <c r="W174" i="2" s="1"/>
  <c r="K174" i="2"/>
  <c r="V174" i="2" s="1"/>
  <c r="J174" i="2"/>
  <c r="AB174" i="2" s="1"/>
  <c r="I174" i="2"/>
  <c r="AA174" i="2" s="1"/>
  <c r="H174" i="2"/>
  <c r="G174" i="2"/>
  <c r="Z174" i="2" s="1"/>
  <c r="D174" i="2"/>
  <c r="B174" i="2"/>
  <c r="M173" i="2"/>
  <c r="X173" i="2" s="1"/>
  <c r="L173" i="2"/>
  <c r="W173" i="2" s="1"/>
  <c r="K173" i="2"/>
  <c r="V173" i="2" s="1"/>
  <c r="J173" i="2"/>
  <c r="AB173" i="2" s="1"/>
  <c r="I173" i="2"/>
  <c r="AA173" i="2" s="1"/>
  <c r="H173" i="2"/>
  <c r="G173" i="2"/>
  <c r="Z173" i="2" s="1"/>
  <c r="D173" i="2"/>
  <c r="B173" i="2"/>
  <c r="M172" i="2"/>
  <c r="X172" i="2" s="1"/>
  <c r="L172" i="2"/>
  <c r="W172" i="2" s="1"/>
  <c r="K172" i="2"/>
  <c r="V172" i="2" s="1"/>
  <c r="J172" i="2"/>
  <c r="AB172" i="2" s="1"/>
  <c r="I172" i="2"/>
  <c r="AA172" i="2" s="1"/>
  <c r="H172" i="2"/>
  <c r="G172" i="2"/>
  <c r="Z172" i="2" s="1"/>
  <c r="D172" i="2"/>
  <c r="B172" i="2"/>
  <c r="M171" i="2"/>
  <c r="X171" i="2" s="1"/>
  <c r="L171" i="2"/>
  <c r="W171" i="2" s="1"/>
  <c r="K171" i="2"/>
  <c r="V171" i="2" s="1"/>
  <c r="J171" i="2"/>
  <c r="AB171" i="2" s="1"/>
  <c r="I171" i="2"/>
  <c r="AA171" i="2" s="1"/>
  <c r="H171" i="2"/>
  <c r="G171" i="2"/>
  <c r="Z171" i="2" s="1"/>
  <c r="D171" i="2"/>
  <c r="B171" i="2"/>
  <c r="M170" i="2"/>
  <c r="X170" i="2" s="1"/>
  <c r="L170" i="2"/>
  <c r="W170" i="2" s="1"/>
  <c r="K170" i="2"/>
  <c r="V170" i="2" s="1"/>
  <c r="J170" i="2"/>
  <c r="AB170" i="2" s="1"/>
  <c r="I170" i="2"/>
  <c r="AA170" i="2" s="1"/>
  <c r="H170" i="2"/>
  <c r="G170" i="2"/>
  <c r="Z170" i="2" s="1"/>
  <c r="D170" i="2"/>
  <c r="B170" i="2"/>
  <c r="M169" i="2"/>
  <c r="X169" i="2" s="1"/>
  <c r="L169" i="2"/>
  <c r="W169" i="2" s="1"/>
  <c r="K169" i="2"/>
  <c r="V169" i="2" s="1"/>
  <c r="J169" i="2"/>
  <c r="AB169" i="2" s="1"/>
  <c r="I169" i="2"/>
  <c r="AA169" i="2" s="1"/>
  <c r="H169" i="2"/>
  <c r="G169" i="2"/>
  <c r="Z169" i="2" s="1"/>
  <c r="D169" i="2"/>
  <c r="B169" i="2"/>
  <c r="M168" i="2"/>
  <c r="X168" i="2" s="1"/>
  <c r="L168" i="2"/>
  <c r="W168" i="2" s="1"/>
  <c r="K168" i="2"/>
  <c r="V168" i="2" s="1"/>
  <c r="J168" i="2"/>
  <c r="AB168" i="2" s="1"/>
  <c r="I168" i="2"/>
  <c r="AA168" i="2" s="1"/>
  <c r="H168" i="2"/>
  <c r="G168" i="2"/>
  <c r="Z168" i="2" s="1"/>
  <c r="D168" i="2"/>
  <c r="B168" i="2"/>
  <c r="M167" i="2"/>
  <c r="X167" i="2" s="1"/>
  <c r="L167" i="2"/>
  <c r="W167" i="2" s="1"/>
  <c r="K167" i="2"/>
  <c r="V167" i="2" s="1"/>
  <c r="J167" i="2"/>
  <c r="AB167" i="2" s="1"/>
  <c r="I167" i="2"/>
  <c r="AA167" i="2" s="1"/>
  <c r="H167" i="2"/>
  <c r="G167" i="2"/>
  <c r="Z167" i="2" s="1"/>
  <c r="D167" i="2"/>
  <c r="B167" i="2"/>
  <c r="M166" i="2"/>
  <c r="X166" i="2" s="1"/>
  <c r="L166" i="2"/>
  <c r="W166" i="2" s="1"/>
  <c r="K166" i="2"/>
  <c r="V166" i="2" s="1"/>
  <c r="J166" i="2"/>
  <c r="AB166" i="2" s="1"/>
  <c r="I166" i="2"/>
  <c r="AA166" i="2" s="1"/>
  <c r="H166" i="2"/>
  <c r="G166" i="2"/>
  <c r="Z166" i="2" s="1"/>
  <c r="D166" i="2"/>
  <c r="B166" i="2"/>
  <c r="M165" i="2"/>
  <c r="X165" i="2" s="1"/>
  <c r="L165" i="2"/>
  <c r="W165" i="2" s="1"/>
  <c r="K165" i="2"/>
  <c r="V165" i="2" s="1"/>
  <c r="J165" i="2"/>
  <c r="AB165" i="2" s="1"/>
  <c r="I165" i="2"/>
  <c r="AA165" i="2" s="1"/>
  <c r="H165" i="2"/>
  <c r="G165" i="2"/>
  <c r="Z165" i="2" s="1"/>
  <c r="D165" i="2"/>
  <c r="B165" i="2"/>
  <c r="M164" i="2"/>
  <c r="X164" i="2" s="1"/>
  <c r="L164" i="2"/>
  <c r="W164" i="2" s="1"/>
  <c r="K164" i="2"/>
  <c r="V164" i="2" s="1"/>
  <c r="J164" i="2"/>
  <c r="AB164" i="2" s="1"/>
  <c r="I164" i="2"/>
  <c r="AA164" i="2" s="1"/>
  <c r="H164" i="2"/>
  <c r="G164" i="2"/>
  <c r="Z164" i="2" s="1"/>
  <c r="D164" i="2"/>
  <c r="B164" i="2"/>
  <c r="M163" i="2"/>
  <c r="X163" i="2" s="1"/>
  <c r="L163" i="2"/>
  <c r="W163" i="2" s="1"/>
  <c r="K163" i="2"/>
  <c r="V163" i="2" s="1"/>
  <c r="J163" i="2"/>
  <c r="AB163" i="2" s="1"/>
  <c r="I163" i="2"/>
  <c r="AA163" i="2" s="1"/>
  <c r="H163" i="2"/>
  <c r="G163" i="2"/>
  <c r="Z163" i="2" s="1"/>
  <c r="D163" i="2"/>
  <c r="B163" i="2"/>
  <c r="M162" i="2"/>
  <c r="X162" i="2" s="1"/>
  <c r="L162" i="2"/>
  <c r="W162" i="2" s="1"/>
  <c r="K162" i="2"/>
  <c r="V162" i="2" s="1"/>
  <c r="J162" i="2"/>
  <c r="AB162" i="2" s="1"/>
  <c r="I162" i="2"/>
  <c r="AA162" i="2" s="1"/>
  <c r="H162" i="2"/>
  <c r="G162" i="2"/>
  <c r="Z162" i="2" s="1"/>
  <c r="D162" i="2"/>
  <c r="B162" i="2"/>
  <c r="M161" i="2"/>
  <c r="X161" i="2" s="1"/>
  <c r="L161" i="2"/>
  <c r="W161" i="2" s="1"/>
  <c r="K161" i="2"/>
  <c r="V161" i="2" s="1"/>
  <c r="J161" i="2"/>
  <c r="AB161" i="2" s="1"/>
  <c r="I161" i="2"/>
  <c r="AA161" i="2" s="1"/>
  <c r="H161" i="2"/>
  <c r="G161" i="2"/>
  <c r="Z161" i="2" s="1"/>
  <c r="D161" i="2"/>
  <c r="B161" i="2"/>
  <c r="M160" i="2"/>
  <c r="X160" i="2" s="1"/>
  <c r="L160" i="2"/>
  <c r="W160" i="2" s="1"/>
  <c r="K160" i="2"/>
  <c r="V160" i="2" s="1"/>
  <c r="J160" i="2"/>
  <c r="AB160" i="2" s="1"/>
  <c r="I160" i="2"/>
  <c r="AA160" i="2" s="1"/>
  <c r="H160" i="2"/>
  <c r="G160" i="2"/>
  <c r="Z160" i="2" s="1"/>
  <c r="D160" i="2"/>
  <c r="B160" i="2"/>
  <c r="M159" i="2"/>
  <c r="X159" i="2" s="1"/>
  <c r="L159" i="2"/>
  <c r="W159" i="2" s="1"/>
  <c r="K159" i="2"/>
  <c r="V159" i="2" s="1"/>
  <c r="J159" i="2"/>
  <c r="AB159" i="2" s="1"/>
  <c r="I159" i="2"/>
  <c r="AA159" i="2" s="1"/>
  <c r="H159" i="2"/>
  <c r="G159" i="2"/>
  <c r="Z159" i="2" s="1"/>
  <c r="D159" i="2"/>
  <c r="B159" i="2"/>
  <c r="M158" i="2"/>
  <c r="X158" i="2" s="1"/>
  <c r="L158" i="2"/>
  <c r="W158" i="2" s="1"/>
  <c r="K158" i="2"/>
  <c r="V158" i="2" s="1"/>
  <c r="J158" i="2"/>
  <c r="AB158" i="2" s="1"/>
  <c r="I158" i="2"/>
  <c r="AA158" i="2" s="1"/>
  <c r="H158" i="2"/>
  <c r="G158" i="2"/>
  <c r="Z158" i="2" s="1"/>
  <c r="D158" i="2"/>
  <c r="B158" i="2"/>
  <c r="M157" i="2"/>
  <c r="X157" i="2" s="1"/>
  <c r="L157" i="2"/>
  <c r="W157" i="2" s="1"/>
  <c r="K157" i="2"/>
  <c r="V157" i="2" s="1"/>
  <c r="J157" i="2"/>
  <c r="AB157" i="2" s="1"/>
  <c r="I157" i="2"/>
  <c r="AA157" i="2" s="1"/>
  <c r="H157" i="2"/>
  <c r="G157" i="2"/>
  <c r="Z157" i="2" s="1"/>
  <c r="D157" i="2"/>
  <c r="B157" i="2"/>
  <c r="M156" i="2"/>
  <c r="X156" i="2" s="1"/>
  <c r="L156" i="2"/>
  <c r="W156" i="2" s="1"/>
  <c r="K156" i="2"/>
  <c r="V156" i="2" s="1"/>
  <c r="J156" i="2"/>
  <c r="AB156" i="2" s="1"/>
  <c r="I156" i="2"/>
  <c r="AA156" i="2" s="1"/>
  <c r="H156" i="2"/>
  <c r="G156" i="2"/>
  <c r="Z156" i="2" s="1"/>
  <c r="D156" i="2"/>
  <c r="B156" i="2"/>
  <c r="M155" i="2"/>
  <c r="X155" i="2" s="1"/>
  <c r="L155" i="2"/>
  <c r="W155" i="2" s="1"/>
  <c r="K155" i="2"/>
  <c r="V155" i="2" s="1"/>
  <c r="J155" i="2"/>
  <c r="AB155" i="2" s="1"/>
  <c r="I155" i="2"/>
  <c r="AA155" i="2" s="1"/>
  <c r="H155" i="2"/>
  <c r="G155" i="2"/>
  <c r="Z155" i="2" s="1"/>
  <c r="D155" i="2"/>
  <c r="B155" i="2"/>
  <c r="M154" i="2"/>
  <c r="X154" i="2" s="1"/>
  <c r="L154" i="2"/>
  <c r="W154" i="2" s="1"/>
  <c r="K154" i="2"/>
  <c r="V154" i="2" s="1"/>
  <c r="J154" i="2"/>
  <c r="AB154" i="2" s="1"/>
  <c r="I154" i="2"/>
  <c r="AA154" i="2" s="1"/>
  <c r="H154" i="2"/>
  <c r="G154" i="2"/>
  <c r="Z154" i="2" s="1"/>
  <c r="D154" i="2"/>
  <c r="B154" i="2"/>
  <c r="M153" i="2"/>
  <c r="X153" i="2" s="1"/>
  <c r="L153" i="2"/>
  <c r="W153" i="2" s="1"/>
  <c r="K153" i="2"/>
  <c r="V153" i="2" s="1"/>
  <c r="J153" i="2"/>
  <c r="AB153" i="2" s="1"/>
  <c r="I153" i="2"/>
  <c r="AA153" i="2" s="1"/>
  <c r="H153" i="2"/>
  <c r="G153" i="2"/>
  <c r="Z153" i="2" s="1"/>
  <c r="D153" i="2"/>
  <c r="B153" i="2"/>
  <c r="M152" i="2"/>
  <c r="X152" i="2" s="1"/>
  <c r="L152" i="2"/>
  <c r="W152" i="2" s="1"/>
  <c r="K152" i="2"/>
  <c r="V152" i="2" s="1"/>
  <c r="J152" i="2"/>
  <c r="AB152" i="2" s="1"/>
  <c r="I152" i="2"/>
  <c r="AA152" i="2" s="1"/>
  <c r="H152" i="2"/>
  <c r="G152" i="2"/>
  <c r="Z152" i="2" s="1"/>
  <c r="D152" i="2"/>
  <c r="B152" i="2"/>
  <c r="M151" i="2"/>
  <c r="X151" i="2" s="1"/>
  <c r="L151" i="2"/>
  <c r="W151" i="2" s="1"/>
  <c r="K151" i="2"/>
  <c r="V151" i="2" s="1"/>
  <c r="J151" i="2"/>
  <c r="AB151" i="2" s="1"/>
  <c r="I151" i="2"/>
  <c r="AA151" i="2" s="1"/>
  <c r="H151" i="2"/>
  <c r="G151" i="2"/>
  <c r="Z151" i="2" s="1"/>
  <c r="D151" i="2"/>
  <c r="B151" i="2"/>
  <c r="M150" i="2"/>
  <c r="X150" i="2" s="1"/>
  <c r="L150" i="2"/>
  <c r="W150" i="2" s="1"/>
  <c r="K150" i="2"/>
  <c r="V150" i="2" s="1"/>
  <c r="J150" i="2"/>
  <c r="AB150" i="2" s="1"/>
  <c r="I150" i="2"/>
  <c r="AA150" i="2" s="1"/>
  <c r="H150" i="2"/>
  <c r="G150" i="2"/>
  <c r="Z150" i="2" s="1"/>
  <c r="D150" i="2"/>
  <c r="B150" i="2"/>
  <c r="M149" i="2"/>
  <c r="X149" i="2" s="1"/>
  <c r="L149" i="2"/>
  <c r="W149" i="2" s="1"/>
  <c r="K149" i="2"/>
  <c r="V149" i="2" s="1"/>
  <c r="J149" i="2"/>
  <c r="AB149" i="2" s="1"/>
  <c r="I149" i="2"/>
  <c r="AA149" i="2" s="1"/>
  <c r="H149" i="2"/>
  <c r="G149" i="2"/>
  <c r="Z149" i="2" s="1"/>
  <c r="D149" i="2"/>
  <c r="B149" i="2"/>
  <c r="M148" i="2"/>
  <c r="X148" i="2" s="1"/>
  <c r="L148" i="2"/>
  <c r="W148" i="2" s="1"/>
  <c r="K148" i="2"/>
  <c r="V148" i="2" s="1"/>
  <c r="J148" i="2"/>
  <c r="AB148" i="2" s="1"/>
  <c r="I148" i="2"/>
  <c r="AA148" i="2" s="1"/>
  <c r="H148" i="2"/>
  <c r="G148" i="2"/>
  <c r="Z148" i="2" s="1"/>
  <c r="D148" i="2"/>
  <c r="B148" i="2"/>
  <c r="M147" i="2"/>
  <c r="X147" i="2" s="1"/>
  <c r="L147" i="2"/>
  <c r="W147" i="2" s="1"/>
  <c r="K147" i="2"/>
  <c r="V147" i="2" s="1"/>
  <c r="J147" i="2"/>
  <c r="AB147" i="2" s="1"/>
  <c r="I147" i="2"/>
  <c r="AA147" i="2" s="1"/>
  <c r="H147" i="2"/>
  <c r="G147" i="2"/>
  <c r="Z147" i="2" s="1"/>
  <c r="D147" i="2"/>
  <c r="B147" i="2"/>
  <c r="M146" i="2"/>
  <c r="X146" i="2" s="1"/>
  <c r="L146" i="2"/>
  <c r="W146" i="2" s="1"/>
  <c r="K146" i="2"/>
  <c r="V146" i="2" s="1"/>
  <c r="J146" i="2"/>
  <c r="AB146" i="2" s="1"/>
  <c r="I146" i="2"/>
  <c r="AA146" i="2" s="1"/>
  <c r="H146" i="2"/>
  <c r="G146" i="2"/>
  <c r="Z146" i="2" s="1"/>
  <c r="D146" i="2"/>
  <c r="B146" i="2"/>
  <c r="M145" i="2"/>
  <c r="X145" i="2" s="1"/>
  <c r="L145" i="2"/>
  <c r="W145" i="2" s="1"/>
  <c r="K145" i="2"/>
  <c r="V145" i="2" s="1"/>
  <c r="J145" i="2"/>
  <c r="AB145" i="2" s="1"/>
  <c r="I145" i="2"/>
  <c r="AA145" i="2" s="1"/>
  <c r="H145" i="2"/>
  <c r="G145" i="2"/>
  <c r="Z145" i="2" s="1"/>
  <c r="D145" i="2"/>
  <c r="B145" i="2"/>
  <c r="M144" i="2"/>
  <c r="X144" i="2" s="1"/>
  <c r="L144" i="2"/>
  <c r="W144" i="2" s="1"/>
  <c r="K144" i="2"/>
  <c r="V144" i="2" s="1"/>
  <c r="J144" i="2"/>
  <c r="AB144" i="2" s="1"/>
  <c r="I144" i="2"/>
  <c r="AA144" i="2" s="1"/>
  <c r="H144" i="2"/>
  <c r="G144" i="2"/>
  <c r="Z144" i="2" s="1"/>
  <c r="D144" i="2"/>
  <c r="B144" i="2"/>
  <c r="M143" i="2"/>
  <c r="X143" i="2" s="1"/>
  <c r="L143" i="2"/>
  <c r="W143" i="2" s="1"/>
  <c r="K143" i="2"/>
  <c r="V143" i="2" s="1"/>
  <c r="J143" i="2"/>
  <c r="AB143" i="2" s="1"/>
  <c r="I143" i="2"/>
  <c r="AA143" i="2" s="1"/>
  <c r="H143" i="2"/>
  <c r="G143" i="2"/>
  <c r="Z143" i="2" s="1"/>
  <c r="D143" i="2"/>
  <c r="B143" i="2"/>
  <c r="M142" i="2"/>
  <c r="X142" i="2" s="1"/>
  <c r="L142" i="2"/>
  <c r="W142" i="2" s="1"/>
  <c r="K142" i="2"/>
  <c r="V142" i="2" s="1"/>
  <c r="J142" i="2"/>
  <c r="AB142" i="2" s="1"/>
  <c r="I142" i="2"/>
  <c r="AA142" i="2" s="1"/>
  <c r="H142" i="2"/>
  <c r="G142" i="2"/>
  <c r="Z142" i="2" s="1"/>
  <c r="D142" i="2"/>
  <c r="B142" i="2"/>
  <c r="M141" i="2"/>
  <c r="X141" i="2" s="1"/>
  <c r="L141" i="2"/>
  <c r="W141" i="2" s="1"/>
  <c r="K141" i="2"/>
  <c r="V141" i="2" s="1"/>
  <c r="J141" i="2"/>
  <c r="AB141" i="2" s="1"/>
  <c r="I141" i="2"/>
  <c r="AA141" i="2" s="1"/>
  <c r="H141" i="2"/>
  <c r="G141" i="2"/>
  <c r="Z141" i="2" s="1"/>
  <c r="D141" i="2"/>
  <c r="B141" i="2"/>
  <c r="M140" i="2"/>
  <c r="X140" i="2" s="1"/>
  <c r="L140" i="2"/>
  <c r="W140" i="2" s="1"/>
  <c r="K140" i="2"/>
  <c r="V140" i="2" s="1"/>
  <c r="J140" i="2"/>
  <c r="AB140" i="2" s="1"/>
  <c r="I140" i="2"/>
  <c r="AA140" i="2" s="1"/>
  <c r="H140" i="2"/>
  <c r="G140" i="2"/>
  <c r="Z140" i="2" s="1"/>
  <c r="D140" i="2"/>
  <c r="B140" i="2"/>
  <c r="M139" i="2"/>
  <c r="X139" i="2" s="1"/>
  <c r="L139" i="2"/>
  <c r="W139" i="2" s="1"/>
  <c r="K139" i="2"/>
  <c r="V139" i="2" s="1"/>
  <c r="J139" i="2"/>
  <c r="AB139" i="2" s="1"/>
  <c r="I139" i="2"/>
  <c r="AA139" i="2" s="1"/>
  <c r="H139" i="2"/>
  <c r="G139" i="2"/>
  <c r="Z139" i="2" s="1"/>
  <c r="D139" i="2"/>
  <c r="B139" i="2"/>
  <c r="M138" i="2"/>
  <c r="X138" i="2" s="1"/>
  <c r="L138" i="2"/>
  <c r="W138" i="2" s="1"/>
  <c r="K138" i="2"/>
  <c r="V138" i="2" s="1"/>
  <c r="J138" i="2"/>
  <c r="AB138" i="2" s="1"/>
  <c r="I138" i="2"/>
  <c r="AA138" i="2" s="1"/>
  <c r="H138" i="2"/>
  <c r="G138" i="2"/>
  <c r="Z138" i="2" s="1"/>
  <c r="D138" i="2"/>
  <c r="B138" i="2"/>
  <c r="M137" i="2"/>
  <c r="X137" i="2" s="1"/>
  <c r="L137" i="2"/>
  <c r="W137" i="2" s="1"/>
  <c r="K137" i="2"/>
  <c r="V137" i="2" s="1"/>
  <c r="J137" i="2"/>
  <c r="AB137" i="2" s="1"/>
  <c r="I137" i="2"/>
  <c r="AA137" i="2" s="1"/>
  <c r="H137" i="2"/>
  <c r="G137" i="2"/>
  <c r="Z137" i="2" s="1"/>
  <c r="D137" i="2"/>
  <c r="B137" i="2"/>
  <c r="M136" i="2"/>
  <c r="X136" i="2" s="1"/>
  <c r="L136" i="2"/>
  <c r="W136" i="2" s="1"/>
  <c r="K136" i="2"/>
  <c r="V136" i="2" s="1"/>
  <c r="J136" i="2"/>
  <c r="AB136" i="2" s="1"/>
  <c r="I136" i="2"/>
  <c r="AA136" i="2" s="1"/>
  <c r="H136" i="2"/>
  <c r="G136" i="2"/>
  <c r="Z136" i="2" s="1"/>
  <c r="D136" i="2"/>
  <c r="B136" i="2"/>
  <c r="M135" i="2"/>
  <c r="X135" i="2" s="1"/>
  <c r="L135" i="2"/>
  <c r="W135" i="2" s="1"/>
  <c r="K135" i="2"/>
  <c r="V135" i="2" s="1"/>
  <c r="J135" i="2"/>
  <c r="AB135" i="2" s="1"/>
  <c r="I135" i="2"/>
  <c r="AA135" i="2" s="1"/>
  <c r="H135" i="2"/>
  <c r="G135" i="2"/>
  <c r="Z135" i="2" s="1"/>
  <c r="D135" i="2"/>
  <c r="B135" i="2"/>
  <c r="M134" i="2"/>
  <c r="X134" i="2" s="1"/>
  <c r="L134" i="2"/>
  <c r="W134" i="2" s="1"/>
  <c r="K134" i="2"/>
  <c r="V134" i="2" s="1"/>
  <c r="J134" i="2"/>
  <c r="AB134" i="2" s="1"/>
  <c r="I134" i="2"/>
  <c r="AA134" i="2" s="1"/>
  <c r="H134" i="2"/>
  <c r="G134" i="2"/>
  <c r="Z134" i="2" s="1"/>
  <c r="D134" i="2"/>
  <c r="B134" i="2"/>
  <c r="M133" i="2"/>
  <c r="X133" i="2" s="1"/>
  <c r="L133" i="2"/>
  <c r="W133" i="2" s="1"/>
  <c r="K133" i="2"/>
  <c r="V133" i="2" s="1"/>
  <c r="J133" i="2"/>
  <c r="AB133" i="2" s="1"/>
  <c r="I133" i="2"/>
  <c r="AA133" i="2" s="1"/>
  <c r="H133" i="2"/>
  <c r="G133" i="2"/>
  <c r="Z133" i="2" s="1"/>
  <c r="D133" i="2"/>
  <c r="B133" i="2"/>
  <c r="M132" i="2"/>
  <c r="X132" i="2" s="1"/>
  <c r="L132" i="2"/>
  <c r="W132" i="2" s="1"/>
  <c r="K132" i="2"/>
  <c r="V132" i="2" s="1"/>
  <c r="J132" i="2"/>
  <c r="AB132" i="2" s="1"/>
  <c r="I132" i="2"/>
  <c r="AA132" i="2" s="1"/>
  <c r="H132" i="2"/>
  <c r="G132" i="2"/>
  <c r="Z132" i="2" s="1"/>
  <c r="D132" i="2"/>
  <c r="B132" i="2"/>
  <c r="M131" i="2"/>
  <c r="X131" i="2" s="1"/>
  <c r="L131" i="2"/>
  <c r="W131" i="2" s="1"/>
  <c r="K131" i="2"/>
  <c r="V131" i="2" s="1"/>
  <c r="J131" i="2"/>
  <c r="AB131" i="2" s="1"/>
  <c r="I131" i="2"/>
  <c r="AA131" i="2" s="1"/>
  <c r="H131" i="2"/>
  <c r="G131" i="2"/>
  <c r="Z131" i="2" s="1"/>
  <c r="D131" i="2"/>
  <c r="B131" i="2"/>
  <c r="M130" i="2"/>
  <c r="X130" i="2" s="1"/>
  <c r="L130" i="2"/>
  <c r="W130" i="2" s="1"/>
  <c r="K130" i="2"/>
  <c r="V130" i="2" s="1"/>
  <c r="J130" i="2"/>
  <c r="AB130" i="2" s="1"/>
  <c r="I130" i="2"/>
  <c r="AA130" i="2" s="1"/>
  <c r="H130" i="2"/>
  <c r="G130" i="2"/>
  <c r="Z130" i="2" s="1"/>
  <c r="D130" i="2"/>
  <c r="B130" i="2"/>
  <c r="M129" i="2"/>
  <c r="X129" i="2" s="1"/>
  <c r="L129" i="2"/>
  <c r="W129" i="2" s="1"/>
  <c r="K129" i="2"/>
  <c r="V129" i="2" s="1"/>
  <c r="J129" i="2"/>
  <c r="AB129" i="2" s="1"/>
  <c r="I129" i="2"/>
  <c r="AA129" i="2" s="1"/>
  <c r="H129" i="2"/>
  <c r="G129" i="2"/>
  <c r="Z129" i="2" s="1"/>
  <c r="D129" i="2"/>
  <c r="B129" i="2"/>
  <c r="M128" i="2"/>
  <c r="X128" i="2" s="1"/>
  <c r="L128" i="2"/>
  <c r="W128" i="2" s="1"/>
  <c r="K128" i="2"/>
  <c r="V128" i="2" s="1"/>
  <c r="J128" i="2"/>
  <c r="AB128" i="2" s="1"/>
  <c r="I128" i="2"/>
  <c r="AA128" i="2" s="1"/>
  <c r="H128" i="2"/>
  <c r="G128" i="2"/>
  <c r="Z128" i="2" s="1"/>
  <c r="D128" i="2"/>
  <c r="B128" i="2"/>
  <c r="M127" i="2"/>
  <c r="X127" i="2" s="1"/>
  <c r="L127" i="2"/>
  <c r="W127" i="2" s="1"/>
  <c r="K127" i="2"/>
  <c r="V127" i="2" s="1"/>
  <c r="J127" i="2"/>
  <c r="AB127" i="2" s="1"/>
  <c r="I127" i="2"/>
  <c r="AA127" i="2" s="1"/>
  <c r="H127" i="2"/>
  <c r="G127" i="2"/>
  <c r="Z127" i="2" s="1"/>
  <c r="D127" i="2"/>
  <c r="B127" i="2"/>
  <c r="M126" i="2"/>
  <c r="X126" i="2" s="1"/>
  <c r="L126" i="2"/>
  <c r="W126" i="2" s="1"/>
  <c r="K126" i="2"/>
  <c r="V126" i="2" s="1"/>
  <c r="J126" i="2"/>
  <c r="AB126" i="2" s="1"/>
  <c r="I126" i="2"/>
  <c r="AA126" i="2" s="1"/>
  <c r="H126" i="2"/>
  <c r="G126" i="2"/>
  <c r="Z126" i="2" s="1"/>
  <c r="D126" i="2"/>
  <c r="B126" i="2"/>
  <c r="M125" i="2"/>
  <c r="X125" i="2" s="1"/>
  <c r="L125" i="2"/>
  <c r="W125" i="2" s="1"/>
  <c r="K125" i="2"/>
  <c r="V125" i="2" s="1"/>
  <c r="J125" i="2"/>
  <c r="AB125" i="2" s="1"/>
  <c r="I125" i="2"/>
  <c r="AA125" i="2" s="1"/>
  <c r="H125" i="2"/>
  <c r="G125" i="2"/>
  <c r="Z125" i="2" s="1"/>
  <c r="D125" i="2"/>
  <c r="B125" i="2"/>
  <c r="M124" i="2"/>
  <c r="X124" i="2" s="1"/>
  <c r="L124" i="2"/>
  <c r="W124" i="2" s="1"/>
  <c r="K124" i="2"/>
  <c r="V124" i="2" s="1"/>
  <c r="J124" i="2"/>
  <c r="AB124" i="2" s="1"/>
  <c r="I124" i="2"/>
  <c r="AA124" i="2" s="1"/>
  <c r="H124" i="2"/>
  <c r="G124" i="2"/>
  <c r="Z124" i="2" s="1"/>
  <c r="D124" i="2"/>
  <c r="B124" i="2"/>
  <c r="M123" i="2"/>
  <c r="X123" i="2" s="1"/>
  <c r="L123" i="2"/>
  <c r="W123" i="2" s="1"/>
  <c r="K123" i="2"/>
  <c r="V123" i="2" s="1"/>
  <c r="J123" i="2"/>
  <c r="AB123" i="2" s="1"/>
  <c r="I123" i="2"/>
  <c r="AA123" i="2" s="1"/>
  <c r="H123" i="2"/>
  <c r="G123" i="2"/>
  <c r="Z123" i="2" s="1"/>
  <c r="D123" i="2"/>
  <c r="B123" i="2"/>
  <c r="M122" i="2"/>
  <c r="X122" i="2" s="1"/>
  <c r="L122" i="2"/>
  <c r="W122" i="2" s="1"/>
  <c r="K122" i="2"/>
  <c r="V122" i="2" s="1"/>
  <c r="J122" i="2"/>
  <c r="AB122" i="2" s="1"/>
  <c r="I122" i="2"/>
  <c r="AA122" i="2" s="1"/>
  <c r="H122" i="2"/>
  <c r="G122" i="2"/>
  <c r="Z122" i="2" s="1"/>
  <c r="D122" i="2"/>
  <c r="B122" i="2"/>
  <c r="M121" i="2"/>
  <c r="X121" i="2" s="1"/>
  <c r="L121" i="2"/>
  <c r="W121" i="2" s="1"/>
  <c r="K121" i="2"/>
  <c r="V121" i="2" s="1"/>
  <c r="J121" i="2"/>
  <c r="AB121" i="2" s="1"/>
  <c r="I121" i="2"/>
  <c r="AA121" i="2" s="1"/>
  <c r="H121" i="2"/>
  <c r="G121" i="2"/>
  <c r="Z121" i="2" s="1"/>
  <c r="D121" i="2"/>
  <c r="B121" i="2"/>
  <c r="M120" i="2"/>
  <c r="X120" i="2" s="1"/>
  <c r="L120" i="2"/>
  <c r="W120" i="2" s="1"/>
  <c r="K120" i="2"/>
  <c r="V120" i="2" s="1"/>
  <c r="J120" i="2"/>
  <c r="AB120" i="2" s="1"/>
  <c r="I120" i="2"/>
  <c r="AA120" i="2" s="1"/>
  <c r="H120" i="2"/>
  <c r="G120" i="2"/>
  <c r="Z120" i="2" s="1"/>
  <c r="D120" i="2"/>
  <c r="B120" i="2"/>
  <c r="M119" i="2"/>
  <c r="X119" i="2" s="1"/>
  <c r="L119" i="2"/>
  <c r="W119" i="2" s="1"/>
  <c r="K119" i="2"/>
  <c r="V119" i="2" s="1"/>
  <c r="J119" i="2"/>
  <c r="AB119" i="2" s="1"/>
  <c r="I119" i="2"/>
  <c r="AA119" i="2" s="1"/>
  <c r="H119" i="2"/>
  <c r="G119" i="2"/>
  <c r="Z119" i="2" s="1"/>
  <c r="D119" i="2"/>
  <c r="B119" i="2"/>
  <c r="M118" i="2"/>
  <c r="X118" i="2" s="1"/>
  <c r="L118" i="2"/>
  <c r="W118" i="2" s="1"/>
  <c r="K118" i="2"/>
  <c r="V118" i="2" s="1"/>
  <c r="J118" i="2"/>
  <c r="AB118" i="2" s="1"/>
  <c r="I118" i="2"/>
  <c r="AA118" i="2" s="1"/>
  <c r="H118" i="2"/>
  <c r="G118" i="2"/>
  <c r="Z118" i="2" s="1"/>
  <c r="D118" i="2"/>
  <c r="B118" i="2"/>
  <c r="M117" i="2"/>
  <c r="X117" i="2" s="1"/>
  <c r="L117" i="2"/>
  <c r="W117" i="2" s="1"/>
  <c r="K117" i="2"/>
  <c r="V117" i="2" s="1"/>
  <c r="J117" i="2"/>
  <c r="AB117" i="2" s="1"/>
  <c r="I117" i="2"/>
  <c r="AA117" i="2" s="1"/>
  <c r="H117" i="2"/>
  <c r="G117" i="2"/>
  <c r="Z117" i="2" s="1"/>
  <c r="D117" i="2"/>
  <c r="B117" i="2"/>
  <c r="M116" i="2"/>
  <c r="X116" i="2" s="1"/>
  <c r="L116" i="2"/>
  <c r="W116" i="2" s="1"/>
  <c r="K116" i="2"/>
  <c r="V116" i="2" s="1"/>
  <c r="J116" i="2"/>
  <c r="AB116" i="2" s="1"/>
  <c r="I116" i="2"/>
  <c r="AA116" i="2" s="1"/>
  <c r="H116" i="2"/>
  <c r="G116" i="2"/>
  <c r="Z116" i="2" s="1"/>
  <c r="D116" i="2"/>
  <c r="B116" i="2"/>
  <c r="M115" i="2"/>
  <c r="X115" i="2" s="1"/>
  <c r="L115" i="2"/>
  <c r="W115" i="2" s="1"/>
  <c r="K115" i="2"/>
  <c r="V115" i="2" s="1"/>
  <c r="J115" i="2"/>
  <c r="AB115" i="2" s="1"/>
  <c r="I115" i="2"/>
  <c r="AA115" i="2" s="1"/>
  <c r="H115" i="2"/>
  <c r="G115" i="2"/>
  <c r="Z115" i="2" s="1"/>
  <c r="D115" i="2"/>
  <c r="B115" i="2"/>
  <c r="M114" i="2"/>
  <c r="X114" i="2" s="1"/>
  <c r="L114" i="2"/>
  <c r="W114" i="2" s="1"/>
  <c r="K114" i="2"/>
  <c r="V114" i="2" s="1"/>
  <c r="J114" i="2"/>
  <c r="AB114" i="2" s="1"/>
  <c r="I114" i="2"/>
  <c r="AA114" i="2" s="1"/>
  <c r="H114" i="2"/>
  <c r="G114" i="2"/>
  <c r="Z114" i="2" s="1"/>
  <c r="D114" i="2"/>
  <c r="B114" i="2"/>
  <c r="M113" i="2"/>
  <c r="X113" i="2" s="1"/>
  <c r="L113" i="2"/>
  <c r="W113" i="2" s="1"/>
  <c r="K113" i="2"/>
  <c r="V113" i="2" s="1"/>
  <c r="J113" i="2"/>
  <c r="AB113" i="2" s="1"/>
  <c r="I113" i="2"/>
  <c r="AA113" i="2" s="1"/>
  <c r="H113" i="2"/>
  <c r="G113" i="2"/>
  <c r="Z113" i="2" s="1"/>
  <c r="D113" i="2"/>
  <c r="B113" i="2"/>
  <c r="M112" i="2"/>
  <c r="X112" i="2" s="1"/>
  <c r="L112" i="2"/>
  <c r="W112" i="2" s="1"/>
  <c r="K112" i="2"/>
  <c r="V112" i="2" s="1"/>
  <c r="J112" i="2"/>
  <c r="AB112" i="2" s="1"/>
  <c r="I112" i="2"/>
  <c r="AA112" i="2" s="1"/>
  <c r="H112" i="2"/>
  <c r="G112" i="2"/>
  <c r="Z112" i="2" s="1"/>
  <c r="D112" i="2"/>
  <c r="B112" i="2"/>
  <c r="M111" i="2"/>
  <c r="X111" i="2" s="1"/>
  <c r="L111" i="2"/>
  <c r="W111" i="2" s="1"/>
  <c r="K111" i="2"/>
  <c r="V111" i="2" s="1"/>
  <c r="J111" i="2"/>
  <c r="AB111" i="2" s="1"/>
  <c r="I111" i="2"/>
  <c r="AA111" i="2" s="1"/>
  <c r="H111" i="2"/>
  <c r="G111" i="2"/>
  <c r="Z111" i="2" s="1"/>
  <c r="D111" i="2"/>
  <c r="B111" i="2"/>
  <c r="M110" i="2"/>
  <c r="X110" i="2" s="1"/>
  <c r="L110" i="2"/>
  <c r="W110" i="2" s="1"/>
  <c r="K110" i="2"/>
  <c r="V110" i="2" s="1"/>
  <c r="J110" i="2"/>
  <c r="AB110" i="2" s="1"/>
  <c r="I110" i="2"/>
  <c r="AA110" i="2" s="1"/>
  <c r="H110" i="2"/>
  <c r="G110" i="2"/>
  <c r="Z110" i="2" s="1"/>
  <c r="D110" i="2"/>
  <c r="B110" i="2"/>
  <c r="M109" i="2"/>
  <c r="X109" i="2" s="1"/>
  <c r="L109" i="2"/>
  <c r="W109" i="2" s="1"/>
  <c r="K109" i="2"/>
  <c r="V109" i="2" s="1"/>
  <c r="J109" i="2"/>
  <c r="AB109" i="2" s="1"/>
  <c r="I109" i="2"/>
  <c r="AA109" i="2" s="1"/>
  <c r="H109" i="2"/>
  <c r="G109" i="2"/>
  <c r="Z109" i="2" s="1"/>
  <c r="D109" i="2"/>
  <c r="B109" i="2"/>
  <c r="M108" i="2"/>
  <c r="X108" i="2" s="1"/>
  <c r="L108" i="2"/>
  <c r="W108" i="2" s="1"/>
  <c r="K108" i="2"/>
  <c r="V108" i="2" s="1"/>
  <c r="J108" i="2"/>
  <c r="AB108" i="2" s="1"/>
  <c r="I108" i="2"/>
  <c r="AA108" i="2" s="1"/>
  <c r="H108" i="2"/>
  <c r="G108" i="2"/>
  <c r="Z108" i="2" s="1"/>
  <c r="D108" i="2"/>
  <c r="B108" i="2"/>
  <c r="M107" i="2"/>
  <c r="X107" i="2" s="1"/>
  <c r="L107" i="2"/>
  <c r="W107" i="2" s="1"/>
  <c r="K107" i="2"/>
  <c r="V107" i="2" s="1"/>
  <c r="J107" i="2"/>
  <c r="AB107" i="2" s="1"/>
  <c r="I107" i="2"/>
  <c r="AA107" i="2" s="1"/>
  <c r="H107" i="2"/>
  <c r="G107" i="2"/>
  <c r="Z107" i="2" s="1"/>
  <c r="D107" i="2"/>
  <c r="B107" i="2"/>
  <c r="M106" i="2"/>
  <c r="X106" i="2" s="1"/>
  <c r="L106" i="2"/>
  <c r="W106" i="2" s="1"/>
  <c r="K106" i="2"/>
  <c r="V106" i="2" s="1"/>
  <c r="J106" i="2"/>
  <c r="AB106" i="2" s="1"/>
  <c r="I106" i="2"/>
  <c r="AA106" i="2" s="1"/>
  <c r="H106" i="2"/>
  <c r="G106" i="2"/>
  <c r="Z106" i="2" s="1"/>
  <c r="D106" i="2"/>
  <c r="B106" i="2"/>
  <c r="M105" i="2"/>
  <c r="X105" i="2" s="1"/>
  <c r="L105" i="2"/>
  <c r="W105" i="2" s="1"/>
  <c r="K105" i="2"/>
  <c r="V105" i="2" s="1"/>
  <c r="J105" i="2"/>
  <c r="AB105" i="2" s="1"/>
  <c r="I105" i="2"/>
  <c r="AA105" i="2" s="1"/>
  <c r="H105" i="2"/>
  <c r="G105" i="2"/>
  <c r="Z105" i="2" s="1"/>
  <c r="D105" i="2"/>
  <c r="B105" i="2"/>
  <c r="M104" i="2"/>
  <c r="X104" i="2" s="1"/>
  <c r="L104" i="2"/>
  <c r="W104" i="2" s="1"/>
  <c r="K104" i="2"/>
  <c r="V104" i="2" s="1"/>
  <c r="J104" i="2"/>
  <c r="AB104" i="2" s="1"/>
  <c r="I104" i="2"/>
  <c r="AA104" i="2" s="1"/>
  <c r="H104" i="2"/>
  <c r="G104" i="2"/>
  <c r="Z104" i="2" s="1"/>
  <c r="D104" i="2"/>
  <c r="B104" i="2"/>
  <c r="M103" i="2"/>
  <c r="X103" i="2" s="1"/>
  <c r="L103" i="2"/>
  <c r="W103" i="2" s="1"/>
  <c r="K103" i="2"/>
  <c r="V103" i="2" s="1"/>
  <c r="J103" i="2"/>
  <c r="AB103" i="2" s="1"/>
  <c r="I103" i="2"/>
  <c r="AA103" i="2" s="1"/>
  <c r="H103" i="2"/>
  <c r="G103" i="2"/>
  <c r="Z103" i="2" s="1"/>
  <c r="D103" i="2"/>
  <c r="B103" i="2"/>
  <c r="M102" i="2"/>
  <c r="X102" i="2" s="1"/>
  <c r="L102" i="2"/>
  <c r="W102" i="2" s="1"/>
  <c r="K102" i="2"/>
  <c r="V102" i="2" s="1"/>
  <c r="J102" i="2"/>
  <c r="AB102" i="2" s="1"/>
  <c r="I102" i="2"/>
  <c r="AA102" i="2" s="1"/>
  <c r="H102" i="2"/>
  <c r="G102" i="2"/>
  <c r="Z102" i="2" s="1"/>
  <c r="D102" i="2"/>
  <c r="B102" i="2"/>
  <c r="M101" i="2"/>
  <c r="X101" i="2" s="1"/>
  <c r="L101" i="2"/>
  <c r="W101" i="2" s="1"/>
  <c r="K101" i="2"/>
  <c r="V101" i="2" s="1"/>
  <c r="J101" i="2"/>
  <c r="AB101" i="2" s="1"/>
  <c r="I101" i="2"/>
  <c r="AA101" i="2" s="1"/>
  <c r="H101" i="2"/>
  <c r="G101" i="2"/>
  <c r="Z101" i="2" s="1"/>
  <c r="D101" i="2"/>
  <c r="B101" i="2"/>
  <c r="M100" i="2"/>
  <c r="X100" i="2" s="1"/>
  <c r="L100" i="2"/>
  <c r="W100" i="2" s="1"/>
  <c r="K100" i="2"/>
  <c r="V100" i="2" s="1"/>
  <c r="J100" i="2"/>
  <c r="AB100" i="2" s="1"/>
  <c r="I100" i="2"/>
  <c r="AA100" i="2" s="1"/>
  <c r="H100" i="2"/>
  <c r="G100" i="2"/>
  <c r="Z100" i="2" s="1"/>
  <c r="D100" i="2"/>
  <c r="B100" i="2"/>
  <c r="M99" i="2"/>
  <c r="X99" i="2" s="1"/>
  <c r="L99" i="2"/>
  <c r="W99" i="2" s="1"/>
  <c r="K99" i="2"/>
  <c r="V99" i="2" s="1"/>
  <c r="J99" i="2"/>
  <c r="AB99" i="2" s="1"/>
  <c r="I99" i="2"/>
  <c r="AA99" i="2" s="1"/>
  <c r="H99" i="2"/>
  <c r="G99" i="2"/>
  <c r="Z99" i="2" s="1"/>
  <c r="D99" i="2"/>
  <c r="B99" i="2"/>
  <c r="M98" i="2"/>
  <c r="X98" i="2" s="1"/>
  <c r="L98" i="2"/>
  <c r="W98" i="2" s="1"/>
  <c r="K98" i="2"/>
  <c r="V98" i="2" s="1"/>
  <c r="J98" i="2"/>
  <c r="AB98" i="2" s="1"/>
  <c r="I98" i="2"/>
  <c r="AA98" i="2" s="1"/>
  <c r="H98" i="2"/>
  <c r="G98" i="2"/>
  <c r="Z98" i="2" s="1"/>
  <c r="D98" i="2"/>
  <c r="B98" i="2"/>
  <c r="M97" i="2"/>
  <c r="X97" i="2" s="1"/>
  <c r="L97" i="2"/>
  <c r="W97" i="2" s="1"/>
  <c r="K97" i="2"/>
  <c r="V97" i="2" s="1"/>
  <c r="J97" i="2"/>
  <c r="AB97" i="2" s="1"/>
  <c r="I97" i="2"/>
  <c r="AA97" i="2" s="1"/>
  <c r="H97" i="2"/>
  <c r="G97" i="2"/>
  <c r="Z97" i="2" s="1"/>
  <c r="D97" i="2"/>
  <c r="B97" i="2"/>
  <c r="M96" i="2"/>
  <c r="X96" i="2" s="1"/>
  <c r="L96" i="2"/>
  <c r="W96" i="2" s="1"/>
  <c r="K96" i="2"/>
  <c r="V96" i="2" s="1"/>
  <c r="J96" i="2"/>
  <c r="AB96" i="2" s="1"/>
  <c r="I96" i="2"/>
  <c r="AA96" i="2" s="1"/>
  <c r="H96" i="2"/>
  <c r="G96" i="2"/>
  <c r="Z96" i="2" s="1"/>
  <c r="D96" i="2"/>
  <c r="B96" i="2"/>
  <c r="M95" i="2"/>
  <c r="X95" i="2" s="1"/>
  <c r="L95" i="2"/>
  <c r="W95" i="2" s="1"/>
  <c r="K95" i="2"/>
  <c r="V95" i="2" s="1"/>
  <c r="J95" i="2"/>
  <c r="AB95" i="2" s="1"/>
  <c r="I95" i="2"/>
  <c r="AA95" i="2" s="1"/>
  <c r="H95" i="2"/>
  <c r="G95" i="2"/>
  <c r="Z95" i="2" s="1"/>
  <c r="D95" i="2"/>
  <c r="B95" i="2"/>
  <c r="M94" i="2"/>
  <c r="X94" i="2" s="1"/>
  <c r="L94" i="2"/>
  <c r="W94" i="2" s="1"/>
  <c r="K94" i="2"/>
  <c r="V94" i="2" s="1"/>
  <c r="J94" i="2"/>
  <c r="AB94" i="2" s="1"/>
  <c r="I94" i="2"/>
  <c r="AA94" i="2" s="1"/>
  <c r="H94" i="2"/>
  <c r="G94" i="2"/>
  <c r="Z94" i="2" s="1"/>
  <c r="D94" i="2"/>
  <c r="B94" i="2"/>
  <c r="M93" i="2"/>
  <c r="X93" i="2" s="1"/>
  <c r="L93" i="2"/>
  <c r="W93" i="2" s="1"/>
  <c r="K93" i="2"/>
  <c r="V93" i="2" s="1"/>
  <c r="J93" i="2"/>
  <c r="AB93" i="2" s="1"/>
  <c r="I93" i="2"/>
  <c r="AA93" i="2" s="1"/>
  <c r="H93" i="2"/>
  <c r="G93" i="2"/>
  <c r="Z93" i="2" s="1"/>
  <c r="D93" i="2"/>
  <c r="B93" i="2"/>
  <c r="M92" i="2"/>
  <c r="X92" i="2" s="1"/>
  <c r="L92" i="2"/>
  <c r="W92" i="2" s="1"/>
  <c r="K92" i="2"/>
  <c r="V92" i="2" s="1"/>
  <c r="J92" i="2"/>
  <c r="AB92" i="2" s="1"/>
  <c r="I92" i="2"/>
  <c r="AA92" i="2" s="1"/>
  <c r="H92" i="2"/>
  <c r="G92" i="2"/>
  <c r="Z92" i="2" s="1"/>
  <c r="D92" i="2"/>
  <c r="B92" i="2"/>
  <c r="M91" i="2"/>
  <c r="X91" i="2" s="1"/>
  <c r="L91" i="2"/>
  <c r="W91" i="2" s="1"/>
  <c r="K91" i="2"/>
  <c r="V91" i="2" s="1"/>
  <c r="J91" i="2"/>
  <c r="AB91" i="2" s="1"/>
  <c r="I91" i="2"/>
  <c r="AA91" i="2" s="1"/>
  <c r="H91" i="2"/>
  <c r="G91" i="2"/>
  <c r="Z91" i="2" s="1"/>
  <c r="D91" i="2"/>
  <c r="B91" i="2"/>
  <c r="M90" i="2"/>
  <c r="X90" i="2" s="1"/>
  <c r="L90" i="2"/>
  <c r="W90" i="2" s="1"/>
  <c r="K90" i="2"/>
  <c r="V90" i="2" s="1"/>
  <c r="J90" i="2"/>
  <c r="AB90" i="2" s="1"/>
  <c r="I90" i="2"/>
  <c r="AA90" i="2" s="1"/>
  <c r="H90" i="2"/>
  <c r="G90" i="2"/>
  <c r="Z90" i="2" s="1"/>
  <c r="D90" i="2"/>
  <c r="B90" i="2"/>
  <c r="M89" i="2"/>
  <c r="X89" i="2" s="1"/>
  <c r="L89" i="2"/>
  <c r="W89" i="2" s="1"/>
  <c r="K89" i="2"/>
  <c r="V89" i="2" s="1"/>
  <c r="J89" i="2"/>
  <c r="AB89" i="2" s="1"/>
  <c r="I89" i="2"/>
  <c r="AA89" i="2" s="1"/>
  <c r="H89" i="2"/>
  <c r="G89" i="2"/>
  <c r="Z89" i="2" s="1"/>
  <c r="D89" i="2"/>
  <c r="B89" i="2"/>
  <c r="M88" i="2"/>
  <c r="X88" i="2" s="1"/>
  <c r="L88" i="2"/>
  <c r="W88" i="2" s="1"/>
  <c r="K88" i="2"/>
  <c r="V88" i="2" s="1"/>
  <c r="J88" i="2"/>
  <c r="AB88" i="2" s="1"/>
  <c r="I88" i="2"/>
  <c r="AA88" i="2" s="1"/>
  <c r="H88" i="2"/>
  <c r="G88" i="2"/>
  <c r="Z88" i="2" s="1"/>
  <c r="D88" i="2"/>
  <c r="B88" i="2"/>
  <c r="M87" i="2"/>
  <c r="X87" i="2" s="1"/>
  <c r="L87" i="2"/>
  <c r="W87" i="2" s="1"/>
  <c r="K87" i="2"/>
  <c r="V87" i="2" s="1"/>
  <c r="J87" i="2"/>
  <c r="AB87" i="2" s="1"/>
  <c r="I87" i="2"/>
  <c r="AA87" i="2" s="1"/>
  <c r="H87" i="2"/>
  <c r="G87" i="2"/>
  <c r="Z87" i="2" s="1"/>
  <c r="D87" i="2"/>
  <c r="B87" i="2"/>
  <c r="M86" i="2"/>
  <c r="X86" i="2" s="1"/>
  <c r="L86" i="2"/>
  <c r="W86" i="2" s="1"/>
  <c r="K86" i="2"/>
  <c r="V86" i="2" s="1"/>
  <c r="J86" i="2"/>
  <c r="AB86" i="2" s="1"/>
  <c r="I86" i="2"/>
  <c r="AA86" i="2" s="1"/>
  <c r="H86" i="2"/>
  <c r="G86" i="2"/>
  <c r="Z86" i="2" s="1"/>
  <c r="D86" i="2"/>
  <c r="B86" i="2"/>
  <c r="M85" i="2"/>
  <c r="X85" i="2" s="1"/>
  <c r="L85" i="2"/>
  <c r="W85" i="2" s="1"/>
  <c r="K85" i="2"/>
  <c r="V85" i="2" s="1"/>
  <c r="J85" i="2"/>
  <c r="AB85" i="2" s="1"/>
  <c r="I85" i="2"/>
  <c r="AA85" i="2" s="1"/>
  <c r="H85" i="2"/>
  <c r="G85" i="2"/>
  <c r="Z85" i="2" s="1"/>
  <c r="D85" i="2"/>
  <c r="B85" i="2"/>
  <c r="M84" i="2"/>
  <c r="X84" i="2" s="1"/>
  <c r="L84" i="2"/>
  <c r="W84" i="2" s="1"/>
  <c r="K84" i="2"/>
  <c r="V84" i="2" s="1"/>
  <c r="J84" i="2"/>
  <c r="AB84" i="2" s="1"/>
  <c r="I84" i="2"/>
  <c r="AA84" i="2" s="1"/>
  <c r="H84" i="2"/>
  <c r="G84" i="2"/>
  <c r="Z84" i="2" s="1"/>
  <c r="D84" i="2"/>
  <c r="B84" i="2"/>
  <c r="M83" i="2"/>
  <c r="X83" i="2" s="1"/>
  <c r="L83" i="2"/>
  <c r="W83" i="2" s="1"/>
  <c r="K83" i="2"/>
  <c r="V83" i="2" s="1"/>
  <c r="J83" i="2"/>
  <c r="AB83" i="2" s="1"/>
  <c r="I83" i="2"/>
  <c r="AA83" i="2" s="1"/>
  <c r="H83" i="2"/>
  <c r="G83" i="2"/>
  <c r="Z83" i="2" s="1"/>
  <c r="D83" i="2"/>
  <c r="B83" i="2"/>
  <c r="M82" i="2"/>
  <c r="X82" i="2" s="1"/>
  <c r="L82" i="2"/>
  <c r="W82" i="2" s="1"/>
  <c r="K82" i="2"/>
  <c r="V82" i="2" s="1"/>
  <c r="J82" i="2"/>
  <c r="AB82" i="2" s="1"/>
  <c r="I82" i="2"/>
  <c r="AA82" i="2" s="1"/>
  <c r="H82" i="2"/>
  <c r="G82" i="2"/>
  <c r="Z82" i="2" s="1"/>
  <c r="D82" i="2"/>
  <c r="B82" i="2"/>
  <c r="M81" i="2"/>
  <c r="X81" i="2" s="1"/>
  <c r="L81" i="2"/>
  <c r="W81" i="2" s="1"/>
  <c r="K81" i="2"/>
  <c r="V81" i="2" s="1"/>
  <c r="J81" i="2"/>
  <c r="AB81" i="2" s="1"/>
  <c r="I81" i="2"/>
  <c r="AA81" i="2" s="1"/>
  <c r="H81" i="2"/>
  <c r="G81" i="2"/>
  <c r="Z81" i="2" s="1"/>
  <c r="D81" i="2"/>
  <c r="B81" i="2"/>
  <c r="M80" i="2"/>
  <c r="X80" i="2" s="1"/>
  <c r="L80" i="2"/>
  <c r="W80" i="2" s="1"/>
  <c r="K80" i="2"/>
  <c r="V80" i="2" s="1"/>
  <c r="J80" i="2"/>
  <c r="AB80" i="2" s="1"/>
  <c r="I80" i="2"/>
  <c r="AA80" i="2" s="1"/>
  <c r="H80" i="2"/>
  <c r="G80" i="2"/>
  <c r="Z80" i="2" s="1"/>
  <c r="D80" i="2"/>
  <c r="B80" i="2"/>
  <c r="M79" i="2"/>
  <c r="X79" i="2" s="1"/>
  <c r="L79" i="2"/>
  <c r="W79" i="2" s="1"/>
  <c r="K79" i="2"/>
  <c r="V79" i="2" s="1"/>
  <c r="J79" i="2"/>
  <c r="AB79" i="2" s="1"/>
  <c r="I79" i="2"/>
  <c r="AA79" i="2" s="1"/>
  <c r="H79" i="2"/>
  <c r="G79" i="2"/>
  <c r="Z79" i="2" s="1"/>
  <c r="D79" i="2"/>
  <c r="B79" i="2"/>
  <c r="M78" i="2"/>
  <c r="X78" i="2" s="1"/>
  <c r="L78" i="2"/>
  <c r="W78" i="2" s="1"/>
  <c r="K78" i="2"/>
  <c r="V78" i="2" s="1"/>
  <c r="J78" i="2"/>
  <c r="AB78" i="2" s="1"/>
  <c r="I78" i="2"/>
  <c r="AA78" i="2" s="1"/>
  <c r="H78" i="2"/>
  <c r="G78" i="2"/>
  <c r="Z78" i="2" s="1"/>
  <c r="D78" i="2"/>
  <c r="B78" i="2"/>
  <c r="M77" i="2"/>
  <c r="X77" i="2" s="1"/>
  <c r="L77" i="2"/>
  <c r="W77" i="2" s="1"/>
  <c r="K77" i="2"/>
  <c r="V77" i="2" s="1"/>
  <c r="J77" i="2"/>
  <c r="AB77" i="2" s="1"/>
  <c r="I77" i="2"/>
  <c r="AA77" i="2" s="1"/>
  <c r="H77" i="2"/>
  <c r="G77" i="2"/>
  <c r="Z77" i="2" s="1"/>
  <c r="D77" i="2"/>
  <c r="B77" i="2"/>
  <c r="M76" i="2"/>
  <c r="X76" i="2" s="1"/>
  <c r="L76" i="2"/>
  <c r="W76" i="2" s="1"/>
  <c r="K76" i="2"/>
  <c r="V76" i="2" s="1"/>
  <c r="J76" i="2"/>
  <c r="AB76" i="2" s="1"/>
  <c r="I76" i="2"/>
  <c r="AA76" i="2" s="1"/>
  <c r="H76" i="2"/>
  <c r="G76" i="2"/>
  <c r="Z76" i="2" s="1"/>
  <c r="D76" i="2"/>
  <c r="B76" i="2"/>
  <c r="M75" i="2"/>
  <c r="X75" i="2" s="1"/>
  <c r="L75" i="2"/>
  <c r="W75" i="2" s="1"/>
  <c r="K75" i="2"/>
  <c r="V75" i="2" s="1"/>
  <c r="J75" i="2"/>
  <c r="AB75" i="2" s="1"/>
  <c r="I75" i="2"/>
  <c r="AA75" i="2" s="1"/>
  <c r="H75" i="2"/>
  <c r="G75" i="2"/>
  <c r="Z75" i="2" s="1"/>
  <c r="D75" i="2"/>
  <c r="B75" i="2"/>
  <c r="M74" i="2"/>
  <c r="X74" i="2" s="1"/>
  <c r="L74" i="2"/>
  <c r="W74" i="2" s="1"/>
  <c r="K74" i="2"/>
  <c r="V74" i="2" s="1"/>
  <c r="J74" i="2"/>
  <c r="AB74" i="2" s="1"/>
  <c r="I74" i="2"/>
  <c r="AA74" i="2" s="1"/>
  <c r="H74" i="2"/>
  <c r="G74" i="2"/>
  <c r="Z74" i="2" s="1"/>
  <c r="D74" i="2"/>
  <c r="B74" i="2"/>
  <c r="M73" i="2"/>
  <c r="X73" i="2" s="1"/>
  <c r="L73" i="2"/>
  <c r="W73" i="2" s="1"/>
  <c r="K73" i="2"/>
  <c r="V73" i="2" s="1"/>
  <c r="J73" i="2"/>
  <c r="AB73" i="2" s="1"/>
  <c r="I73" i="2"/>
  <c r="AA73" i="2" s="1"/>
  <c r="H73" i="2"/>
  <c r="G73" i="2"/>
  <c r="Z73" i="2" s="1"/>
  <c r="D73" i="2"/>
  <c r="B73" i="2"/>
  <c r="M72" i="2"/>
  <c r="X72" i="2" s="1"/>
  <c r="L72" i="2"/>
  <c r="W72" i="2" s="1"/>
  <c r="K72" i="2"/>
  <c r="V72" i="2" s="1"/>
  <c r="J72" i="2"/>
  <c r="AB72" i="2" s="1"/>
  <c r="I72" i="2"/>
  <c r="AA72" i="2" s="1"/>
  <c r="H72" i="2"/>
  <c r="G72" i="2"/>
  <c r="Z72" i="2" s="1"/>
  <c r="D72" i="2"/>
  <c r="B72" i="2"/>
  <c r="M71" i="2"/>
  <c r="X71" i="2" s="1"/>
  <c r="L71" i="2"/>
  <c r="W71" i="2" s="1"/>
  <c r="K71" i="2"/>
  <c r="V71" i="2" s="1"/>
  <c r="J71" i="2"/>
  <c r="AB71" i="2" s="1"/>
  <c r="I71" i="2"/>
  <c r="AA71" i="2" s="1"/>
  <c r="H71" i="2"/>
  <c r="G71" i="2"/>
  <c r="Z71" i="2" s="1"/>
  <c r="D71" i="2"/>
  <c r="B71" i="2"/>
  <c r="M70" i="2"/>
  <c r="X70" i="2" s="1"/>
  <c r="L70" i="2"/>
  <c r="W70" i="2" s="1"/>
  <c r="K70" i="2"/>
  <c r="V70" i="2" s="1"/>
  <c r="J70" i="2"/>
  <c r="AB70" i="2" s="1"/>
  <c r="I70" i="2"/>
  <c r="AA70" i="2" s="1"/>
  <c r="H70" i="2"/>
  <c r="G70" i="2"/>
  <c r="Z70" i="2" s="1"/>
  <c r="D70" i="2"/>
  <c r="B70" i="2"/>
  <c r="M69" i="2"/>
  <c r="X69" i="2" s="1"/>
  <c r="L69" i="2"/>
  <c r="W69" i="2" s="1"/>
  <c r="K69" i="2"/>
  <c r="V69" i="2" s="1"/>
  <c r="J69" i="2"/>
  <c r="AB69" i="2" s="1"/>
  <c r="I69" i="2"/>
  <c r="AA69" i="2" s="1"/>
  <c r="H69" i="2"/>
  <c r="G69" i="2"/>
  <c r="Z69" i="2" s="1"/>
  <c r="D69" i="2"/>
  <c r="B69" i="2"/>
  <c r="M68" i="2"/>
  <c r="X68" i="2" s="1"/>
  <c r="L68" i="2"/>
  <c r="W68" i="2" s="1"/>
  <c r="K68" i="2"/>
  <c r="V68" i="2" s="1"/>
  <c r="J68" i="2"/>
  <c r="AB68" i="2" s="1"/>
  <c r="I68" i="2"/>
  <c r="AA68" i="2" s="1"/>
  <c r="H68" i="2"/>
  <c r="G68" i="2"/>
  <c r="Z68" i="2" s="1"/>
  <c r="D68" i="2"/>
  <c r="B68" i="2"/>
  <c r="M67" i="2"/>
  <c r="X67" i="2" s="1"/>
  <c r="L67" i="2"/>
  <c r="W67" i="2" s="1"/>
  <c r="K67" i="2"/>
  <c r="V67" i="2" s="1"/>
  <c r="J67" i="2"/>
  <c r="AB67" i="2" s="1"/>
  <c r="I67" i="2"/>
  <c r="AA67" i="2" s="1"/>
  <c r="H67" i="2"/>
  <c r="G67" i="2"/>
  <c r="Z67" i="2" s="1"/>
  <c r="D67" i="2"/>
  <c r="B67" i="2"/>
  <c r="M66" i="2"/>
  <c r="X66" i="2" s="1"/>
  <c r="L66" i="2"/>
  <c r="W66" i="2" s="1"/>
  <c r="K66" i="2"/>
  <c r="V66" i="2" s="1"/>
  <c r="J66" i="2"/>
  <c r="AB66" i="2" s="1"/>
  <c r="I66" i="2"/>
  <c r="AA66" i="2" s="1"/>
  <c r="H66" i="2"/>
  <c r="G66" i="2"/>
  <c r="Z66" i="2" s="1"/>
  <c r="D66" i="2"/>
  <c r="B66" i="2"/>
  <c r="M65" i="2"/>
  <c r="X65" i="2" s="1"/>
  <c r="L65" i="2"/>
  <c r="W65" i="2" s="1"/>
  <c r="K65" i="2"/>
  <c r="V65" i="2" s="1"/>
  <c r="J65" i="2"/>
  <c r="AB65" i="2" s="1"/>
  <c r="I65" i="2"/>
  <c r="AA65" i="2" s="1"/>
  <c r="H65" i="2"/>
  <c r="G65" i="2"/>
  <c r="Z65" i="2" s="1"/>
  <c r="D65" i="2"/>
  <c r="B65" i="2"/>
  <c r="M64" i="2"/>
  <c r="X64" i="2" s="1"/>
  <c r="L64" i="2"/>
  <c r="W64" i="2" s="1"/>
  <c r="K64" i="2"/>
  <c r="V64" i="2" s="1"/>
  <c r="J64" i="2"/>
  <c r="AB64" i="2" s="1"/>
  <c r="I64" i="2"/>
  <c r="AA64" i="2" s="1"/>
  <c r="H64" i="2"/>
  <c r="G64" i="2"/>
  <c r="Z64" i="2" s="1"/>
  <c r="D64" i="2"/>
  <c r="B64" i="2"/>
  <c r="M63" i="2"/>
  <c r="X63" i="2" s="1"/>
  <c r="L63" i="2"/>
  <c r="W63" i="2" s="1"/>
  <c r="K63" i="2"/>
  <c r="V63" i="2" s="1"/>
  <c r="J63" i="2"/>
  <c r="AB63" i="2" s="1"/>
  <c r="I63" i="2"/>
  <c r="AA63" i="2" s="1"/>
  <c r="H63" i="2"/>
  <c r="G63" i="2"/>
  <c r="Z63" i="2" s="1"/>
  <c r="D63" i="2"/>
  <c r="B63" i="2"/>
  <c r="M62" i="2"/>
  <c r="X62" i="2" s="1"/>
  <c r="L62" i="2"/>
  <c r="W62" i="2" s="1"/>
  <c r="K62" i="2"/>
  <c r="V62" i="2" s="1"/>
  <c r="J62" i="2"/>
  <c r="AB62" i="2" s="1"/>
  <c r="I62" i="2"/>
  <c r="AA62" i="2" s="1"/>
  <c r="H62" i="2"/>
  <c r="G62" i="2"/>
  <c r="Z62" i="2" s="1"/>
  <c r="D62" i="2"/>
  <c r="B62" i="2"/>
  <c r="M61" i="2"/>
  <c r="X61" i="2" s="1"/>
  <c r="L61" i="2"/>
  <c r="W61" i="2" s="1"/>
  <c r="K61" i="2"/>
  <c r="V61" i="2" s="1"/>
  <c r="J61" i="2"/>
  <c r="AB61" i="2" s="1"/>
  <c r="I61" i="2"/>
  <c r="AA61" i="2" s="1"/>
  <c r="H61" i="2"/>
  <c r="G61" i="2"/>
  <c r="Z61" i="2" s="1"/>
  <c r="D61" i="2"/>
  <c r="B61" i="2"/>
  <c r="M60" i="2"/>
  <c r="X60" i="2" s="1"/>
  <c r="L60" i="2"/>
  <c r="W60" i="2" s="1"/>
  <c r="K60" i="2"/>
  <c r="V60" i="2" s="1"/>
  <c r="J60" i="2"/>
  <c r="AB60" i="2" s="1"/>
  <c r="I60" i="2"/>
  <c r="AA60" i="2" s="1"/>
  <c r="H60" i="2"/>
  <c r="G60" i="2"/>
  <c r="Z60" i="2" s="1"/>
  <c r="D60" i="2"/>
  <c r="B60" i="2"/>
  <c r="M59" i="2"/>
  <c r="X59" i="2" s="1"/>
  <c r="L59" i="2"/>
  <c r="W59" i="2" s="1"/>
  <c r="K59" i="2"/>
  <c r="V59" i="2" s="1"/>
  <c r="J59" i="2"/>
  <c r="AB59" i="2" s="1"/>
  <c r="I59" i="2"/>
  <c r="AA59" i="2" s="1"/>
  <c r="H59" i="2"/>
  <c r="G59" i="2"/>
  <c r="Z59" i="2" s="1"/>
  <c r="D59" i="2"/>
  <c r="B59" i="2"/>
  <c r="M58" i="2"/>
  <c r="X58" i="2" s="1"/>
  <c r="L58" i="2"/>
  <c r="W58" i="2" s="1"/>
  <c r="K58" i="2"/>
  <c r="V58" i="2" s="1"/>
  <c r="J58" i="2"/>
  <c r="AB58" i="2" s="1"/>
  <c r="I58" i="2"/>
  <c r="AA58" i="2" s="1"/>
  <c r="H58" i="2"/>
  <c r="G58" i="2"/>
  <c r="Z58" i="2" s="1"/>
  <c r="D58" i="2"/>
  <c r="B58" i="2"/>
  <c r="M57" i="2"/>
  <c r="X57" i="2" s="1"/>
  <c r="L57" i="2"/>
  <c r="W57" i="2" s="1"/>
  <c r="K57" i="2"/>
  <c r="V57" i="2" s="1"/>
  <c r="J57" i="2"/>
  <c r="AB57" i="2" s="1"/>
  <c r="I57" i="2"/>
  <c r="AA57" i="2" s="1"/>
  <c r="H57" i="2"/>
  <c r="G57" i="2"/>
  <c r="Z57" i="2" s="1"/>
  <c r="D57" i="2"/>
  <c r="B57" i="2"/>
  <c r="M56" i="2"/>
  <c r="X56" i="2" s="1"/>
  <c r="L56" i="2"/>
  <c r="W56" i="2" s="1"/>
  <c r="K56" i="2"/>
  <c r="V56" i="2" s="1"/>
  <c r="J56" i="2"/>
  <c r="AB56" i="2" s="1"/>
  <c r="I56" i="2"/>
  <c r="AA56" i="2" s="1"/>
  <c r="H56" i="2"/>
  <c r="G56" i="2"/>
  <c r="Z56" i="2" s="1"/>
  <c r="D56" i="2"/>
  <c r="B56" i="2"/>
  <c r="M55" i="2"/>
  <c r="X55" i="2" s="1"/>
  <c r="L55" i="2"/>
  <c r="W55" i="2" s="1"/>
  <c r="K55" i="2"/>
  <c r="V55" i="2" s="1"/>
  <c r="J55" i="2"/>
  <c r="AB55" i="2" s="1"/>
  <c r="I55" i="2"/>
  <c r="AA55" i="2" s="1"/>
  <c r="H55" i="2"/>
  <c r="G55" i="2"/>
  <c r="Z55" i="2" s="1"/>
  <c r="D55" i="2"/>
  <c r="B55" i="2"/>
  <c r="M54" i="2"/>
  <c r="X54" i="2" s="1"/>
  <c r="L54" i="2"/>
  <c r="W54" i="2" s="1"/>
  <c r="K54" i="2"/>
  <c r="V54" i="2" s="1"/>
  <c r="J54" i="2"/>
  <c r="AB54" i="2" s="1"/>
  <c r="I54" i="2"/>
  <c r="AA54" i="2" s="1"/>
  <c r="H54" i="2"/>
  <c r="G54" i="2"/>
  <c r="Z54" i="2" s="1"/>
  <c r="D54" i="2"/>
  <c r="B54" i="2"/>
  <c r="M53" i="2"/>
  <c r="X53" i="2" s="1"/>
  <c r="L53" i="2"/>
  <c r="W53" i="2" s="1"/>
  <c r="K53" i="2"/>
  <c r="V53" i="2" s="1"/>
  <c r="J53" i="2"/>
  <c r="AB53" i="2" s="1"/>
  <c r="I53" i="2"/>
  <c r="AA53" i="2" s="1"/>
  <c r="H53" i="2"/>
  <c r="G53" i="2"/>
  <c r="Z53" i="2" s="1"/>
  <c r="D53" i="2"/>
  <c r="B53" i="2"/>
  <c r="M52" i="2"/>
  <c r="X52" i="2" s="1"/>
  <c r="L52" i="2"/>
  <c r="W52" i="2" s="1"/>
  <c r="K52" i="2"/>
  <c r="V52" i="2" s="1"/>
  <c r="J52" i="2"/>
  <c r="AB52" i="2" s="1"/>
  <c r="I52" i="2"/>
  <c r="AA52" i="2" s="1"/>
  <c r="H52" i="2"/>
  <c r="G52" i="2"/>
  <c r="Z52" i="2" s="1"/>
  <c r="D52" i="2"/>
  <c r="B52" i="2"/>
  <c r="M51" i="2"/>
  <c r="X51" i="2" s="1"/>
  <c r="L51" i="2"/>
  <c r="W51" i="2" s="1"/>
  <c r="K51" i="2"/>
  <c r="V51" i="2" s="1"/>
  <c r="J51" i="2"/>
  <c r="AB51" i="2" s="1"/>
  <c r="I51" i="2"/>
  <c r="AA51" i="2" s="1"/>
  <c r="H51" i="2"/>
  <c r="G51" i="2"/>
  <c r="Z51" i="2" s="1"/>
  <c r="D51" i="2"/>
  <c r="B51" i="2"/>
  <c r="M50" i="2"/>
  <c r="X50" i="2" s="1"/>
  <c r="L50" i="2"/>
  <c r="W50" i="2" s="1"/>
  <c r="K50" i="2"/>
  <c r="V50" i="2" s="1"/>
  <c r="J50" i="2"/>
  <c r="AB50" i="2" s="1"/>
  <c r="I50" i="2"/>
  <c r="AA50" i="2" s="1"/>
  <c r="H50" i="2"/>
  <c r="G50" i="2"/>
  <c r="Z50" i="2" s="1"/>
  <c r="D50" i="2"/>
  <c r="B50" i="2"/>
  <c r="M49" i="2"/>
  <c r="X49" i="2" s="1"/>
  <c r="L49" i="2"/>
  <c r="W49" i="2" s="1"/>
  <c r="K49" i="2"/>
  <c r="V49" i="2" s="1"/>
  <c r="J49" i="2"/>
  <c r="AB49" i="2" s="1"/>
  <c r="I49" i="2"/>
  <c r="AA49" i="2" s="1"/>
  <c r="H49" i="2"/>
  <c r="G49" i="2"/>
  <c r="Z49" i="2" s="1"/>
  <c r="D49" i="2"/>
  <c r="B49" i="2"/>
  <c r="M48" i="2"/>
  <c r="X48" i="2" s="1"/>
  <c r="L48" i="2"/>
  <c r="W48" i="2" s="1"/>
  <c r="K48" i="2"/>
  <c r="V48" i="2" s="1"/>
  <c r="J48" i="2"/>
  <c r="AB48" i="2" s="1"/>
  <c r="I48" i="2"/>
  <c r="AA48" i="2" s="1"/>
  <c r="H48" i="2"/>
  <c r="G48" i="2"/>
  <c r="Z48" i="2" s="1"/>
  <c r="D48" i="2"/>
  <c r="B48" i="2"/>
  <c r="M47" i="2"/>
  <c r="X47" i="2" s="1"/>
  <c r="L47" i="2"/>
  <c r="W47" i="2" s="1"/>
  <c r="K47" i="2"/>
  <c r="V47" i="2" s="1"/>
  <c r="J47" i="2"/>
  <c r="AB47" i="2" s="1"/>
  <c r="I47" i="2"/>
  <c r="AA47" i="2" s="1"/>
  <c r="H47" i="2"/>
  <c r="G47" i="2"/>
  <c r="Z47" i="2" s="1"/>
  <c r="D47" i="2"/>
  <c r="B47" i="2"/>
  <c r="M46" i="2"/>
  <c r="X46" i="2" s="1"/>
  <c r="L46" i="2"/>
  <c r="W46" i="2" s="1"/>
  <c r="K46" i="2"/>
  <c r="V46" i="2" s="1"/>
  <c r="J46" i="2"/>
  <c r="AB46" i="2" s="1"/>
  <c r="I46" i="2"/>
  <c r="AA46" i="2" s="1"/>
  <c r="H46" i="2"/>
  <c r="G46" i="2"/>
  <c r="Z46" i="2" s="1"/>
  <c r="D46" i="2"/>
  <c r="B46" i="2"/>
  <c r="M45" i="2"/>
  <c r="X45" i="2" s="1"/>
  <c r="L45" i="2"/>
  <c r="W45" i="2" s="1"/>
  <c r="K45" i="2"/>
  <c r="V45" i="2" s="1"/>
  <c r="J45" i="2"/>
  <c r="AB45" i="2" s="1"/>
  <c r="I45" i="2"/>
  <c r="AA45" i="2" s="1"/>
  <c r="H45" i="2"/>
  <c r="G45" i="2"/>
  <c r="Z45" i="2" s="1"/>
  <c r="D45" i="2"/>
  <c r="B45" i="2"/>
  <c r="M44" i="2"/>
  <c r="X44" i="2" s="1"/>
  <c r="L44" i="2"/>
  <c r="W44" i="2" s="1"/>
  <c r="K44" i="2"/>
  <c r="V44" i="2" s="1"/>
  <c r="J44" i="2"/>
  <c r="AB44" i="2" s="1"/>
  <c r="I44" i="2"/>
  <c r="AA44" i="2" s="1"/>
  <c r="H44" i="2"/>
  <c r="G44" i="2"/>
  <c r="Z44" i="2" s="1"/>
  <c r="D44" i="2"/>
  <c r="B44" i="2"/>
  <c r="M43" i="2"/>
  <c r="X43" i="2" s="1"/>
  <c r="L43" i="2"/>
  <c r="W43" i="2" s="1"/>
  <c r="K43" i="2"/>
  <c r="V43" i="2" s="1"/>
  <c r="J43" i="2"/>
  <c r="AB43" i="2" s="1"/>
  <c r="I43" i="2"/>
  <c r="AA43" i="2" s="1"/>
  <c r="H43" i="2"/>
  <c r="G43" i="2"/>
  <c r="Z43" i="2" s="1"/>
  <c r="D43" i="2"/>
  <c r="B43" i="2"/>
  <c r="M42" i="2"/>
  <c r="X42" i="2" s="1"/>
  <c r="L42" i="2"/>
  <c r="W42" i="2" s="1"/>
  <c r="K42" i="2"/>
  <c r="V42" i="2" s="1"/>
  <c r="J42" i="2"/>
  <c r="AB42" i="2" s="1"/>
  <c r="I42" i="2"/>
  <c r="AA42" i="2" s="1"/>
  <c r="H42" i="2"/>
  <c r="G42" i="2"/>
  <c r="Z42" i="2" s="1"/>
  <c r="D42" i="2"/>
  <c r="B42" i="2"/>
  <c r="M41" i="2"/>
  <c r="X41" i="2" s="1"/>
  <c r="L41" i="2"/>
  <c r="W41" i="2" s="1"/>
  <c r="K41" i="2"/>
  <c r="V41" i="2" s="1"/>
  <c r="J41" i="2"/>
  <c r="AB41" i="2" s="1"/>
  <c r="I41" i="2"/>
  <c r="AA41" i="2" s="1"/>
  <c r="H41" i="2"/>
  <c r="G41" i="2"/>
  <c r="Z41" i="2" s="1"/>
  <c r="D41" i="2"/>
  <c r="B41" i="2"/>
  <c r="M40" i="2"/>
  <c r="X40" i="2" s="1"/>
  <c r="L40" i="2"/>
  <c r="W40" i="2" s="1"/>
  <c r="K40" i="2"/>
  <c r="V40" i="2" s="1"/>
  <c r="J40" i="2"/>
  <c r="AB40" i="2" s="1"/>
  <c r="I40" i="2"/>
  <c r="AA40" i="2" s="1"/>
  <c r="H40" i="2"/>
  <c r="G40" i="2"/>
  <c r="Z40" i="2" s="1"/>
  <c r="D40" i="2"/>
  <c r="B40" i="2"/>
  <c r="M39" i="2"/>
  <c r="X39" i="2" s="1"/>
  <c r="L39" i="2"/>
  <c r="W39" i="2" s="1"/>
  <c r="K39" i="2"/>
  <c r="V39" i="2" s="1"/>
  <c r="J39" i="2"/>
  <c r="AB39" i="2" s="1"/>
  <c r="I39" i="2"/>
  <c r="AA39" i="2" s="1"/>
  <c r="H39" i="2"/>
  <c r="G39" i="2"/>
  <c r="Z39" i="2" s="1"/>
  <c r="D39" i="2"/>
  <c r="B39" i="2"/>
  <c r="M38" i="2"/>
  <c r="X38" i="2" s="1"/>
  <c r="L38" i="2"/>
  <c r="W38" i="2" s="1"/>
  <c r="K38" i="2"/>
  <c r="V38" i="2" s="1"/>
  <c r="J38" i="2"/>
  <c r="AB38" i="2" s="1"/>
  <c r="I38" i="2"/>
  <c r="AA38" i="2" s="1"/>
  <c r="H38" i="2"/>
  <c r="G38" i="2"/>
  <c r="Z38" i="2" s="1"/>
  <c r="D38" i="2"/>
  <c r="B38" i="2"/>
  <c r="M37" i="2"/>
  <c r="X37" i="2" s="1"/>
  <c r="L37" i="2"/>
  <c r="W37" i="2" s="1"/>
  <c r="K37" i="2"/>
  <c r="V37" i="2" s="1"/>
  <c r="J37" i="2"/>
  <c r="AB37" i="2" s="1"/>
  <c r="I37" i="2"/>
  <c r="AA37" i="2" s="1"/>
  <c r="H37" i="2"/>
  <c r="G37" i="2"/>
  <c r="Z37" i="2" s="1"/>
  <c r="D37" i="2"/>
  <c r="B37" i="2"/>
  <c r="M36" i="2"/>
  <c r="X36" i="2" s="1"/>
  <c r="L36" i="2"/>
  <c r="W36" i="2" s="1"/>
  <c r="K36" i="2"/>
  <c r="V36" i="2" s="1"/>
  <c r="J36" i="2"/>
  <c r="AB36" i="2" s="1"/>
  <c r="I36" i="2"/>
  <c r="AA36" i="2" s="1"/>
  <c r="H36" i="2"/>
  <c r="G36" i="2"/>
  <c r="Z36" i="2" s="1"/>
  <c r="D36" i="2"/>
  <c r="B36" i="2"/>
  <c r="M35" i="2"/>
  <c r="X35" i="2" s="1"/>
  <c r="L35" i="2"/>
  <c r="W35" i="2" s="1"/>
  <c r="K35" i="2"/>
  <c r="V35" i="2" s="1"/>
  <c r="J35" i="2"/>
  <c r="AB35" i="2" s="1"/>
  <c r="I35" i="2"/>
  <c r="AA35" i="2" s="1"/>
  <c r="H35" i="2"/>
  <c r="G35" i="2"/>
  <c r="Z35" i="2" s="1"/>
  <c r="D35" i="2"/>
  <c r="B35" i="2"/>
  <c r="M34" i="2"/>
  <c r="X34" i="2" s="1"/>
  <c r="L34" i="2"/>
  <c r="W34" i="2" s="1"/>
  <c r="K34" i="2"/>
  <c r="V34" i="2" s="1"/>
  <c r="J34" i="2"/>
  <c r="AB34" i="2" s="1"/>
  <c r="I34" i="2"/>
  <c r="AA34" i="2" s="1"/>
  <c r="H34" i="2"/>
  <c r="G34" i="2"/>
  <c r="Z34" i="2" s="1"/>
  <c r="D34" i="2"/>
  <c r="B34" i="2"/>
  <c r="M33" i="2"/>
  <c r="X33" i="2" s="1"/>
  <c r="L33" i="2"/>
  <c r="W33" i="2" s="1"/>
  <c r="K33" i="2"/>
  <c r="V33" i="2" s="1"/>
  <c r="J33" i="2"/>
  <c r="AB33" i="2" s="1"/>
  <c r="I33" i="2"/>
  <c r="AA33" i="2" s="1"/>
  <c r="H33" i="2"/>
  <c r="G33" i="2"/>
  <c r="Z33" i="2" s="1"/>
  <c r="D33" i="2"/>
  <c r="B33" i="2"/>
  <c r="M32" i="2"/>
  <c r="X32" i="2" s="1"/>
  <c r="L32" i="2"/>
  <c r="W32" i="2" s="1"/>
  <c r="K32" i="2"/>
  <c r="V32" i="2" s="1"/>
  <c r="J32" i="2"/>
  <c r="AB32" i="2" s="1"/>
  <c r="I32" i="2"/>
  <c r="AA32" i="2" s="1"/>
  <c r="H32" i="2"/>
  <c r="G32" i="2"/>
  <c r="Z32" i="2" s="1"/>
  <c r="D32" i="2"/>
  <c r="B32" i="2"/>
  <c r="M31" i="2"/>
  <c r="X31" i="2" s="1"/>
  <c r="L31" i="2"/>
  <c r="W31" i="2" s="1"/>
  <c r="K31" i="2"/>
  <c r="V31" i="2" s="1"/>
  <c r="J31" i="2"/>
  <c r="AB31" i="2" s="1"/>
  <c r="I31" i="2"/>
  <c r="AA31" i="2" s="1"/>
  <c r="H31" i="2"/>
  <c r="G31" i="2"/>
  <c r="Z31" i="2" s="1"/>
  <c r="D31" i="2"/>
  <c r="B31" i="2"/>
  <c r="M30" i="2"/>
  <c r="X30" i="2" s="1"/>
  <c r="L30" i="2"/>
  <c r="W30" i="2" s="1"/>
  <c r="K30" i="2"/>
  <c r="V30" i="2" s="1"/>
  <c r="J30" i="2"/>
  <c r="AB30" i="2" s="1"/>
  <c r="I30" i="2"/>
  <c r="AA30" i="2" s="1"/>
  <c r="H30" i="2"/>
  <c r="G30" i="2"/>
  <c r="Z30" i="2" s="1"/>
  <c r="D30" i="2"/>
  <c r="B30" i="2"/>
  <c r="M29" i="2"/>
  <c r="X29" i="2" s="1"/>
  <c r="L29" i="2"/>
  <c r="W29" i="2" s="1"/>
  <c r="K29" i="2"/>
  <c r="V29" i="2" s="1"/>
  <c r="J29" i="2"/>
  <c r="AB29" i="2" s="1"/>
  <c r="I29" i="2"/>
  <c r="AA29" i="2" s="1"/>
  <c r="H29" i="2"/>
  <c r="G29" i="2"/>
  <c r="Z29" i="2" s="1"/>
  <c r="D29" i="2"/>
  <c r="B29" i="2"/>
  <c r="M28" i="2"/>
  <c r="X28" i="2" s="1"/>
  <c r="L28" i="2"/>
  <c r="W28" i="2" s="1"/>
  <c r="K28" i="2"/>
  <c r="V28" i="2" s="1"/>
  <c r="J28" i="2"/>
  <c r="AB28" i="2" s="1"/>
  <c r="I28" i="2"/>
  <c r="AA28" i="2" s="1"/>
  <c r="H28" i="2"/>
  <c r="G28" i="2"/>
  <c r="Z28" i="2" s="1"/>
  <c r="D28" i="2"/>
  <c r="B28" i="2"/>
  <c r="M27" i="2"/>
  <c r="X27" i="2" s="1"/>
  <c r="L27" i="2"/>
  <c r="W27" i="2" s="1"/>
  <c r="K27" i="2"/>
  <c r="V27" i="2" s="1"/>
  <c r="J27" i="2"/>
  <c r="AB27" i="2" s="1"/>
  <c r="I27" i="2"/>
  <c r="AA27" i="2" s="1"/>
  <c r="H27" i="2"/>
  <c r="G27" i="2"/>
  <c r="Z27" i="2" s="1"/>
  <c r="D27" i="2"/>
  <c r="B27" i="2"/>
  <c r="M26" i="2"/>
  <c r="X26" i="2" s="1"/>
  <c r="L26" i="2"/>
  <c r="W26" i="2" s="1"/>
  <c r="K26" i="2"/>
  <c r="V26" i="2" s="1"/>
  <c r="J26" i="2"/>
  <c r="AB26" i="2" s="1"/>
  <c r="I26" i="2"/>
  <c r="AA26" i="2" s="1"/>
  <c r="H26" i="2"/>
  <c r="G26" i="2"/>
  <c r="Z26" i="2" s="1"/>
  <c r="D26" i="2"/>
  <c r="B26" i="2"/>
  <c r="M25" i="2"/>
  <c r="X25" i="2" s="1"/>
  <c r="L25" i="2"/>
  <c r="W25" i="2" s="1"/>
  <c r="K25" i="2"/>
  <c r="V25" i="2" s="1"/>
  <c r="J25" i="2"/>
  <c r="AB25" i="2" s="1"/>
  <c r="I25" i="2"/>
  <c r="AA25" i="2" s="1"/>
  <c r="H25" i="2"/>
  <c r="G25" i="2"/>
  <c r="Z25" i="2" s="1"/>
  <c r="D25" i="2"/>
  <c r="B25" i="2"/>
  <c r="M24" i="2"/>
  <c r="X24" i="2" s="1"/>
  <c r="L24" i="2"/>
  <c r="W24" i="2" s="1"/>
  <c r="K24" i="2"/>
  <c r="V24" i="2" s="1"/>
  <c r="J24" i="2"/>
  <c r="AB24" i="2" s="1"/>
  <c r="I24" i="2"/>
  <c r="AA24" i="2" s="1"/>
  <c r="H24" i="2"/>
  <c r="G24" i="2"/>
  <c r="Z24" i="2" s="1"/>
  <c r="D24" i="2"/>
  <c r="B24" i="2"/>
  <c r="M23" i="2"/>
  <c r="X23" i="2" s="1"/>
  <c r="L23" i="2"/>
  <c r="W23" i="2" s="1"/>
  <c r="K23" i="2"/>
  <c r="V23" i="2" s="1"/>
  <c r="J23" i="2"/>
  <c r="AB23" i="2" s="1"/>
  <c r="I23" i="2"/>
  <c r="AA23" i="2" s="1"/>
  <c r="H23" i="2"/>
  <c r="G23" i="2"/>
  <c r="Z23" i="2" s="1"/>
  <c r="D23" i="2"/>
  <c r="B23" i="2"/>
  <c r="M22" i="2"/>
  <c r="X22" i="2" s="1"/>
  <c r="L22" i="2"/>
  <c r="W22" i="2" s="1"/>
  <c r="K22" i="2"/>
  <c r="V22" i="2" s="1"/>
  <c r="J22" i="2"/>
  <c r="AB22" i="2" s="1"/>
  <c r="I22" i="2"/>
  <c r="AA22" i="2" s="1"/>
  <c r="H22" i="2"/>
  <c r="G22" i="2"/>
  <c r="Z22" i="2" s="1"/>
  <c r="D22" i="2"/>
  <c r="B22" i="2"/>
  <c r="M21" i="2"/>
  <c r="X21" i="2" s="1"/>
  <c r="L21" i="2"/>
  <c r="W21" i="2" s="1"/>
  <c r="K21" i="2"/>
  <c r="V21" i="2" s="1"/>
  <c r="J21" i="2"/>
  <c r="AB21" i="2" s="1"/>
  <c r="I21" i="2"/>
  <c r="AA21" i="2" s="1"/>
  <c r="H21" i="2"/>
  <c r="G21" i="2"/>
  <c r="Z21" i="2" s="1"/>
  <c r="D21" i="2"/>
  <c r="B21" i="2"/>
  <c r="M20" i="2"/>
  <c r="X20" i="2" s="1"/>
  <c r="L20" i="2"/>
  <c r="W20" i="2" s="1"/>
  <c r="K20" i="2"/>
  <c r="V20" i="2" s="1"/>
  <c r="J20" i="2"/>
  <c r="AB20" i="2" s="1"/>
  <c r="I20" i="2"/>
  <c r="AA20" i="2" s="1"/>
  <c r="H20" i="2"/>
  <c r="G20" i="2"/>
  <c r="Z20" i="2" s="1"/>
  <c r="D20" i="2"/>
  <c r="B20" i="2"/>
  <c r="M19" i="2"/>
  <c r="X19" i="2" s="1"/>
  <c r="L19" i="2"/>
  <c r="W19" i="2" s="1"/>
  <c r="K19" i="2"/>
  <c r="V19" i="2" s="1"/>
  <c r="J19" i="2"/>
  <c r="AB19" i="2" s="1"/>
  <c r="I19" i="2"/>
  <c r="AA19" i="2" s="1"/>
  <c r="H19" i="2"/>
  <c r="G19" i="2"/>
  <c r="Z19" i="2" s="1"/>
  <c r="D19" i="2"/>
  <c r="B19" i="2"/>
  <c r="M18" i="2"/>
  <c r="X18" i="2" s="1"/>
  <c r="L18" i="2"/>
  <c r="W18" i="2" s="1"/>
  <c r="K18" i="2"/>
  <c r="V18" i="2" s="1"/>
  <c r="J18" i="2"/>
  <c r="AB18" i="2" s="1"/>
  <c r="I18" i="2"/>
  <c r="AA18" i="2" s="1"/>
  <c r="H18" i="2"/>
  <c r="G18" i="2"/>
  <c r="Z18" i="2" s="1"/>
  <c r="D18" i="2"/>
  <c r="B18" i="2"/>
  <c r="M17" i="2"/>
  <c r="X17" i="2" s="1"/>
  <c r="L17" i="2"/>
  <c r="W17" i="2" s="1"/>
  <c r="K17" i="2"/>
  <c r="V17" i="2" s="1"/>
  <c r="J17" i="2"/>
  <c r="AB17" i="2" s="1"/>
  <c r="I17" i="2"/>
  <c r="AA17" i="2" s="1"/>
  <c r="H17" i="2"/>
  <c r="G17" i="2"/>
  <c r="Z17" i="2" s="1"/>
  <c r="D17" i="2"/>
  <c r="B17" i="2"/>
  <c r="M16" i="2"/>
  <c r="X16" i="2" s="1"/>
  <c r="L16" i="2"/>
  <c r="W16" i="2" s="1"/>
  <c r="K16" i="2"/>
  <c r="V16" i="2" s="1"/>
  <c r="J16" i="2"/>
  <c r="AB16" i="2" s="1"/>
  <c r="I16" i="2"/>
  <c r="AA16" i="2" s="1"/>
  <c r="H16" i="2"/>
  <c r="G16" i="2"/>
  <c r="Z16" i="2" s="1"/>
  <c r="D16" i="2"/>
  <c r="B16" i="2"/>
  <c r="M15" i="2"/>
  <c r="X15" i="2" s="1"/>
  <c r="L15" i="2"/>
  <c r="W15" i="2" s="1"/>
  <c r="K15" i="2"/>
  <c r="V15" i="2" s="1"/>
  <c r="J15" i="2"/>
  <c r="AB15" i="2" s="1"/>
  <c r="I15" i="2"/>
  <c r="AA15" i="2" s="1"/>
  <c r="H15" i="2"/>
  <c r="G15" i="2"/>
  <c r="Z15" i="2" s="1"/>
  <c r="D15" i="2"/>
  <c r="B15" i="2"/>
  <c r="M14" i="2"/>
  <c r="X14" i="2" s="1"/>
  <c r="L14" i="2"/>
  <c r="W14" i="2" s="1"/>
  <c r="K14" i="2"/>
  <c r="V14" i="2" s="1"/>
  <c r="J14" i="2"/>
  <c r="AB14" i="2" s="1"/>
  <c r="I14" i="2"/>
  <c r="AA14" i="2" s="1"/>
  <c r="H14" i="2"/>
  <c r="G14" i="2"/>
  <c r="Z14" i="2" s="1"/>
  <c r="D14" i="2"/>
  <c r="B14" i="2"/>
  <c r="M13" i="2"/>
  <c r="X13" i="2" s="1"/>
  <c r="L13" i="2"/>
  <c r="W13" i="2" s="1"/>
  <c r="K13" i="2"/>
  <c r="V13" i="2" s="1"/>
  <c r="J13" i="2"/>
  <c r="AB13" i="2" s="1"/>
  <c r="I13" i="2"/>
  <c r="AA13" i="2" s="1"/>
  <c r="H13" i="2"/>
  <c r="G13" i="2"/>
  <c r="Z13" i="2" s="1"/>
  <c r="D13" i="2"/>
  <c r="B13" i="2"/>
  <c r="M12" i="2"/>
  <c r="X12" i="2" s="1"/>
  <c r="L12" i="2"/>
  <c r="W12" i="2" s="1"/>
  <c r="K12" i="2"/>
  <c r="V12" i="2" s="1"/>
  <c r="J12" i="2"/>
  <c r="AB12" i="2" s="1"/>
  <c r="I12" i="2"/>
  <c r="AA12" i="2" s="1"/>
  <c r="H12" i="2"/>
  <c r="G12" i="2"/>
  <c r="Z12" i="2" s="1"/>
  <c r="D12" i="2"/>
  <c r="B12" i="2"/>
  <c r="M11" i="2"/>
  <c r="X11" i="2" s="1"/>
  <c r="L11" i="2"/>
  <c r="W11" i="2" s="1"/>
  <c r="K11" i="2"/>
  <c r="V11" i="2" s="1"/>
  <c r="J11" i="2"/>
  <c r="AB11" i="2" s="1"/>
  <c r="I11" i="2"/>
  <c r="AA11" i="2" s="1"/>
  <c r="H11" i="2"/>
  <c r="G11" i="2"/>
  <c r="Z11" i="2" s="1"/>
  <c r="D11" i="2"/>
  <c r="B11" i="2"/>
  <c r="M10" i="2"/>
  <c r="X10" i="2" s="1"/>
  <c r="L10" i="2"/>
  <c r="W10" i="2" s="1"/>
  <c r="K10" i="2"/>
  <c r="V10" i="2" s="1"/>
  <c r="J10" i="2"/>
  <c r="AB10" i="2" s="1"/>
  <c r="I10" i="2"/>
  <c r="AA10" i="2" s="1"/>
  <c r="H10" i="2"/>
  <c r="G10" i="2"/>
  <c r="Z10" i="2" s="1"/>
  <c r="D10" i="2"/>
  <c r="B10" i="2"/>
  <c r="M9" i="2"/>
  <c r="X9" i="2" s="1"/>
  <c r="L9" i="2"/>
  <c r="W9" i="2" s="1"/>
  <c r="K9" i="2"/>
  <c r="V9" i="2" s="1"/>
  <c r="J9" i="2"/>
  <c r="AB9" i="2" s="1"/>
  <c r="I9" i="2"/>
  <c r="AA9" i="2" s="1"/>
  <c r="H9" i="2"/>
  <c r="G9" i="2"/>
  <c r="Z9" i="2" s="1"/>
  <c r="D9" i="2"/>
  <c r="B9" i="2"/>
  <c r="M8" i="2"/>
  <c r="X8" i="2" s="1"/>
  <c r="L8" i="2"/>
  <c r="W8" i="2" s="1"/>
  <c r="K8" i="2"/>
  <c r="V8" i="2" s="1"/>
  <c r="J8" i="2"/>
  <c r="AB8" i="2" s="1"/>
  <c r="I8" i="2"/>
  <c r="AA8" i="2" s="1"/>
  <c r="H8" i="2"/>
  <c r="G8" i="2"/>
  <c r="Z8" i="2" s="1"/>
  <c r="D8" i="2"/>
  <c r="B8" i="2"/>
  <c r="M7" i="2"/>
  <c r="X7" i="2" s="1"/>
  <c r="L7" i="2"/>
  <c r="W7" i="2" s="1"/>
  <c r="K7" i="2"/>
  <c r="V7" i="2" s="1"/>
  <c r="J7" i="2"/>
  <c r="AB7" i="2" s="1"/>
  <c r="I7" i="2"/>
  <c r="AA7" i="2" s="1"/>
  <c r="H7" i="2"/>
  <c r="G7" i="2"/>
  <c r="Z7" i="2" s="1"/>
  <c r="D7" i="2"/>
  <c r="B7" i="2"/>
  <c r="M6" i="2"/>
  <c r="X6" i="2" s="1"/>
  <c r="L6" i="2"/>
  <c r="W6" i="2" s="1"/>
  <c r="K6" i="2"/>
  <c r="V6" i="2" s="1"/>
  <c r="J6" i="2"/>
  <c r="AB6" i="2" s="1"/>
  <c r="I6" i="2"/>
  <c r="AA6" i="2" s="1"/>
  <c r="H6" i="2"/>
  <c r="G6" i="2"/>
  <c r="Z6" i="2" s="1"/>
  <c r="D6" i="2"/>
  <c r="B6" i="2"/>
  <c r="M5" i="2"/>
  <c r="X5" i="2" s="1"/>
  <c r="L5" i="2"/>
  <c r="W5" i="2" s="1"/>
  <c r="K5" i="2"/>
  <c r="J5" i="2"/>
  <c r="AB5" i="2" s="1"/>
  <c r="I5" i="2"/>
  <c r="AA5" i="2" s="1"/>
  <c r="H5" i="2"/>
  <c r="G5" i="2"/>
  <c r="Z5" i="2" s="1"/>
  <c r="D5" i="2"/>
  <c r="B5" i="2"/>
  <c r="M4" i="2"/>
  <c r="X4" i="2" s="1"/>
  <c r="L4" i="2"/>
  <c r="W4" i="2" s="1"/>
  <c r="K4" i="2"/>
  <c r="V4" i="2" s="1"/>
  <c r="J4" i="2"/>
  <c r="AB4" i="2" s="1"/>
  <c r="I4" i="2"/>
  <c r="AA4" i="2" s="1"/>
  <c r="H4" i="2"/>
  <c r="G4" i="2"/>
  <c r="Z4" i="2" s="1"/>
  <c r="D4" i="2"/>
  <c r="B4" i="2"/>
  <c r="M3" i="2"/>
  <c r="X3" i="2" s="1"/>
  <c r="L3" i="2"/>
  <c r="W3" i="2" s="1"/>
  <c r="K3" i="2"/>
  <c r="V3" i="2" s="1"/>
  <c r="J3" i="2"/>
  <c r="AB3" i="2" s="1"/>
  <c r="I3" i="2"/>
  <c r="AA3" i="2" s="1"/>
  <c r="H3" i="2"/>
  <c r="G3" i="2"/>
  <c r="Z3" i="2" s="1"/>
  <c r="D3" i="2"/>
  <c r="B3" i="2"/>
  <c r="M2" i="2"/>
  <c r="X2" i="2" s="1"/>
  <c r="L2" i="2"/>
  <c r="W2" i="2" s="1"/>
  <c r="K2" i="2"/>
  <c r="V2" i="2" s="1"/>
  <c r="J2" i="2"/>
  <c r="AB2" i="2" s="1"/>
  <c r="I2" i="2"/>
  <c r="AA2" i="2" s="1"/>
  <c r="H2" i="2"/>
  <c r="G2" i="2"/>
  <c r="Z2" i="2" s="1"/>
  <c r="D2" i="2"/>
  <c r="B2" i="2"/>
  <c r="S1022" i="4" l="1"/>
  <c r="S391" i="4"/>
  <c r="S1454" i="4"/>
  <c r="S982" i="4"/>
  <c r="S1190" i="4"/>
  <c r="S507" i="4"/>
  <c r="S720" i="4"/>
  <c r="S1353" i="4"/>
  <c r="S827" i="4"/>
  <c r="S830" i="4"/>
  <c r="S27" i="4"/>
  <c r="S1133" i="4"/>
  <c r="S1044" i="4"/>
  <c r="S1159" i="4"/>
  <c r="S722" i="4"/>
  <c r="S472" i="4"/>
  <c r="S922" i="4"/>
  <c r="S861" i="4"/>
  <c r="S1065" i="4"/>
  <c r="S822" i="4"/>
  <c r="S142" i="4"/>
  <c r="S1279" i="4"/>
  <c r="S686" i="4"/>
  <c r="S1083" i="4"/>
  <c r="S980" i="4"/>
  <c r="S936" i="4"/>
  <c r="S231" i="4"/>
  <c r="S627" i="4"/>
  <c r="S303" i="4"/>
  <c r="S1324" i="4"/>
  <c r="S261" i="4"/>
  <c r="S1425" i="4"/>
  <c r="S1484" i="4"/>
  <c r="S1381" i="4"/>
  <c r="S1071" i="4"/>
  <c r="S1378" i="4"/>
  <c r="S304" i="4"/>
  <c r="S660" i="4"/>
  <c r="S1157" i="4"/>
  <c r="S1188" i="4"/>
  <c r="S1100" i="4"/>
  <c r="S1050" i="4"/>
  <c r="S1469" i="4"/>
  <c r="S921" i="4"/>
  <c r="S996" i="4"/>
  <c r="S326" i="4"/>
  <c r="S543" i="4"/>
  <c r="S334" i="4"/>
  <c r="S903" i="4"/>
  <c r="S1233" i="4"/>
  <c r="S744" i="4"/>
  <c r="S132" i="4"/>
  <c r="S1142" i="4"/>
  <c r="S593" i="4"/>
  <c r="S741" i="4"/>
  <c r="S324" i="4"/>
  <c r="S898" i="4"/>
  <c r="S887" i="4"/>
  <c r="S1499" i="4"/>
  <c r="S1038" i="4"/>
  <c r="S555" i="4"/>
  <c r="S1035" i="4"/>
  <c r="S1325" i="4"/>
  <c r="S1177" i="4"/>
  <c r="S265" i="4"/>
  <c r="S296" i="4"/>
  <c r="S348" i="4"/>
  <c r="S1153" i="4"/>
  <c r="S276" i="4"/>
  <c r="S1117" i="4"/>
  <c r="S1283" i="4"/>
  <c r="S1424" i="4"/>
  <c r="S625" i="4"/>
  <c r="S258" i="4"/>
  <c r="S380" i="4"/>
  <c r="S776" i="4"/>
  <c r="S414" i="4"/>
  <c r="S78" i="4"/>
  <c r="S1051" i="4"/>
  <c r="S1403" i="4"/>
  <c r="S385" i="4"/>
  <c r="S553" i="4"/>
  <c r="S182" i="4"/>
  <c r="S1086" i="4"/>
  <c r="S390" i="4"/>
  <c r="S706" i="4"/>
  <c r="S1380" i="4"/>
  <c r="S790" i="4"/>
  <c r="S1479" i="4"/>
  <c r="S1238" i="4"/>
  <c r="S1487" i="4"/>
  <c r="S277" i="4"/>
  <c r="S904" i="4"/>
  <c r="S236" i="4"/>
  <c r="S1347" i="4"/>
  <c r="S881" i="4"/>
  <c r="S1382" i="4"/>
  <c r="S668" i="4"/>
  <c r="S235" i="4"/>
  <c r="S571" i="4"/>
  <c r="S1257" i="4"/>
  <c r="S815" i="4"/>
  <c r="S144" i="4"/>
  <c r="S1335" i="4"/>
  <c r="S736" i="4"/>
  <c r="S1289" i="4"/>
  <c r="S282" i="4"/>
  <c r="S131" i="4"/>
  <c r="S905" i="4"/>
  <c r="S592" i="4"/>
  <c r="S1430" i="4"/>
  <c r="S274" i="4"/>
  <c r="S598" i="4"/>
  <c r="S232" i="4"/>
  <c r="S400" i="4"/>
  <c r="S243" i="4"/>
  <c r="S104" i="4"/>
  <c r="S34" i="4"/>
  <c r="S403" i="4"/>
  <c r="S1084" i="4"/>
  <c r="S1000" i="4"/>
  <c r="S1032" i="4"/>
  <c r="S1455" i="4"/>
  <c r="S1270" i="4"/>
  <c r="S993" i="4"/>
  <c r="S230" i="4"/>
  <c r="S415" i="4"/>
  <c r="S420" i="4"/>
  <c r="S61" i="4"/>
  <c r="S534" i="4"/>
  <c r="S1288" i="4"/>
  <c r="S1395" i="4"/>
  <c r="S305" i="4"/>
  <c r="S417" i="4"/>
  <c r="S1163" i="4"/>
  <c r="S780" i="4"/>
  <c r="S919" i="4"/>
  <c r="S123" i="4"/>
  <c r="S1250" i="4"/>
  <c r="S974" i="4"/>
  <c r="S1114" i="4"/>
  <c r="S1338" i="4"/>
  <c r="S1440" i="4"/>
  <c r="S696" i="4"/>
  <c r="S435" i="4"/>
  <c r="S446" i="4"/>
  <c r="S1126" i="4"/>
  <c r="S1193" i="4"/>
  <c r="S709" i="4"/>
  <c r="S399" i="4"/>
  <c r="S1180" i="4"/>
  <c r="S284" i="4"/>
  <c r="S695" i="4"/>
  <c r="S855" i="4"/>
  <c r="S682" i="4"/>
  <c r="S1307" i="4"/>
  <c r="S1010" i="4"/>
  <c r="S1009" i="4"/>
  <c r="S934" i="4"/>
  <c r="S575" i="4"/>
  <c r="S342" i="4"/>
  <c r="S293" i="4"/>
  <c r="S1265" i="4"/>
  <c r="S1131" i="4"/>
  <c r="S436" i="4"/>
  <c r="S1098" i="4"/>
  <c r="S1014" i="4"/>
  <c r="S559" i="4"/>
  <c r="S315" i="4"/>
  <c r="S162" i="4"/>
  <c r="S867" i="4"/>
  <c r="S952" i="4"/>
  <c r="S542" i="4"/>
  <c r="S33" i="4"/>
  <c r="S1287" i="4"/>
  <c r="S1130" i="4"/>
  <c r="S54" i="4"/>
  <c r="S3" i="4"/>
  <c r="Q454" i="3"/>
  <c r="Q317" i="3"/>
  <c r="Q520" i="3"/>
  <c r="AK7" i="2"/>
  <c r="AK6" i="2"/>
  <c r="N2" i="2"/>
  <c r="V5" i="2"/>
  <c r="AK5" i="2" s="1"/>
  <c r="O5" i="2"/>
  <c r="O2" i="2"/>
  <c r="Q530" i="3"/>
  <c r="Q266" i="3"/>
  <c r="Q566" i="3"/>
  <c r="Q397" i="3"/>
  <c r="Q75" i="3"/>
  <c r="Q307" i="3"/>
  <c r="Q275" i="3"/>
  <c r="Q502" i="3"/>
  <c r="Q394" i="3"/>
  <c r="Q250" i="3"/>
  <c r="Q70" i="3"/>
  <c r="Q74" i="3"/>
  <c r="Q261" i="3"/>
  <c r="Q504" i="3"/>
  <c r="Q492" i="3"/>
  <c r="Q131" i="3"/>
  <c r="Q560" i="3"/>
  <c r="Q271" i="3"/>
  <c r="Q326" i="3"/>
  <c r="Q41" i="3"/>
  <c r="Q173" i="3"/>
  <c r="Q147" i="3"/>
  <c r="Q438" i="3"/>
  <c r="Q460" i="3"/>
  <c r="Q554" i="3"/>
  <c r="Q29" i="3"/>
  <c r="Q123" i="3"/>
  <c r="Q569" i="3"/>
  <c r="Q518" i="3"/>
  <c r="Q367" i="3"/>
  <c r="Q311" i="3"/>
  <c r="Q486" i="3"/>
  <c r="Q553" i="3"/>
  <c r="Q534" i="3"/>
  <c r="Q220" i="3"/>
  <c r="Q202" i="3"/>
  <c r="Q391" i="3"/>
  <c r="Q473" i="3"/>
  <c r="Q455" i="3"/>
  <c r="Q443" i="3"/>
  <c r="Q427" i="3"/>
  <c r="Q407" i="3"/>
  <c r="Q403" i="3"/>
  <c r="Q380" i="3"/>
  <c r="Q360" i="3"/>
  <c r="Q322" i="3"/>
  <c r="Q298" i="3"/>
  <c r="Q263" i="3"/>
  <c r="Q347" i="3"/>
  <c r="Q339" i="3"/>
  <c r="Q251" i="3"/>
  <c r="Q149" i="3"/>
  <c r="Q462" i="3"/>
  <c r="Q353" i="3"/>
  <c r="Q371" i="3"/>
  <c r="Q398" i="3"/>
  <c r="Q386" i="3"/>
  <c r="Q262" i="3"/>
  <c r="Q186" i="3"/>
  <c r="Q157" i="3"/>
  <c r="Q141" i="3"/>
  <c r="Q434" i="3"/>
  <c r="Q418" i="3"/>
  <c r="Q193" i="3"/>
  <c r="Q471" i="3"/>
  <c r="Q8" i="3"/>
  <c r="Q3" i="3"/>
  <c r="Q401" i="3"/>
  <c r="Q385" i="3"/>
  <c r="Q514" i="3"/>
  <c r="Q355" i="3"/>
  <c r="Q194" i="3"/>
  <c r="Q124" i="3"/>
  <c r="Q375" i="3"/>
  <c r="Q221" i="3"/>
  <c r="Q293" i="3"/>
  <c r="Q253" i="3"/>
  <c r="Q379" i="3"/>
  <c r="Q406" i="3"/>
  <c r="Q402" i="3"/>
  <c r="Q345" i="3"/>
  <c r="Q249" i="3"/>
  <c r="Q390" i="3"/>
  <c r="Q210" i="3"/>
  <c r="Q162" i="3"/>
  <c r="Q98" i="3"/>
  <c r="Q46" i="3"/>
  <c r="Q570" i="3"/>
  <c r="Q538" i="3"/>
  <c r="Q572" i="3"/>
  <c r="Q314" i="3"/>
  <c r="Q310" i="3"/>
  <c r="Q282" i="3"/>
  <c r="Q278" i="3"/>
  <c r="Q244" i="3"/>
  <c r="Q456" i="3"/>
  <c r="Q236" i="3"/>
  <c r="Q448" i="3"/>
  <c r="Q432" i="3"/>
  <c r="Q420" i="3"/>
  <c r="Q392" i="3"/>
  <c r="Q381" i="3"/>
  <c r="Q329" i="3"/>
  <c r="Q457" i="3"/>
  <c r="Q421" i="3"/>
  <c r="Q498" i="3"/>
  <c r="Q482" i="3"/>
  <c r="Q358" i="3"/>
  <c r="Q130" i="3"/>
  <c r="Q567" i="3"/>
  <c r="Q544" i="3"/>
  <c r="Q295" i="3"/>
  <c r="Q87" i="3"/>
  <c r="Q189" i="3"/>
  <c r="Q23" i="3"/>
  <c r="Q155" i="3"/>
  <c r="Q550" i="3"/>
  <c r="Q522" i="3"/>
  <c r="Q356" i="3"/>
  <c r="Q506" i="3"/>
  <c r="Q14" i="3"/>
  <c r="Q2" i="3"/>
  <c r="Q331" i="3"/>
  <c r="Q315" i="3"/>
  <c r="Q233" i="3"/>
  <c r="Q208" i="3"/>
  <c r="Q197" i="3"/>
  <c r="Q94" i="3"/>
  <c r="Q389" i="3"/>
  <c r="Q542" i="3"/>
  <c r="Q171" i="3"/>
  <c r="Q177" i="3"/>
  <c r="Q24" i="3"/>
  <c r="Q91" i="3"/>
  <c r="Q20" i="3"/>
  <c r="Q571" i="3"/>
  <c r="Q490" i="3"/>
  <c r="Q107" i="3"/>
  <c r="Q247" i="3"/>
  <c r="Q287" i="3"/>
  <c r="Q49" i="3"/>
  <c r="Q95" i="3"/>
  <c r="Q63" i="3"/>
  <c r="Q565" i="3"/>
  <c r="Q556" i="3"/>
  <c r="Q545" i="3"/>
  <c r="Q289" i="3"/>
  <c r="Q359" i="3"/>
  <c r="Q476" i="3"/>
  <c r="Q383" i="3"/>
  <c r="Q363" i="3"/>
  <c r="Q228" i="3"/>
  <c r="Q126" i="3"/>
  <c r="Q6" i="3"/>
  <c r="Q139" i="3"/>
  <c r="Q458" i="3"/>
  <c r="Q442" i="3"/>
  <c r="Q426" i="3"/>
  <c r="Q410" i="3"/>
  <c r="Q153" i="3"/>
  <c r="Q474" i="3"/>
  <c r="Q110" i="3"/>
  <c r="Q78" i="3"/>
  <c r="Q213" i="3"/>
  <c r="Q463" i="3"/>
  <c r="Q342" i="3"/>
  <c r="Q160" i="3"/>
  <c r="Q165" i="3"/>
  <c r="Q274" i="3"/>
  <c r="Q239" i="3"/>
  <c r="Q37" i="3"/>
  <c r="Q338" i="3"/>
  <c r="Q15" i="3"/>
  <c r="Q231" i="3"/>
  <c r="Q185" i="3"/>
  <c r="Q22" i="3"/>
  <c r="Q40" i="3"/>
  <c r="Q175" i="3"/>
  <c r="Q61" i="3"/>
  <c r="Q39" i="3"/>
  <c r="Q129" i="3"/>
  <c r="Q97" i="3"/>
  <c r="Q65" i="3"/>
  <c r="Q28" i="3"/>
  <c r="Q568" i="3"/>
  <c r="Q563" i="3"/>
  <c r="Q453" i="3"/>
  <c r="Q346" i="3"/>
  <c r="Q417" i="3"/>
  <c r="Q500" i="3"/>
  <c r="Q461" i="3"/>
  <c r="Q445" i="3"/>
  <c r="Q429" i="3"/>
  <c r="Q409" i="3"/>
  <c r="Q405" i="3"/>
  <c r="Q378" i="3"/>
  <c r="Q370" i="3"/>
  <c r="Q291" i="3"/>
  <c r="Q255" i="3"/>
  <c r="Q546" i="3"/>
  <c r="Q13" i="3"/>
  <c r="Q246" i="3"/>
  <c r="Q200" i="3"/>
  <c r="Q36" i="3"/>
  <c r="Q555" i="3"/>
  <c r="Q475" i="3"/>
  <c r="Q449" i="3"/>
  <c r="Q433" i="3"/>
  <c r="Q382" i="3"/>
  <c r="Q362" i="3"/>
  <c r="Q148" i="3"/>
  <c r="Q195" i="3"/>
  <c r="Q182" i="3"/>
  <c r="Q179" i="3"/>
  <c r="Q45" i="3"/>
  <c r="Q38" i="3"/>
  <c r="Q393" i="3"/>
  <c r="Q227" i="3"/>
  <c r="Q558" i="3"/>
  <c r="Q159" i="3"/>
  <c r="Q156" i="3"/>
  <c r="Q5" i="3"/>
  <c r="Q352" i="3"/>
  <c r="Q241" i="3"/>
  <c r="Q240" i="3"/>
  <c r="Q224" i="3"/>
  <c r="Q121" i="3"/>
  <c r="Q89" i="3"/>
  <c r="Q57" i="3"/>
  <c r="Q168" i="3"/>
  <c r="Q119" i="3"/>
  <c r="Q528" i="3"/>
  <c r="Q512" i="3"/>
  <c r="Q559" i="3"/>
  <c r="Q548" i="3"/>
  <c r="Q484" i="3"/>
  <c r="Q437" i="3"/>
  <c r="Q413" i="3"/>
  <c r="Q374" i="3"/>
  <c r="Q366" i="3"/>
  <c r="Q188" i="3"/>
  <c r="Q169" i="3"/>
  <c r="Q137" i="3"/>
  <c r="Q238" i="3"/>
  <c r="Q176" i="3"/>
  <c r="Q552" i="3"/>
  <c r="Q468" i="3"/>
  <c r="Q441" i="3"/>
  <c r="Q425" i="3"/>
  <c r="Q319" i="3"/>
  <c r="Q296" i="3"/>
  <c r="Q170" i="3"/>
  <c r="Q257" i="3"/>
  <c r="Q450" i="3"/>
  <c r="Q62" i="3"/>
  <c r="Q143" i="3"/>
  <c r="Q77" i="3"/>
  <c r="Q446" i="3"/>
  <c r="Q430" i="3"/>
  <c r="Q414" i="3"/>
  <c r="Q106" i="3"/>
  <c r="Q562" i="3"/>
  <c r="Q265" i="3"/>
  <c r="Q541" i="3"/>
  <c r="Q539" i="3"/>
  <c r="Q532" i="3"/>
  <c r="Q527" i="3"/>
  <c r="Q519" i="3"/>
  <c r="Q511" i="3"/>
  <c r="Q503" i="3"/>
  <c r="Q306" i="3"/>
  <c r="Q242" i="3"/>
  <c r="Q464" i="3"/>
  <c r="Q334" i="3"/>
  <c r="Q268" i="3"/>
  <c r="Q245" i="3"/>
  <c r="Q234" i="3"/>
  <c r="Q499" i="3"/>
  <c r="Q496" i="3"/>
  <c r="Q491" i="3"/>
  <c r="Q488" i="3"/>
  <c r="Q483" i="3"/>
  <c r="Q480" i="3"/>
  <c r="Q237" i="3"/>
  <c r="Q209" i="3"/>
  <c r="Q181" i="3"/>
  <c r="Q167" i="3"/>
  <c r="Q114" i="3"/>
  <c r="Q82" i="3"/>
  <c r="Q50" i="3"/>
  <c r="Q258" i="3"/>
  <c r="Q4" i="3"/>
  <c r="Q351" i="3"/>
  <c r="Q30" i="3"/>
  <c r="Q56" i="3"/>
  <c r="Q279" i="3"/>
  <c r="Q161" i="3"/>
  <c r="Q33" i="3"/>
  <c r="Q83" i="3"/>
  <c r="Q51" i="3"/>
  <c r="Q127" i="3"/>
  <c r="Q103" i="3"/>
  <c r="Q71" i="3"/>
  <c r="Q561" i="3"/>
  <c r="Q285" i="3"/>
  <c r="Q204" i="3"/>
  <c r="Q459" i="3"/>
  <c r="Q439" i="3"/>
  <c r="Q423" i="3"/>
  <c r="Q415" i="3"/>
  <c r="Q399" i="3"/>
  <c r="Q387" i="3"/>
  <c r="Q376" i="3"/>
  <c r="Q368" i="3"/>
  <c r="Q264" i="3"/>
  <c r="Q205" i="3"/>
  <c r="Q158" i="3"/>
  <c r="Q151" i="3"/>
  <c r="Q140" i="3"/>
  <c r="Q109" i="3"/>
  <c r="Q58" i="3"/>
  <c r="Q42" i="3"/>
  <c r="Q135" i="3"/>
  <c r="Q316" i="3"/>
  <c r="Q294" i="3"/>
  <c r="Q290" i="3"/>
  <c r="Q217" i="3"/>
  <c r="Q467" i="3"/>
  <c r="Q163" i="3"/>
  <c r="Q412" i="3"/>
  <c r="Q526" i="3"/>
  <c r="Q510" i="3"/>
  <c r="Q494" i="3"/>
  <c r="Q478" i="3"/>
  <c r="Q377" i="3"/>
  <c r="Q373" i="3"/>
  <c r="Q365" i="3"/>
  <c r="Q361" i="3"/>
  <c r="Q330" i="3"/>
  <c r="Q31" i="3"/>
  <c r="Q343" i="3"/>
  <c r="Q192" i="3"/>
  <c r="Q145" i="3"/>
  <c r="Q81" i="3"/>
  <c r="Q99" i="3"/>
  <c r="Q136" i="3"/>
  <c r="Q100" i="3"/>
  <c r="Q21" i="3"/>
  <c r="Q557" i="3"/>
  <c r="Q218" i="3"/>
  <c r="Q447" i="3"/>
  <c r="Q431" i="3"/>
  <c r="Q419" i="3"/>
  <c r="Q411" i="3"/>
  <c r="Q384" i="3"/>
  <c r="Q372" i="3"/>
  <c r="Q364" i="3"/>
  <c r="Q101" i="3"/>
  <c r="Q69" i="3"/>
  <c r="Q43" i="3"/>
  <c r="Q469" i="3"/>
  <c r="Q9" i="3"/>
  <c r="Q348" i="3"/>
  <c r="Q299" i="3"/>
  <c r="Q216" i="3"/>
  <c r="Q105" i="3"/>
  <c r="Q73" i="3"/>
  <c r="Q132" i="3"/>
  <c r="Q12" i="3"/>
  <c r="Q451" i="3"/>
  <c r="Q435" i="3"/>
  <c r="Q395" i="3"/>
  <c r="Q328" i="3"/>
  <c r="Q66" i="3"/>
  <c r="Q125" i="3"/>
  <c r="Q229" i="3"/>
  <c r="Q465" i="3"/>
  <c r="Q336" i="3"/>
  <c r="Q320" i="3"/>
  <c r="Q283" i="3"/>
  <c r="Q267" i="3"/>
  <c r="Q232" i="3"/>
  <c r="Q184" i="3"/>
  <c r="Q67" i="3"/>
  <c r="Q111" i="3"/>
  <c r="Q92" i="3"/>
  <c r="Q79" i="3"/>
  <c r="Q60" i="3"/>
  <c r="Q47" i="3"/>
  <c r="Q525" i="3"/>
  <c r="Q509" i="3"/>
  <c r="Q312" i="3"/>
  <c r="Q280" i="3"/>
  <c r="Q302" i="3"/>
  <c r="Q497" i="3"/>
  <c r="Q481" i="3"/>
  <c r="Q444" i="3"/>
  <c r="Q428" i="3"/>
  <c r="Q408" i="3"/>
  <c r="Q404" i="3"/>
  <c r="Q93" i="3"/>
  <c r="Q357" i="3"/>
  <c r="Q138" i="3"/>
  <c r="Q284" i="3"/>
  <c r="Q297" i="3"/>
  <c r="Q19" i="3"/>
  <c r="Q16" i="3"/>
  <c r="Q11" i="3"/>
  <c r="Q350" i="3"/>
  <c r="Q222" i="3"/>
  <c r="Q219" i="3"/>
  <c r="Q327" i="3"/>
  <c r="Q292" i="3"/>
  <c r="Q113" i="3"/>
  <c r="Q17" i="3"/>
  <c r="Q128" i="3"/>
  <c r="Q115" i="3"/>
  <c r="Q524" i="3"/>
  <c r="Q508" i="3"/>
  <c r="Q564" i="3"/>
  <c r="Q547" i="3"/>
  <c r="Q536" i="3"/>
  <c r="Q529" i="3"/>
  <c r="Q513" i="3"/>
  <c r="Q505" i="3"/>
  <c r="Q470" i="3"/>
  <c r="Q349" i="3"/>
  <c r="Q344" i="3"/>
  <c r="Q335" i="3"/>
  <c r="Q323" i="3"/>
  <c r="Q277" i="3"/>
  <c r="Q243" i="3"/>
  <c r="Q452" i="3"/>
  <c r="Q436" i="3"/>
  <c r="Q396" i="3"/>
  <c r="Q354" i="3"/>
  <c r="Q225" i="3"/>
  <c r="Q59" i="3"/>
  <c r="Q551" i="3"/>
  <c r="Q259" i="3"/>
  <c r="Q440" i="3"/>
  <c r="Q424" i="3"/>
  <c r="Q416" i="3"/>
  <c r="Q400" i="3"/>
  <c r="Q388" i="3"/>
  <c r="Q166" i="3"/>
  <c r="Q134" i="3"/>
  <c r="Q223" i="3"/>
  <c r="Q174" i="3"/>
  <c r="Q117" i="3"/>
  <c r="Q102" i="3"/>
  <c r="Q85" i="3"/>
  <c r="Q53" i="3"/>
  <c r="Q318" i="3"/>
  <c r="Q321" i="3"/>
  <c r="Q190" i="3"/>
  <c r="Q187" i="3"/>
  <c r="Q254" i="3"/>
  <c r="Q18" i="3"/>
  <c r="Q7" i="3"/>
  <c r="Q133" i="3"/>
  <c r="Q305" i="3"/>
  <c r="Q521" i="3"/>
  <c r="Q270" i="3"/>
  <c r="Q214" i="3"/>
  <c r="Q211" i="3"/>
  <c r="Q485" i="3"/>
  <c r="Q477" i="3"/>
  <c r="Q164" i="3"/>
  <c r="Q34" i="3"/>
  <c r="Q26" i="3"/>
  <c r="Q325" i="3"/>
  <c r="Q286" i="3"/>
  <c r="Q252" i="3"/>
  <c r="Q230" i="3"/>
  <c r="Q340" i="3"/>
  <c r="Q260" i="3"/>
  <c r="Q191" i="3"/>
  <c r="Q144" i="3"/>
  <c r="Q96" i="3"/>
  <c r="Q64" i="3"/>
  <c r="Q116" i="3"/>
  <c r="Q84" i="3"/>
  <c r="Q540" i="3"/>
  <c r="Q533" i="3"/>
  <c r="Q531" i="3"/>
  <c r="Q523" i="3"/>
  <c r="Q515" i="3"/>
  <c r="Q507" i="3"/>
  <c r="Q466" i="3"/>
  <c r="Q313" i="3"/>
  <c r="Q300" i="3"/>
  <c r="Q273" i="3"/>
  <c r="Q495" i="3"/>
  <c r="Q487" i="3"/>
  <c r="Q479" i="3"/>
  <c r="Q269" i="3"/>
  <c r="Q212" i="3"/>
  <c r="Q206" i="3"/>
  <c r="Q203" i="3"/>
  <c r="Q154" i="3"/>
  <c r="Q25" i="3"/>
  <c r="Q35" i="3"/>
  <c r="Q32" i="3"/>
  <c r="Q27" i="3"/>
  <c r="Q516" i="3"/>
  <c r="Q537" i="3"/>
  <c r="Q535" i="3"/>
  <c r="Q517" i="3"/>
  <c r="Q303" i="3"/>
  <c r="Q332" i="3"/>
  <c r="Q309" i="3"/>
  <c r="Q489" i="3"/>
  <c r="Q235" i="3"/>
  <c r="Q172" i="3"/>
  <c r="Q150" i="3"/>
  <c r="Q122" i="3"/>
  <c r="Q90" i="3"/>
  <c r="Q180" i="3"/>
  <c r="Q341" i="3"/>
  <c r="Q281" i="3"/>
  <c r="Q333" i="3"/>
  <c r="Q301" i="3"/>
  <c r="Q118" i="3"/>
  <c r="Q86" i="3"/>
  <c r="Q54" i="3"/>
  <c r="Q178" i="3"/>
  <c r="Q146" i="3"/>
  <c r="Q152" i="3"/>
  <c r="Q543" i="3"/>
  <c r="Q248" i="3"/>
  <c r="Q337" i="3"/>
  <c r="Q198" i="3"/>
  <c r="Q501" i="3"/>
  <c r="Q493" i="3"/>
  <c r="Q196" i="3"/>
  <c r="Q142" i="3"/>
  <c r="Q472" i="3"/>
  <c r="Q288" i="3"/>
  <c r="Q272" i="3"/>
  <c r="Q256" i="3"/>
  <c r="Q308" i="3"/>
  <c r="Q183" i="3"/>
  <c r="Q112" i="3"/>
  <c r="Q80" i="3"/>
  <c r="Q48" i="3"/>
  <c r="Q108" i="3"/>
  <c r="Q76" i="3"/>
  <c r="Q44" i="3"/>
  <c r="Q304" i="3"/>
  <c r="Q324" i="3"/>
  <c r="Q207" i="3"/>
  <c r="Q120" i="3"/>
  <c r="Q88" i="3"/>
  <c r="Q52" i="3"/>
  <c r="Q276" i="3"/>
  <c r="Q226" i="3"/>
  <c r="Q215" i="3"/>
  <c r="Q199" i="3"/>
  <c r="Q104" i="3"/>
  <c r="Q72" i="3"/>
  <c r="Q68" i="3"/>
  <c r="O551" i="2"/>
  <c r="O519" i="2"/>
  <c r="O201" i="2"/>
  <c r="O446" i="2"/>
  <c r="O537" i="2"/>
  <c r="O248" i="2"/>
  <c r="O3" i="2"/>
  <c r="N16" i="2"/>
  <c r="O20" i="2"/>
  <c r="O100" i="2"/>
  <c r="O244" i="2"/>
  <c r="O104" i="2"/>
  <c r="O563" i="2"/>
  <c r="N143" i="2"/>
  <c r="N293" i="2"/>
  <c r="O297" i="2"/>
  <c r="N24" i="2"/>
  <c r="N43" i="2"/>
  <c r="N194" i="2"/>
  <c r="O475" i="2"/>
  <c r="O52" i="2"/>
  <c r="O68" i="2"/>
  <c r="O116" i="2"/>
  <c r="O164" i="2"/>
  <c r="N165" i="2"/>
  <c r="O212" i="2"/>
  <c r="O276" i="2"/>
  <c r="N456" i="2"/>
  <c r="N472" i="2"/>
  <c r="O502" i="2"/>
  <c r="O550" i="2"/>
  <c r="O303" i="2"/>
  <c r="O439" i="2"/>
  <c r="O487" i="2"/>
  <c r="N99" i="2"/>
  <c r="O461" i="2"/>
  <c r="O120" i="2"/>
  <c r="N158" i="2"/>
  <c r="O440" i="2"/>
  <c r="O498" i="2"/>
  <c r="O535" i="2"/>
  <c r="N47" i="2"/>
  <c r="N63" i="2"/>
  <c r="N103" i="2"/>
  <c r="O483" i="2"/>
  <c r="O491" i="2"/>
  <c r="N495" i="2"/>
  <c r="O499" i="2"/>
  <c r="O515" i="2"/>
  <c r="N548" i="2"/>
  <c r="N553" i="2"/>
  <c r="N561" i="2"/>
  <c r="N5" i="2"/>
  <c r="N13" i="2"/>
  <c r="O14" i="2"/>
  <c r="O22" i="2"/>
  <c r="N87" i="2"/>
  <c r="O88" i="2"/>
  <c r="O99" i="2"/>
  <c r="N288" i="2"/>
  <c r="O292" i="2"/>
  <c r="N360" i="2"/>
  <c r="N368" i="2"/>
  <c r="N384" i="2"/>
  <c r="O436" i="2"/>
  <c r="O451" i="2"/>
  <c r="N481" i="2"/>
  <c r="O7" i="2"/>
  <c r="N53" i="2"/>
  <c r="O73" i="2"/>
  <c r="O102" i="2"/>
  <c r="N250" i="2"/>
  <c r="O311" i="2"/>
  <c r="N312" i="2"/>
  <c r="O441" i="2"/>
  <c r="N477" i="2"/>
  <c r="O10" i="2"/>
  <c r="N45" i="2"/>
  <c r="O76" i="2"/>
  <c r="O92" i="2"/>
  <c r="N174" i="2"/>
  <c r="N196" i="2"/>
  <c r="O200" i="2"/>
  <c r="N201" i="2"/>
  <c r="O208" i="2"/>
  <c r="N212" i="2"/>
  <c r="O213" i="2"/>
  <c r="O221" i="2"/>
  <c r="O229" i="2"/>
  <c r="O258" i="2"/>
  <c r="N259" i="2"/>
  <c r="O266" i="2"/>
  <c r="N267" i="2"/>
  <c r="N374" i="2"/>
  <c r="O386" i="2"/>
  <c r="O402" i="2"/>
  <c r="N406" i="2"/>
  <c r="O500" i="2"/>
  <c r="N51" i="2"/>
  <c r="N67" i="2"/>
  <c r="O71" i="2"/>
  <c r="N75" i="2"/>
  <c r="N162" i="2"/>
  <c r="O182" i="2"/>
  <c r="O293" i="2"/>
  <c r="N19" i="2"/>
  <c r="O66" i="2"/>
  <c r="O105" i="2"/>
  <c r="O206" i="2"/>
  <c r="O272" i="2"/>
  <c r="N449" i="2"/>
  <c r="O463" i="2"/>
  <c r="N473" i="2"/>
  <c r="N478" i="2"/>
  <c r="O32" i="2"/>
  <c r="N49" i="2"/>
  <c r="N139" i="2"/>
  <c r="N160" i="2"/>
  <c r="N168" i="2"/>
  <c r="N192" i="2"/>
  <c r="O230" i="2"/>
  <c r="N231" i="2"/>
  <c r="O232" i="2"/>
  <c r="N300" i="2"/>
  <c r="N318" i="2"/>
  <c r="N326" i="2"/>
  <c r="N334" i="2"/>
  <c r="N342" i="2"/>
  <c r="N364" i="2"/>
  <c r="O405" i="2"/>
  <c r="N118" i="2"/>
  <c r="O119" i="2"/>
  <c r="N150" i="2"/>
  <c r="O154" i="2"/>
  <c r="N354" i="2"/>
  <c r="N378" i="2"/>
  <c r="O379" i="2"/>
  <c r="N3" i="2"/>
  <c r="O4" i="2"/>
  <c r="N8" i="2"/>
  <c r="O43" i="2"/>
  <c r="N44" i="2"/>
  <c r="O50" i="2"/>
  <c r="N59" i="2"/>
  <c r="O63" i="2"/>
  <c r="N95" i="2"/>
  <c r="N105" i="2"/>
  <c r="O112" i="2"/>
  <c r="O125" i="2"/>
  <c r="O143" i="2"/>
  <c r="N147" i="2"/>
  <c r="N152" i="2"/>
  <c r="O169" i="2"/>
  <c r="N217" i="2"/>
  <c r="N220" i="2"/>
  <c r="O224" i="2"/>
  <c r="N225" i="2"/>
  <c r="O240" i="2"/>
  <c r="O253" i="2"/>
  <c r="O261" i="2"/>
  <c r="N282" i="2"/>
  <c r="O284" i="2"/>
  <c r="N349" i="2"/>
  <c r="N372" i="2"/>
  <c r="O384" i="2"/>
  <c r="O429" i="2"/>
  <c r="O447" i="2"/>
  <c r="O455" i="2"/>
  <c r="O471" i="2"/>
  <c r="N490" i="2"/>
  <c r="N508" i="2"/>
  <c r="N527" i="2"/>
  <c r="O531" i="2"/>
  <c r="O544" i="2"/>
  <c r="O547" i="2"/>
  <c r="N556" i="2"/>
  <c r="O560" i="2"/>
  <c r="O562" i="2"/>
  <c r="N23" i="2"/>
  <c r="O216" i="2"/>
  <c r="N249" i="2"/>
  <c r="N252" i="2"/>
  <c r="O256" i="2"/>
  <c r="N257" i="2"/>
  <c r="O269" i="2"/>
  <c r="O290" i="2"/>
  <c r="O295" i="2"/>
  <c r="O305" i="2"/>
  <c r="O316" i="2"/>
  <c r="O318" i="2"/>
  <c r="O324" i="2"/>
  <c r="O332" i="2"/>
  <c r="O340" i="2"/>
  <c r="N370" i="2"/>
  <c r="N382" i="2"/>
  <c r="O392" i="2"/>
  <c r="N393" i="2"/>
  <c r="O416" i="2"/>
  <c r="N420" i="2"/>
  <c r="O437" i="2"/>
  <c r="N454" i="2"/>
  <c r="O479" i="2"/>
  <c r="N483" i="2"/>
  <c r="O484" i="2"/>
  <c r="O489" i="2"/>
  <c r="O505" i="2"/>
  <c r="O507" i="2"/>
  <c r="O518" i="2"/>
  <c r="N522" i="2"/>
  <c r="O523" i="2"/>
  <c r="O542" i="2"/>
  <c r="O555" i="2"/>
  <c r="O568" i="2"/>
  <c r="N6" i="2"/>
  <c r="N57" i="2"/>
  <c r="N80" i="2"/>
  <c r="N83" i="2"/>
  <c r="O84" i="2"/>
  <c r="N111" i="2"/>
  <c r="O117" i="2"/>
  <c r="N119" i="2"/>
  <c r="N127" i="2"/>
  <c r="N135" i="2"/>
  <c r="N155" i="2"/>
  <c r="O156" i="2"/>
  <c r="O172" i="2"/>
  <c r="O180" i="2"/>
  <c r="N186" i="2"/>
  <c r="O188" i="2"/>
  <c r="N391" i="2"/>
  <c r="N567" i="2"/>
  <c r="N9" i="2"/>
  <c r="O15" i="2"/>
  <c r="O28" i="2"/>
  <c r="N32" i="2"/>
  <c r="N40" i="2"/>
  <c r="O53" i="2"/>
  <c r="N65" i="2"/>
  <c r="N78" i="2"/>
  <c r="O89" i="2"/>
  <c r="N91" i="2"/>
  <c r="N96" i="2"/>
  <c r="O123" i="2"/>
  <c r="N163" i="2"/>
  <c r="N197" i="2"/>
  <c r="N205" i="2"/>
  <c r="O225" i="2"/>
  <c r="O262" i="2"/>
  <c r="N263" i="2"/>
  <c r="O264" i="2"/>
  <c r="N281" i="2"/>
  <c r="N284" i="2"/>
  <c r="N310" i="2"/>
  <c r="O319" i="2"/>
  <c r="O322" i="2"/>
  <c r="O327" i="2"/>
  <c r="O330" i="2"/>
  <c r="O335" i="2"/>
  <c r="O338" i="2"/>
  <c r="O343" i="2"/>
  <c r="O354" i="2"/>
  <c r="O356" i="2"/>
  <c r="N363" i="2"/>
  <c r="O406" i="2"/>
  <c r="O408" i="2"/>
  <c r="O411" i="2"/>
  <c r="O427" i="2"/>
  <c r="O430" i="2"/>
  <c r="O432" i="2"/>
  <c r="N434" i="2"/>
  <c r="O448" i="2"/>
  <c r="O456" i="2"/>
  <c r="O458" i="2"/>
  <c r="N468" i="2"/>
  <c r="O472" i="2"/>
  <c r="O477" i="2"/>
  <c r="N499" i="2"/>
  <c r="O503" i="2"/>
  <c r="O511" i="2"/>
  <c r="N544" i="2"/>
  <c r="O561" i="2"/>
  <c r="O31" i="2"/>
  <c r="O39" i="2"/>
  <c r="N55" i="2"/>
  <c r="N60" i="2"/>
  <c r="O61" i="2"/>
  <c r="O72" i="2"/>
  <c r="N73" i="2"/>
  <c r="N94" i="2"/>
  <c r="O108" i="2"/>
  <c r="O129" i="2"/>
  <c r="O165" i="2"/>
  <c r="N182" i="2"/>
  <c r="O204" i="2"/>
  <c r="O207" i="2"/>
  <c r="N224" i="2"/>
  <c r="O228" i="2"/>
  <c r="O236" i="2"/>
  <c r="O257" i="2"/>
  <c r="N278" i="2"/>
  <c r="O280" i="2"/>
  <c r="O288" i="2"/>
  <c r="N297" i="2"/>
  <c r="O301" i="2"/>
  <c r="N305" i="2"/>
  <c r="N350" i="2"/>
  <c r="O362" i="2"/>
  <c r="N376" i="2"/>
  <c r="N381" i="2"/>
  <c r="O417" i="2"/>
  <c r="N421" i="2"/>
  <c r="O425" i="2"/>
  <c r="N429" i="2"/>
  <c r="O433" i="2"/>
  <c r="N455" i="2"/>
  <c r="O459" i="2"/>
  <c r="O467" i="2"/>
  <c r="N471" i="2"/>
  <c r="O495" i="2"/>
  <c r="N504" i="2"/>
  <c r="N531" i="2"/>
  <c r="O540" i="2"/>
  <c r="O543" i="2"/>
  <c r="O569" i="2"/>
  <c r="N12" i="2"/>
  <c r="N17" i="2"/>
  <c r="O26" i="2"/>
  <c r="O34" i="2"/>
  <c r="O44" i="2"/>
  <c r="N71" i="2"/>
  <c r="O80" i="2"/>
  <c r="N107" i="2"/>
  <c r="N112" i="2"/>
  <c r="N115" i="2"/>
  <c r="O124" i="2"/>
  <c r="N136" i="2"/>
  <c r="O142" i="2"/>
  <c r="N146" i="2"/>
  <c r="N164" i="2"/>
  <c r="O168" i="2"/>
  <c r="O176" i="2"/>
  <c r="N177" i="2"/>
  <c r="N180" i="2"/>
  <c r="N188" i="2"/>
  <c r="O192" i="2"/>
  <c r="N195" i="2"/>
  <c r="N206" i="2"/>
  <c r="N218" i="2"/>
  <c r="O220" i="2"/>
  <c r="N256" i="2"/>
  <c r="O265" i="2"/>
  <c r="O268" i="2"/>
  <c r="N295" i="2"/>
  <c r="N379" i="2"/>
  <c r="O380" i="2"/>
  <c r="O396" i="2"/>
  <c r="N397" i="2"/>
  <c r="O412" i="2"/>
  <c r="N416" i="2"/>
  <c r="O420" i="2"/>
  <c r="N424" i="2"/>
  <c r="O454" i="2"/>
  <c r="N466" i="2"/>
  <c r="O501" i="2"/>
  <c r="N505" i="2"/>
  <c r="O509" i="2"/>
  <c r="N525" i="2"/>
  <c r="O527" i="2"/>
  <c r="O538" i="2"/>
  <c r="N557" i="2"/>
  <c r="O564" i="2"/>
  <c r="O572" i="2"/>
  <c r="O6" i="2"/>
  <c r="O11" i="2"/>
  <c r="O24" i="2"/>
  <c r="N25" i="2"/>
  <c r="N33" i="2"/>
  <c r="N61" i="2"/>
  <c r="O70" i="2"/>
  <c r="N79" i="2"/>
  <c r="O96" i="2"/>
  <c r="N110" i="2"/>
  <c r="N123" i="2"/>
  <c r="N131" i="2"/>
  <c r="N149" i="2"/>
  <c r="O150" i="2"/>
  <c r="O158" i="2"/>
  <c r="O160" i="2"/>
  <c r="O184" i="2"/>
  <c r="O197" i="2"/>
  <c r="O226" i="2"/>
  <c r="N227" i="2"/>
  <c r="O234" i="2"/>
  <c r="N235" i="2"/>
  <c r="O252" i="2"/>
  <c r="O271" i="2"/>
  <c r="O273" i="2"/>
  <c r="N327" i="2"/>
  <c r="N335" i="2"/>
  <c r="N343" i="2"/>
  <c r="N356" i="2"/>
  <c r="N366" i="2"/>
  <c r="N369" i="2"/>
  <c r="O378" i="2"/>
  <c r="N403" i="2"/>
  <c r="O407" i="2"/>
  <c r="N411" i="2"/>
  <c r="O449" i="2"/>
  <c r="O457" i="2"/>
  <c r="N461" i="2"/>
  <c r="O465" i="2"/>
  <c r="O496" i="2"/>
  <c r="N497" i="2"/>
  <c r="O504" i="2"/>
  <c r="O522" i="2"/>
  <c r="O533" i="2"/>
  <c r="O541" i="2"/>
  <c r="O554" i="2"/>
  <c r="O559" i="2"/>
  <c r="N563" i="2"/>
  <c r="O567" i="2"/>
  <c r="N7" i="2"/>
  <c r="O8" i="2"/>
  <c r="N20" i="2"/>
  <c r="O21" i="2"/>
  <c r="N29" i="2"/>
  <c r="N36" i="2"/>
  <c r="O40" i="2"/>
  <c r="P40" i="2" s="1"/>
  <c r="N41" i="2"/>
  <c r="N52" i="2"/>
  <c r="O58" i="2"/>
  <c r="O60" i="2"/>
  <c r="O65" i="2"/>
  <c r="N68" i="2"/>
  <c r="O69" i="2"/>
  <c r="O79" i="2"/>
  <c r="N82" i="2"/>
  <c r="N84" i="2"/>
  <c r="N102" i="2"/>
  <c r="N104" i="2"/>
  <c r="N117" i="2"/>
  <c r="N120" i="2"/>
  <c r="O126" i="2"/>
  <c r="N130" i="2"/>
  <c r="O131" i="2"/>
  <c r="O136" i="2"/>
  <c r="O141" i="2"/>
  <c r="O148" i="2"/>
  <c r="O162" i="2"/>
  <c r="N348" i="2"/>
  <c r="O539" i="2"/>
  <c r="O13" i="2"/>
  <c r="N14" i="2"/>
  <c r="N30" i="2"/>
  <c r="N48" i="2"/>
  <c r="O49" i="2"/>
  <c r="O54" i="2"/>
  <c r="O56" i="2"/>
  <c r="N64" i="2"/>
  <c r="O75" i="2"/>
  <c r="O77" i="2"/>
  <c r="O85" i="2"/>
  <c r="N98" i="2"/>
  <c r="N100" i="2"/>
  <c r="O106" i="2"/>
  <c r="N109" i="2"/>
  <c r="N113" i="2"/>
  <c r="O115" i="2"/>
  <c r="N116" i="2"/>
  <c r="N138" i="2"/>
  <c r="O139" i="2"/>
  <c r="O144" i="2"/>
  <c r="N145" i="2"/>
  <c r="O151" i="2"/>
  <c r="N159" i="2"/>
  <c r="N172" i="2"/>
  <c r="N190" i="2"/>
  <c r="N200" i="2"/>
  <c r="N214" i="2"/>
  <c r="N402" i="2"/>
  <c r="N494" i="2"/>
  <c r="O571" i="2"/>
  <c r="O9" i="2"/>
  <c r="N10" i="2"/>
  <c r="N27" i="2"/>
  <c r="N28" i="2"/>
  <c r="O29" i="2"/>
  <c r="O36" i="2"/>
  <c r="N37" i="2"/>
  <c r="N39" i="2"/>
  <c r="O45" i="2"/>
  <c r="O59" i="2"/>
  <c r="N74" i="2"/>
  <c r="N76" i="2"/>
  <c r="O81" i="2"/>
  <c r="O95" i="2"/>
  <c r="O101" i="2"/>
  <c r="O111" i="2"/>
  <c r="N114" i="2"/>
  <c r="N126" i="2"/>
  <c r="O127" i="2"/>
  <c r="O132" i="2"/>
  <c r="N133" i="2"/>
  <c r="O137" i="2"/>
  <c r="N148" i="2"/>
  <c r="O149" i="2"/>
  <c r="O167" i="2"/>
  <c r="O194" i="2"/>
  <c r="O196" i="2"/>
  <c r="O199" i="2"/>
  <c r="N309" i="2"/>
  <c r="N362" i="2"/>
  <c r="N562" i="2"/>
  <c r="N170" i="2"/>
  <c r="N202" i="2"/>
  <c r="N246" i="2"/>
  <c r="N352" i="2"/>
  <c r="N380" i="2"/>
  <c r="N526" i="2"/>
  <c r="N4" i="2"/>
  <c r="N21" i="2"/>
  <c r="N38" i="2"/>
  <c r="O41" i="2"/>
  <c r="O55" i="2"/>
  <c r="N70" i="2"/>
  <c r="N72" i="2"/>
  <c r="N85" i="2"/>
  <c r="O91" i="2"/>
  <c r="O97" i="2"/>
  <c r="O107" i="2"/>
  <c r="O130" i="2"/>
  <c r="N134" i="2"/>
  <c r="O135" i="2"/>
  <c r="O140" i="2"/>
  <c r="O145" i="2"/>
  <c r="O152" i="2"/>
  <c r="O170" i="2"/>
  <c r="N15" i="2"/>
  <c r="O16" i="2"/>
  <c r="O18" i="2"/>
  <c r="O46" i="2"/>
  <c r="O48" i="2"/>
  <c r="N56" i="2"/>
  <c r="O57" i="2"/>
  <c r="O62" i="2"/>
  <c r="O64" i="2"/>
  <c r="N81" i="2"/>
  <c r="O87" i="2"/>
  <c r="N90" i="2"/>
  <c r="N92" i="2"/>
  <c r="O98" i="2"/>
  <c r="N106" i="2"/>
  <c r="N108" i="2"/>
  <c r="O113" i="2"/>
  <c r="N122" i="2"/>
  <c r="O128" i="2"/>
  <c r="N129" i="2"/>
  <c r="O133" i="2"/>
  <c r="N153" i="2"/>
  <c r="N156" i="2"/>
  <c r="O157" i="2"/>
  <c r="N166" i="2"/>
  <c r="N169" i="2"/>
  <c r="N178" i="2"/>
  <c r="N181" i="2"/>
  <c r="O190" i="2"/>
  <c r="N355" i="2"/>
  <c r="N11" i="2"/>
  <c r="O12" i="2"/>
  <c r="N22" i="2"/>
  <c r="O30" i="2"/>
  <c r="N31" i="2"/>
  <c r="N35" i="2"/>
  <c r="O37" i="2"/>
  <c r="O51" i="2"/>
  <c r="O67" i="2"/>
  <c r="O74" i="2"/>
  <c r="N77" i="2"/>
  <c r="O83" i="2"/>
  <c r="N86" i="2"/>
  <c r="N88" i="2"/>
  <c r="O93" i="2"/>
  <c r="O103" i="2"/>
  <c r="O109" i="2"/>
  <c r="O121" i="2"/>
  <c r="N132" i="2"/>
  <c r="N142" i="2"/>
  <c r="N151" i="2"/>
  <c r="O155" i="2"/>
  <c r="O166" i="2"/>
  <c r="N167" i="2"/>
  <c r="N176" i="2"/>
  <c r="O178" i="2"/>
  <c r="N179" i="2"/>
  <c r="N184" i="2"/>
  <c r="O185" i="2"/>
  <c r="O218" i="2"/>
  <c r="N219" i="2"/>
  <c r="O260" i="2"/>
  <c r="N238" i="2"/>
  <c r="N244" i="2"/>
  <c r="O245" i="2"/>
  <c r="O250" i="2"/>
  <c r="N251" i="2"/>
  <c r="O255" i="2"/>
  <c r="N270" i="2"/>
  <c r="N276" i="2"/>
  <c r="O282" i="2"/>
  <c r="N283" i="2"/>
  <c r="O287" i="2"/>
  <c r="O289" i="2"/>
  <c r="O294" i="2"/>
  <c r="O298" i="2"/>
  <c r="N306" i="2"/>
  <c r="O308" i="2"/>
  <c r="O310" i="2"/>
  <c r="O315" i="2"/>
  <c r="N316" i="2"/>
  <c r="O323" i="2"/>
  <c r="O326" i="2"/>
  <c r="O331" i="2"/>
  <c r="O334" i="2"/>
  <c r="O339" i="2"/>
  <c r="O342" i="2"/>
  <c r="O347" i="2"/>
  <c r="N353" i="2"/>
  <c r="O361" i="2"/>
  <c r="O366" i="2"/>
  <c r="N367" i="2"/>
  <c r="O368" i="2"/>
  <c r="O382" i="2"/>
  <c r="N383" i="2"/>
  <c r="N385" i="2"/>
  <c r="N394" i="2"/>
  <c r="N395" i="2"/>
  <c r="O401" i="2"/>
  <c r="N405" i="2"/>
  <c r="O409" i="2"/>
  <c r="O421" i="2"/>
  <c r="N428" i="2"/>
  <c r="N436" i="2"/>
  <c r="N446" i="2"/>
  <c r="N448" i="2"/>
  <c r="N453" i="2"/>
  <c r="N465" i="2"/>
  <c r="N470" i="2"/>
  <c r="N475" i="2"/>
  <c r="O476" i="2"/>
  <c r="O478" i="2"/>
  <c r="O481" i="2"/>
  <c r="N482" i="2"/>
  <c r="N487" i="2"/>
  <c r="O488" i="2"/>
  <c r="N489" i="2"/>
  <c r="O490" i="2"/>
  <c r="O493" i="2"/>
  <c r="N496" i="2"/>
  <c r="O510" i="2"/>
  <c r="N514" i="2"/>
  <c r="N519" i="2"/>
  <c r="O520" i="2"/>
  <c r="N521" i="2"/>
  <c r="O525" i="2"/>
  <c r="O532" i="2"/>
  <c r="N545" i="2"/>
  <c r="N546" i="2"/>
  <c r="N551" i="2"/>
  <c r="O552" i="2"/>
  <c r="N191" i="2"/>
  <c r="N207" i="2"/>
  <c r="O211" i="2"/>
  <c r="O223" i="2"/>
  <c r="N226" i="2"/>
  <c r="N229" i="2"/>
  <c r="N232" i="2"/>
  <c r="O233" i="2"/>
  <c r="O238" i="2"/>
  <c r="N239" i="2"/>
  <c r="O243" i="2"/>
  <c r="N258" i="2"/>
  <c r="N261" i="2"/>
  <c r="N264" i="2"/>
  <c r="O270" i="2"/>
  <c r="N271" i="2"/>
  <c r="O275" i="2"/>
  <c r="O277" i="2"/>
  <c r="N290" i="2"/>
  <c r="O299" i="2"/>
  <c r="N302" i="2"/>
  <c r="O313" i="2"/>
  <c r="N324" i="2"/>
  <c r="N325" i="2"/>
  <c r="N332" i="2"/>
  <c r="N333" i="2"/>
  <c r="N340" i="2"/>
  <c r="N341" i="2"/>
  <c r="O350" i="2"/>
  <c r="N351" i="2"/>
  <c r="O352" i="2"/>
  <c r="O364" i="2"/>
  <c r="N365" i="2"/>
  <c r="O389" i="2"/>
  <c r="N392" i="2"/>
  <c r="O394" i="2"/>
  <c r="O404" i="2"/>
  <c r="N407" i="2"/>
  <c r="O414" i="2"/>
  <c r="O422" i="2"/>
  <c r="O424" i="2"/>
  <c r="O435" i="2"/>
  <c r="O452" i="2"/>
  <c r="N458" i="2"/>
  <c r="N463" i="2"/>
  <c r="O464" i="2"/>
  <c r="O466" i="2"/>
  <c r="O469" i="2"/>
  <c r="N484" i="2"/>
  <c r="N502" i="2"/>
  <c r="N507" i="2"/>
  <c r="O508" i="2"/>
  <c r="N509" i="2"/>
  <c r="O513" i="2"/>
  <c r="N516" i="2"/>
  <c r="N533" i="2"/>
  <c r="N534" i="2"/>
  <c r="N539" i="2"/>
  <c r="O545" i="2"/>
  <c r="O557" i="2"/>
  <c r="N558" i="2"/>
  <c r="N569" i="2"/>
  <c r="N570" i="2"/>
  <c r="O174" i="2"/>
  <c r="N175" i="2"/>
  <c r="O186" i="2"/>
  <c r="N187" i="2"/>
  <c r="O202" i="2"/>
  <c r="N203" i="2"/>
  <c r="N208" i="2"/>
  <c r="O209" i="2"/>
  <c r="O214" i="2"/>
  <c r="N215" i="2"/>
  <c r="N234" i="2"/>
  <c r="N240" i="2"/>
  <c r="O241" i="2"/>
  <c r="O246" i="2"/>
  <c r="N247" i="2"/>
  <c r="N266" i="2"/>
  <c r="N272" i="2"/>
  <c r="O278" i="2"/>
  <c r="N279" i="2"/>
  <c r="O285" i="2"/>
  <c r="N298" i="2"/>
  <c r="N303" i="2"/>
  <c r="O309" i="2"/>
  <c r="N314" i="2"/>
  <c r="N322" i="2"/>
  <c r="N323" i="2"/>
  <c r="N330" i="2"/>
  <c r="N331" i="2"/>
  <c r="N338" i="2"/>
  <c r="N339" i="2"/>
  <c r="N346" i="2"/>
  <c r="N347" i="2"/>
  <c r="O348" i="2"/>
  <c r="N361" i="2"/>
  <c r="N390" i="2"/>
  <c r="O397" i="2"/>
  <c r="N400" i="2"/>
  <c r="N415" i="2"/>
  <c r="N423" i="2"/>
  <c r="O474" i="2"/>
  <c r="N480" i="2"/>
  <c r="N485" i="2"/>
  <c r="O486" i="2"/>
  <c r="N492" i="2"/>
  <c r="O506" i="2"/>
  <c r="N510" i="2"/>
  <c r="N515" i="2"/>
  <c r="O516" i="2"/>
  <c r="N517" i="2"/>
  <c r="O521" i="2"/>
  <c r="O526" i="2"/>
  <c r="O528" i="2"/>
  <c r="N532" i="2"/>
  <c r="N541" i="2"/>
  <c r="N542" i="2"/>
  <c r="N547" i="2"/>
  <c r="O548" i="2"/>
  <c r="O553" i="2"/>
  <c r="N554" i="2"/>
  <c r="N568" i="2"/>
  <c r="N198" i="2"/>
  <c r="N222" i="2"/>
  <c r="N228" i="2"/>
  <c r="N254" i="2"/>
  <c r="N260" i="2"/>
  <c r="N286" i="2"/>
  <c r="N289" i="2"/>
  <c r="N292" i="2"/>
  <c r="N301" i="2"/>
  <c r="O306" i="2"/>
  <c r="O346" i="2"/>
  <c r="N358" i="2"/>
  <c r="N359" i="2"/>
  <c r="O360" i="2"/>
  <c r="O374" i="2"/>
  <c r="N375" i="2"/>
  <c r="O376" i="2"/>
  <c r="N377" i="2"/>
  <c r="O385" i="2"/>
  <c r="N388" i="2"/>
  <c r="O390" i="2"/>
  <c r="O400" i="2"/>
  <c r="N401" i="2"/>
  <c r="N409" i="2"/>
  <c r="O415" i="2"/>
  <c r="N419" i="2"/>
  <c r="O423" i="2"/>
  <c r="N447" i="2"/>
  <c r="O450" i="2"/>
  <c r="N459" i="2"/>
  <c r="O460" i="2"/>
  <c r="O462" i="2"/>
  <c r="N498" i="2"/>
  <c r="N503" i="2"/>
  <c r="N512" i="2"/>
  <c r="N529" i="2"/>
  <c r="N530" i="2"/>
  <c r="N535" i="2"/>
  <c r="N559" i="2"/>
  <c r="N565" i="2"/>
  <c r="N566" i="2"/>
  <c r="N571" i="2"/>
  <c r="O189" i="2"/>
  <c r="O198" i="2"/>
  <c r="N199" i="2"/>
  <c r="O205" i="2"/>
  <c r="N210" i="2"/>
  <c r="N213" i="2"/>
  <c r="N216" i="2"/>
  <c r="O217" i="2"/>
  <c r="O222" i="2"/>
  <c r="N223" i="2"/>
  <c r="O239" i="2"/>
  <c r="N242" i="2"/>
  <c r="N245" i="2"/>
  <c r="N248" i="2"/>
  <c r="O249" i="2"/>
  <c r="O254" i="2"/>
  <c r="N255" i="2"/>
  <c r="N274" i="2"/>
  <c r="N277" i="2"/>
  <c r="N280" i="2"/>
  <c r="O286" i="2"/>
  <c r="N287" i="2"/>
  <c r="N294" i="2"/>
  <c r="N313" i="2"/>
  <c r="O317" i="2"/>
  <c r="N320" i="2"/>
  <c r="N321" i="2"/>
  <c r="N328" i="2"/>
  <c r="N329" i="2"/>
  <c r="N336" i="2"/>
  <c r="N337" i="2"/>
  <c r="N344" i="2"/>
  <c r="N345" i="2"/>
  <c r="O358" i="2"/>
  <c r="O383" i="2"/>
  <c r="O388" i="2"/>
  <c r="N389" i="2"/>
  <c r="N398" i="2"/>
  <c r="N399" i="2"/>
  <c r="N404" i="2"/>
  <c r="N414" i="2"/>
  <c r="N422" i="2"/>
  <c r="N427" i="2"/>
  <c r="N435" i="2"/>
  <c r="O443" i="2"/>
  <c r="N445" i="2"/>
  <c r="N469" i="2"/>
  <c r="N474" i="2"/>
  <c r="N479" i="2"/>
  <c r="O480" i="2"/>
  <c r="N486" i="2"/>
  <c r="N491" i="2"/>
  <c r="O492" i="2"/>
  <c r="N493" i="2"/>
  <c r="O497" i="2"/>
  <c r="N500" i="2"/>
  <c r="N518" i="2"/>
  <c r="N523" i="2"/>
  <c r="O524" i="2"/>
  <c r="O529" i="2"/>
  <c r="O536" i="2"/>
  <c r="N549" i="2"/>
  <c r="N550" i="2"/>
  <c r="O565" i="2"/>
  <c r="N171" i="2"/>
  <c r="N183" i="2"/>
  <c r="O187" i="2"/>
  <c r="O210" i="2"/>
  <c r="N211" i="2"/>
  <c r="N230" i="2"/>
  <c r="N236" i="2"/>
  <c r="O237" i="2"/>
  <c r="O242" i="2"/>
  <c r="N243" i="2"/>
  <c r="N262" i="2"/>
  <c r="N268" i="2"/>
  <c r="O274" i="2"/>
  <c r="N275" i="2"/>
  <c r="O281" i="2"/>
  <c r="O302" i="2"/>
  <c r="O307" i="2"/>
  <c r="N308" i="2"/>
  <c r="O314" i="2"/>
  <c r="O320" i="2"/>
  <c r="O328" i="2"/>
  <c r="O336" i="2"/>
  <c r="O344" i="2"/>
  <c r="O351" i="2"/>
  <c r="N357" i="2"/>
  <c r="O370" i="2"/>
  <c r="N371" i="2"/>
  <c r="O372" i="2"/>
  <c r="N373" i="2"/>
  <c r="N386" i="2"/>
  <c r="N387" i="2"/>
  <c r="O393" i="2"/>
  <c r="N396" i="2"/>
  <c r="O398" i="2"/>
  <c r="N412" i="2"/>
  <c r="O413" i="2"/>
  <c r="N417" i="2"/>
  <c r="N425" i="2"/>
  <c r="O434" i="2"/>
  <c r="O444" i="2"/>
  <c r="N450" i="2"/>
  <c r="N457" i="2"/>
  <c r="N462" i="2"/>
  <c r="N467" i="2"/>
  <c r="O468" i="2"/>
  <c r="O470" i="2"/>
  <c r="O473" i="2"/>
  <c r="O482" i="2"/>
  <c r="O485" i="2"/>
  <c r="N488" i="2"/>
  <c r="N501" i="2"/>
  <c r="N506" i="2"/>
  <c r="N511" i="2"/>
  <c r="O512" i="2"/>
  <c r="N513" i="2"/>
  <c r="O517" i="2"/>
  <c r="N520" i="2"/>
  <c r="N528" i="2"/>
  <c r="N537" i="2"/>
  <c r="N538" i="2"/>
  <c r="N543" i="2"/>
  <c r="O549" i="2"/>
  <c r="N555" i="2"/>
  <c r="O556" i="2"/>
  <c r="N564" i="2"/>
  <c r="O19" i="2"/>
  <c r="O27" i="2"/>
  <c r="O35" i="2"/>
  <c r="O42" i="2"/>
  <c r="O78" i="2"/>
  <c r="O110" i="2"/>
  <c r="O146" i="2"/>
  <c r="N154" i="2"/>
  <c r="O23" i="2"/>
  <c r="N42" i="2"/>
  <c r="N69" i="2"/>
  <c r="O94" i="2"/>
  <c r="N101" i="2"/>
  <c r="O122" i="2"/>
  <c r="O138" i="2"/>
  <c r="N141" i="2"/>
  <c r="O90" i="2"/>
  <c r="N97" i="2"/>
  <c r="N125" i="2"/>
  <c r="N128" i="2"/>
  <c r="N144" i="2"/>
  <c r="O17" i="2"/>
  <c r="O25" i="2"/>
  <c r="O33" i="2"/>
  <c r="O38" i="2"/>
  <c r="N46" i="2"/>
  <c r="O47" i="2"/>
  <c r="O86" i="2"/>
  <c r="N93" i="2"/>
  <c r="O118" i="2"/>
  <c r="O134" i="2"/>
  <c r="N137" i="2"/>
  <c r="N18" i="2"/>
  <c r="N26" i="2"/>
  <c r="N34" i="2"/>
  <c r="N50" i="2"/>
  <c r="N54" i="2"/>
  <c r="N58" i="2"/>
  <c r="N62" i="2"/>
  <c r="N66" i="2"/>
  <c r="O82" i="2"/>
  <c r="N89" i="2"/>
  <c r="O114" i="2"/>
  <c r="N121" i="2"/>
  <c r="N124" i="2"/>
  <c r="N140" i="2"/>
  <c r="O159" i="2"/>
  <c r="O191" i="2"/>
  <c r="O263" i="2"/>
  <c r="O161" i="2"/>
  <c r="O163" i="2"/>
  <c r="N173" i="2"/>
  <c r="O193" i="2"/>
  <c r="O195" i="2"/>
  <c r="O219" i="2"/>
  <c r="O231" i="2"/>
  <c r="N237" i="2"/>
  <c r="O251" i="2"/>
  <c r="N269" i="2"/>
  <c r="O283" i="2"/>
  <c r="N304" i="2"/>
  <c r="O203" i="2"/>
  <c r="N204" i="2"/>
  <c r="O227" i="2"/>
  <c r="O259" i="2"/>
  <c r="O147" i="2"/>
  <c r="O171" i="2"/>
  <c r="O173" i="2"/>
  <c r="O175" i="2"/>
  <c r="N185" i="2"/>
  <c r="O215" i="2"/>
  <c r="N233" i="2"/>
  <c r="O247" i="2"/>
  <c r="N265" i="2"/>
  <c r="O279" i="2"/>
  <c r="O291" i="2"/>
  <c r="N296" i="2"/>
  <c r="O153" i="2"/>
  <c r="N157" i="2"/>
  <c r="O177" i="2"/>
  <c r="O179" i="2"/>
  <c r="N189" i="2"/>
  <c r="N221" i="2"/>
  <c r="N253" i="2"/>
  <c r="O267" i="2"/>
  <c r="N285" i="2"/>
  <c r="N161" i="2"/>
  <c r="O181" i="2"/>
  <c r="O183" i="2"/>
  <c r="N193" i="2"/>
  <c r="N209" i="2"/>
  <c r="O235" i="2"/>
  <c r="N241" i="2"/>
  <c r="N273" i="2"/>
  <c r="O296" i="2"/>
  <c r="O304" i="2"/>
  <c r="O442" i="2"/>
  <c r="N291" i="2"/>
  <c r="N307" i="2"/>
  <c r="N408" i="2"/>
  <c r="O418" i="2"/>
  <c r="N299" i="2"/>
  <c r="N311" i="2"/>
  <c r="O321" i="2"/>
  <c r="O325" i="2"/>
  <c r="O329" i="2"/>
  <c r="O333" i="2"/>
  <c r="O337" i="2"/>
  <c r="O341" i="2"/>
  <c r="O345" i="2"/>
  <c r="O349" i="2"/>
  <c r="O353" i="2"/>
  <c r="O355" i="2"/>
  <c r="O357" i="2"/>
  <c r="O359" i="2"/>
  <c r="O363" i="2"/>
  <c r="O365" i="2"/>
  <c r="O367" i="2"/>
  <c r="O369" i="2"/>
  <c r="O371" i="2"/>
  <c r="O373" i="2"/>
  <c r="O375" i="2"/>
  <c r="O377" i="2"/>
  <c r="O381" i="2"/>
  <c r="O387" i="2"/>
  <c r="O391" i="2"/>
  <c r="O395" i="2"/>
  <c r="O399" i="2"/>
  <c r="O403" i="2"/>
  <c r="N413" i="2"/>
  <c r="O428" i="2"/>
  <c r="O300" i="2"/>
  <c r="O312" i="2"/>
  <c r="O410" i="2"/>
  <c r="O419" i="2"/>
  <c r="N432" i="2"/>
  <c r="O438" i="2"/>
  <c r="N315" i="2"/>
  <c r="O426" i="2"/>
  <c r="O431" i="2"/>
  <c r="N317" i="2"/>
  <c r="N319" i="2"/>
  <c r="O445" i="2"/>
  <c r="N460" i="2"/>
  <c r="O530" i="2"/>
  <c r="N536" i="2"/>
  <c r="N560" i="2"/>
  <c r="N572" i="2"/>
  <c r="N410" i="2"/>
  <c r="N426" i="2"/>
  <c r="N431" i="2"/>
  <c r="N438" i="2"/>
  <c r="N440" i="2"/>
  <c r="N442" i="2"/>
  <c r="N444" i="2"/>
  <c r="N451" i="2"/>
  <c r="N524" i="2"/>
  <c r="O566" i="2"/>
  <c r="N433" i="2"/>
  <c r="N437" i="2"/>
  <c r="O453" i="2"/>
  <c r="N476" i="2"/>
  <c r="O494" i="2"/>
  <c r="O546" i="2"/>
  <c r="N552" i="2"/>
  <c r="N418" i="2"/>
  <c r="N430" i="2"/>
  <c r="N439" i="2"/>
  <c r="N441" i="2"/>
  <c r="N443" i="2"/>
  <c r="N452" i="2"/>
  <c r="N464" i="2"/>
  <c r="O514" i="2"/>
  <c r="O534" i="2"/>
  <c r="N540" i="2"/>
  <c r="O558" i="2"/>
  <c r="O570" i="2"/>
  <c r="AK8" i="2" l="1"/>
  <c r="P6" i="2"/>
  <c r="T20" i="2"/>
  <c r="T540" i="2"/>
  <c r="T433" i="2"/>
  <c r="T236" i="2"/>
  <c r="T338" i="2"/>
  <c r="T4" i="2"/>
  <c r="T427" i="2"/>
  <c r="T362" i="2"/>
  <c r="T104" i="2"/>
  <c r="T244" i="2"/>
  <c r="T28" i="2"/>
  <c r="T200" i="2"/>
  <c r="T108" i="2"/>
  <c r="S2" i="2"/>
  <c r="T506" i="2"/>
  <c r="T39" i="2"/>
  <c r="T436" i="2"/>
  <c r="T317" i="2"/>
  <c r="T287" i="2"/>
  <c r="T375" i="2"/>
  <c r="T187" i="2"/>
  <c r="T411" i="2"/>
  <c r="T335" i="2"/>
  <c r="T180" i="2"/>
  <c r="T80" i="2"/>
  <c r="T257" i="2"/>
  <c r="T384" i="2"/>
  <c r="T352" i="2"/>
  <c r="T41" i="2"/>
  <c r="T252" i="2"/>
  <c r="T117" i="2"/>
  <c r="T295" i="2"/>
  <c r="T513" i="2"/>
  <c r="T224" i="2"/>
  <c r="T60" i="2"/>
  <c r="T379" i="2"/>
  <c r="T119" i="2"/>
  <c r="T93" i="2"/>
  <c r="T386" i="2"/>
  <c r="T213" i="2"/>
  <c r="T507" i="2"/>
  <c r="T102" i="2"/>
  <c r="T90" i="2"/>
  <c r="T307" i="2"/>
  <c r="T242" i="2"/>
  <c r="T31" i="2"/>
  <c r="T92" i="2"/>
  <c r="T72" i="2"/>
  <c r="T168" i="2"/>
  <c r="T207" i="2"/>
  <c r="T435" i="2"/>
  <c r="T328" i="2"/>
  <c r="T286" i="2"/>
  <c r="T27" i="2"/>
  <c r="T190" i="2"/>
  <c r="T116" i="2"/>
  <c r="T14" i="2"/>
  <c r="T82" i="2"/>
  <c r="T403" i="2"/>
  <c r="T12" i="2"/>
  <c r="T182" i="2"/>
  <c r="T499" i="2"/>
  <c r="T197" i="2"/>
  <c r="T44" i="2"/>
  <c r="T326" i="2"/>
  <c r="T160" i="2"/>
  <c r="T75" i="2"/>
  <c r="T45" i="2"/>
  <c r="T13" i="2"/>
  <c r="T158" i="2"/>
  <c r="T440" i="2"/>
  <c r="T233" i="2"/>
  <c r="T450" i="2"/>
  <c r="T569" i="2"/>
  <c r="T316" i="2"/>
  <c r="T120" i="2"/>
  <c r="T71" i="2"/>
  <c r="T483" i="2"/>
  <c r="T105" i="2"/>
  <c r="T161" i="2"/>
  <c r="T303" i="2"/>
  <c r="T496" i="2"/>
  <c r="T531" i="2"/>
  <c r="T498" i="2"/>
  <c r="T420" i="2"/>
  <c r="T147" i="2"/>
  <c r="T495" i="2"/>
  <c r="T485" i="2"/>
  <c r="T215" i="2"/>
  <c r="T497" i="2"/>
  <c r="T310" i="2"/>
  <c r="T191" i="2"/>
  <c r="T534" i="2"/>
  <c r="T367" i="2"/>
  <c r="T181" i="2"/>
  <c r="T422" i="2"/>
  <c r="T223" i="2"/>
  <c r="T232" i="2"/>
  <c r="T169" i="2"/>
  <c r="T206" i="2"/>
  <c r="T32" i="2"/>
  <c r="T201" i="2"/>
  <c r="T304" i="2"/>
  <c r="T445" i="2"/>
  <c r="T56" i="2"/>
  <c r="T214" i="2"/>
  <c r="T59" i="2"/>
  <c r="T378" i="2"/>
  <c r="T192" i="2"/>
  <c r="T502" i="2"/>
  <c r="T110" i="2"/>
  <c r="T177" i="2"/>
  <c r="T17" i="2"/>
  <c r="T434" i="2"/>
  <c r="T57" i="2"/>
  <c r="T449" i="2"/>
  <c r="T391" i="2"/>
  <c r="T442" i="2"/>
  <c r="T189" i="2"/>
  <c r="T265" i="2"/>
  <c r="T26" i="2"/>
  <c r="T533" i="2"/>
  <c r="T151" i="2"/>
  <c r="T126" i="2"/>
  <c r="T438" i="2"/>
  <c r="T414" i="2"/>
  <c r="T474" i="2"/>
  <c r="T313" i="2"/>
  <c r="T571" i="2"/>
  <c r="T510" i="2"/>
  <c r="T148" i="2"/>
  <c r="T305" i="2"/>
  <c r="T410" i="2"/>
  <c r="T493" i="2"/>
  <c r="T409" i="2"/>
  <c r="T492" i="2"/>
  <c r="T331" i="2"/>
  <c r="T355" i="2"/>
  <c r="T153" i="2"/>
  <c r="T85" i="2"/>
  <c r="T526" i="2"/>
  <c r="T309" i="2"/>
  <c r="T133" i="2"/>
  <c r="T48" i="2"/>
  <c r="T152" i="2"/>
  <c r="T342" i="2"/>
  <c r="T250" i="2"/>
  <c r="T16" i="2"/>
  <c r="S552" i="2"/>
  <c r="T552" i="2"/>
  <c r="S275" i="2"/>
  <c r="T275" i="2"/>
  <c r="S572" i="2"/>
  <c r="T572" i="2"/>
  <c r="T173" i="2"/>
  <c r="S121" i="2"/>
  <c r="T121" i="2"/>
  <c r="S50" i="2"/>
  <c r="T50" i="2"/>
  <c r="S128" i="2"/>
  <c r="T128" i="2"/>
  <c r="S543" i="2"/>
  <c r="T543" i="2"/>
  <c r="S511" i="2"/>
  <c r="T511" i="2"/>
  <c r="S417" i="2"/>
  <c r="T417" i="2"/>
  <c r="S373" i="2"/>
  <c r="T373" i="2"/>
  <c r="T211" i="2"/>
  <c r="S389" i="2"/>
  <c r="T389" i="2"/>
  <c r="S329" i="2"/>
  <c r="T329" i="2"/>
  <c r="S245" i="2"/>
  <c r="T245" i="2"/>
  <c r="T210" i="2"/>
  <c r="S559" i="2"/>
  <c r="T559" i="2"/>
  <c r="S401" i="2"/>
  <c r="T401" i="2"/>
  <c r="S289" i="2"/>
  <c r="T289" i="2"/>
  <c r="S554" i="2"/>
  <c r="T554" i="2"/>
  <c r="S390" i="2"/>
  <c r="T390" i="2"/>
  <c r="S330" i="2"/>
  <c r="T330" i="2"/>
  <c r="T279" i="2"/>
  <c r="S234" i="2"/>
  <c r="T234" i="2"/>
  <c r="S539" i="2"/>
  <c r="T539" i="2"/>
  <c r="T333" i="2"/>
  <c r="S239" i="2"/>
  <c r="T239" i="2"/>
  <c r="T521" i="2"/>
  <c r="S489" i="2"/>
  <c r="T489" i="2"/>
  <c r="T470" i="2"/>
  <c r="S306" i="2"/>
  <c r="T306" i="2"/>
  <c r="S270" i="2"/>
  <c r="T270" i="2"/>
  <c r="S219" i="2"/>
  <c r="T219" i="2"/>
  <c r="S380" i="2"/>
  <c r="T380" i="2"/>
  <c r="S76" i="2"/>
  <c r="T76" i="2"/>
  <c r="S138" i="2"/>
  <c r="T138" i="2"/>
  <c r="S30" i="2"/>
  <c r="T30" i="2"/>
  <c r="S84" i="2"/>
  <c r="T84" i="2"/>
  <c r="S52" i="2"/>
  <c r="T52" i="2"/>
  <c r="S7" i="2"/>
  <c r="T7" i="2"/>
  <c r="S327" i="2"/>
  <c r="T327" i="2"/>
  <c r="S256" i="2"/>
  <c r="T256" i="2"/>
  <c r="S115" i="2"/>
  <c r="T115" i="2"/>
  <c r="S471" i="2"/>
  <c r="T471" i="2"/>
  <c r="T205" i="2"/>
  <c r="S65" i="2"/>
  <c r="T65" i="2"/>
  <c r="T567" i="2"/>
  <c r="T135" i="2"/>
  <c r="T354" i="2"/>
  <c r="T334" i="2"/>
  <c r="S162" i="2"/>
  <c r="T162" i="2"/>
  <c r="T368" i="2"/>
  <c r="S293" i="2"/>
  <c r="T293" i="2"/>
  <c r="S240" i="2"/>
  <c r="T240" i="2"/>
  <c r="S408" i="2"/>
  <c r="T408" i="2"/>
  <c r="S452" i="2"/>
  <c r="T452" i="2"/>
  <c r="S34" i="2"/>
  <c r="T34" i="2"/>
  <c r="S538" i="2"/>
  <c r="T538" i="2"/>
  <c r="S535" i="2"/>
  <c r="T535" i="2"/>
  <c r="S361" i="2"/>
  <c r="T361" i="2"/>
  <c r="T443" i="2"/>
  <c r="S476" i="2"/>
  <c r="T476" i="2"/>
  <c r="T536" i="2"/>
  <c r="S315" i="2"/>
  <c r="T315" i="2"/>
  <c r="T413" i="2"/>
  <c r="T291" i="2"/>
  <c r="T193" i="2"/>
  <c r="S89" i="2"/>
  <c r="T89" i="2"/>
  <c r="T46" i="2"/>
  <c r="S97" i="2"/>
  <c r="T97" i="2"/>
  <c r="T42" i="2"/>
  <c r="S537" i="2"/>
  <c r="T537" i="2"/>
  <c r="S501" i="2"/>
  <c r="T501" i="2"/>
  <c r="T462" i="2"/>
  <c r="T412" i="2"/>
  <c r="T371" i="2"/>
  <c r="S262" i="2"/>
  <c r="T262" i="2"/>
  <c r="T486" i="2"/>
  <c r="T321" i="2"/>
  <c r="T277" i="2"/>
  <c r="T199" i="2"/>
  <c r="T530" i="2"/>
  <c r="T359" i="2"/>
  <c r="T260" i="2"/>
  <c r="T517" i="2"/>
  <c r="T480" i="2"/>
  <c r="T322" i="2"/>
  <c r="T272" i="2"/>
  <c r="T325" i="2"/>
  <c r="S271" i="2"/>
  <c r="T271" i="2"/>
  <c r="S519" i="2"/>
  <c r="T519" i="2"/>
  <c r="S487" i="2"/>
  <c r="T487" i="2"/>
  <c r="T453" i="2"/>
  <c r="T251" i="2"/>
  <c r="T86" i="2"/>
  <c r="T178" i="2"/>
  <c r="T134" i="2"/>
  <c r="T246" i="2"/>
  <c r="S10" i="2"/>
  <c r="T10" i="2"/>
  <c r="S172" i="2"/>
  <c r="T172" i="2"/>
  <c r="T130" i="2"/>
  <c r="S563" i="2"/>
  <c r="T563" i="2"/>
  <c r="T79" i="2"/>
  <c r="T218" i="2"/>
  <c r="T107" i="2"/>
  <c r="T376" i="2"/>
  <c r="T278" i="2"/>
  <c r="T55" i="2"/>
  <c r="S284" i="2"/>
  <c r="T284" i="2"/>
  <c r="T163" i="2"/>
  <c r="T40" i="2"/>
  <c r="T393" i="2"/>
  <c r="T249" i="2"/>
  <c r="T225" i="2"/>
  <c r="T150" i="2"/>
  <c r="T318" i="2"/>
  <c r="T139" i="2"/>
  <c r="T267" i="2"/>
  <c r="T53" i="2"/>
  <c r="T5" i="2"/>
  <c r="T472" i="2"/>
  <c r="S524" i="2"/>
  <c r="T524" i="2"/>
  <c r="S124" i="2"/>
  <c r="T124" i="2"/>
  <c r="T336" i="2"/>
  <c r="S464" i="2"/>
  <c r="T464" i="2"/>
  <c r="S269" i="2"/>
  <c r="T269" i="2"/>
  <c r="S125" i="2"/>
  <c r="T125" i="2"/>
  <c r="S491" i="2"/>
  <c r="T491" i="2"/>
  <c r="T175" i="2"/>
  <c r="T365" i="2"/>
  <c r="S405" i="2"/>
  <c r="T405" i="2"/>
  <c r="S70" i="2"/>
  <c r="T70" i="2"/>
  <c r="S74" i="2"/>
  <c r="T74" i="2"/>
  <c r="S441" i="2"/>
  <c r="T441" i="2"/>
  <c r="S237" i="2"/>
  <c r="T237" i="2"/>
  <c r="S18" i="2"/>
  <c r="T18" i="2"/>
  <c r="T528" i="2"/>
  <c r="T488" i="2"/>
  <c r="S457" i="2"/>
  <c r="T457" i="2"/>
  <c r="T308" i="2"/>
  <c r="T243" i="2"/>
  <c r="T183" i="2"/>
  <c r="S523" i="2"/>
  <c r="T523" i="2"/>
  <c r="T320" i="2"/>
  <c r="T274" i="2"/>
  <c r="T529" i="2"/>
  <c r="T447" i="2"/>
  <c r="T388" i="2"/>
  <c r="T358" i="2"/>
  <c r="T254" i="2"/>
  <c r="T547" i="2"/>
  <c r="S347" i="2"/>
  <c r="T347" i="2"/>
  <c r="T314" i="2"/>
  <c r="S266" i="2"/>
  <c r="T266" i="2"/>
  <c r="T570" i="2"/>
  <c r="T516" i="2"/>
  <c r="T324" i="2"/>
  <c r="S551" i="2"/>
  <c r="T551" i="2"/>
  <c r="T514" i="2"/>
  <c r="T482" i="2"/>
  <c r="T448" i="2"/>
  <c r="T395" i="2"/>
  <c r="T184" i="2"/>
  <c r="S142" i="2"/>
  <c r="T142" i="2"/>
  <c r="T122" i="2"/>
  <c r="T81" i="2"/>
  <c r="T202" i="2"/>
  <c r="T114" i="2"/>
  <c r="T159" i="2"/>
  <c r="T113" i="2"/>
  <c r="T64" i="2"/>
  <c r="T36" i="2"/>
  <c r="T369" i="2"/>
  <c r="T466" i="2"/>
  <c r="T164" i="2"/>
  <c r="T455" i="2"/>
  <c r="T281" i="2"/>
  <c r="T186" i="2"/>
  <c r="T527" i="2"/>
  <c r="T372" i="2"/>
  <c r="T8" i="2"/>
  <c r="T300" i="2"/>
  <c r="T49" i="2"/>
  <c r="T67" i="2"/>
  <c r="T477" i="2"/>
  <c r="T288" i="2"/>
  <c r="T561" i="2"/>
  <c r="T103" i="2"/>
  <c r="T456" i="2"/>
  <c r="S144" i="2"/>
  <c r="T144" i="2"/>
  <c r="S425" i="2"/>
  <c r="T425" i="2"/>
  <c r="S230" i="2"/>
  <c r="T230" i="2"/>
  <c r="S398" i="2"/>
  <c r="T398" i="2"/>
  <c r="S248" i="2"/>
  <c r="T248" i="2"/>
  <c r="S292" i="2"/>
  <c r="T292" i="2"/>
  <c r="S475" i="2"/>
  <c r="T475" i="2"/>
  <c r="S560" i="2"/>
  <c r="T560" i="2"/>
  <c r="S209" i="2"/>
  <c r="T209" i="2"/>
  <c r="S467" i="2"/>
  <c r="T467" i="2"/>
  <c r="S268" i="2"/>
  <c r="T268" i="2"/>
  <c r="S459" i="2"/>
  <c r="T459" i="2"/>
  <c r="S465" i="2"/>
  <c r="T465" i="2"/>
  <c r="S505" i="2"/>
  <c r="T505" i="2"/>
  <c r="T6" i="2"/>
  <c r="S212" i="2"/>
  <c r="T212" i="2"/>
  <c r="S439" i="2"/>
  <c r="T439" i="2"/>
  <c r="S437" i="2"/>
  <c r="T437" i="2"/>
  <c r="T460" i="2"/>
  <c r="T432" i="2"/>
  <c r="S66" i="2"/>
  <c r="T66" i="2"/>
  <c r="S137" i="2"/>
  <c r="T137" i="2"/>
  <c r="S141" i="2"/>
  <c r="T141" i="2"/>
  <c r="T154" i="2"/>
  <c r="S564" i="2"/>
  <c r="T564" i="2"/>
  <c r="T520" i="2"/>
  <c r="S396" i="2"/>
  <c r="T396" i="2"/>
  <c r="T357" i="2"/>
  <c r="T171" i="2"/>
  <c r="S518" i="2"/>
  <c r="T518" i="2"/>
  <c r="S479" i="2"/>
  <c r="T479" i="2"/>
  <c r="T345" i="2"/>
  <c r="T255" i="2"/>
  <c r="T512" i="2"/>
  <c r="S228" i="2"/>
  <c r="T228" i="2"/>
  <c r="S542" i="2"/>
  <c r="T542" i="2"/>
  <c r="S515" i="2"/>
  <c r="T515" i="2"/>
  <c r="T423" i="2"/>
  <c r="T346" i="2"/>
  <c r="T247" i="2"/>
  <c r="S208" i="2"/>
  <c r="T208" i="2"/>
  <c r="T407" i="2"/>
  <c r="T351" i="2"/>
  <c r="S264" i="2"/>
  <c r="T264" i="2"/>
  <c r="S229" i="2"/>
  <c r="T229" i="2"/>
  <c r="T546" i="2"/>
  <c r="S446" i="2"/>
  <c r="T446" i="2"/>
  <c r="T394" i="2"/>
  <c r="T353" i="2"/>
  <c r="T179" i="2"/>
  <c r="T132" i="2"/>
  <c r="T77" i="2"/>
  <c r="S22" i="2"/>
  <c r="T22" i="2"/>
  <c r="T166" i="2"/>
  <c r="S15" i="2"/>
  <c r="T15" i="2"/>
  <c r="T38" i="2"/>
  <c r="S170" i="2"/>
  <c r="T170" i="2"/>
  <c r="T109" i="2"/>
  <c r="T348" i="2"/>
  <c r="T68" i="2"/>
  <c r="T29" i="2"/>
  <c r="S461" i="2"/>
  <c r="T461" i="2"/>
  <c r="T366" i="2"/>
  <c r="T235" i="2"/>
  <c r="T61" i="2"/>
  <c r="T557" i="2"/>
  <c r="T195" i="2"/>
  <c r="T146" i="2"/>
  <c r="T350" i="2"/>
  <c r="T468" i="2"/>
  <c r="T96" i="2"/>
  <c r="T111" i="2"/>
  <c r="T382" i="2"/>
  <c r="T23" i="2"/>
  <c r="T508" i="2"/>
  <c r="T349" i="2"/>
  <c r="T220" i="2"/>
  <c r="T118" i="2"/>
  <c r="T51" i="2"/>
  <c r="T259" i="2"/>
  <c r="T481" i="2"/>
  <c r="T553" i="2"/>
  <c r="T63" i="2"/>
  <c r="T99" i="2"/>
  <c r="T194" i="2"/>
  <c r="S296" i="2"/>
  <c r="T296" i="2"/>
  <c r="S101" i="2"/>
  <c r="T101" i="2"/>
  <c r="S565" i="2"/>
  <c r="T565" i="2"/>
  <c r="S253" i="2"/>
  <c r="T253" i="2"/>
  <c r="S444" i="2"/>
  <c r="T444" i="2"/>
  <c r="S69" i="2"/>
  <c r="T69" i="2"/>
  <c r="S323" i="2"/>
  <c r="T323" i="2"/>
  <c r="S484" i="2"/>
  <c r="T484" i="2"/>
  <c r="T35" i="2"/>
  <c r="T374" i="2"/>
  <c r="T143" i="2"/>
  <c r="S430" i="2"/>
  <c r="T430" i="2"/>
  <c r="T431" i="2"/>
  <c r="S311" i="2"/>
  <c r="T311" i="2"/>
  <c r="S157" i="2"/>
  <c r="T157" i="2"/>
  <c r="T204" i="2"/>
  <c r="S62" i="2"/>
  <c r="T62" i="2"/>
  <c r="S500" i="2"/>
  <c r="T500" i="2"/>
  <c r="S404" i="2"/>
  <c r="T404" i="2"/>
  <c r="T344" i="2"/>
  <c r="T503" i="2"/>
  <c r="T419" i="2"/>
  <c r="T377" i="2"/>
  <c r="T222" i="2"/>
  <c r="S541" i="2"/>
  <c r="T541" i="2"/>
  <c r="T415" i="2"/>
  <c r="T339" i="2"/>
  <c r="T203" i="2"/>
  <c r="T558" i="2"/>
  <c r="T509" i="2"/>
  <c r="T463" i="2"/>
  <c r="T302" i="2"/>
  <c r="T261" i="2"/>
  <c r="T226" i="2"/>
  <c r="T545" i="2"/>
  <c r="T385" i="2"/>
  <c r="T283" i="2"/>
  <c r="S21" i="2"/>
  <c r="T21" i="2"/>
  <c r="S562" i="2"/>
  <c r="T562" i="2"/>
  <c r="T37" i="2"/>
  <c r="T494" i="2"/>
  <c r="T145" i="2"/>
  <c r="T356" i="2"/>
  <c r="T149" i="2"/>
  <c r="T33" i="2"/>
  <c r="T424" i="2"/>
  <c r="T429" i="2"/>
  <c r="T94" i="2"/>
  <c r="T263" i="2"/>
  <c r="T91" i="2"/>
  <c r="T370" i="2"/>
  <c r="T490" i="2"/>
  <c r="T217" i="2"/>
  <c r="T95" i="2"/>
  <c r="T3" i="2"/>
  <c r="T231" i="2"/>
  <c r="T478" i="2"/>
  <c r="T19" i="2"/>
  <c r="T196" i="2"/>
  <c r="T312" i="2"/>
  <c r="T548" i="2"/>
  <c r="T47" i="2"/>
  <c r="T43" i="2"/>
  <c r="S392" i="2"/>
  <c r="T392" i="2"/>
  <c r="S276" i="2"/>
  <c r="T276" i="2"/>
  <c r="S451" i="2"/>
  <c r="T451" i="2"/>
  <c r="S221" i="2"/>
  <c r="T221" i="2"/>
  <c r="S280" i="2"/>
  <c r="T280" i="2"/>
  <c r="S332" i="2"/>
  <c r="T332" i="2"/>
  <c r="S88" i="2"/>
  <c r="T88" i="2"/>
  <c r="S129" i="2"/>
  <c r="T129" i="2"/>
  <c r="T397" i="2"/>
  <c r="S112" i="2"/>
  <c r="T112" i="2"/>
  <c r="T381" i="2"/>
  <c r="T127" i="2"/>
  <c r="T360" i="2"/>
  <c r="T418" i="2"/>
  <c r="T426" i="2"/>
  <c r="T319" i="2"/>
  <c r="S299" i="2"/>
  <c r="T299" i="2"/>
  <c r="T273" i="2"/>
  <c r="T285" i="2"/>
  <c r="S185" i="2"/>
  <c r="T185" i="2"/>
  <c r="T140" i="2"/>
  <c r="T58" i="2"/>
  <c r="S555" i="2"/>
  <c r="T555" i="2"/>
  <c r="T387" i="2"/>
  <c r="T550" i="2"/>
  <c r="S469" i="2"/>
  <c r="T469" i="2"/>
  <c r="T399" i="2"/>
  <c r="T337" i="2"/>
  <c r="S294" i="2"/>
  <c r="T294" i="2"/>
  <c r="S216" i="2"/>
  <c r="T216" i="2"/>
  <c r="T566" i="2"/>
  <c r="S301" i="2"/>
  <c r="T301" i="2"/>
  <c r="T198" i="2"/>
  <c r="S532" i="2"/>
  <c r="T532" i="2"/>
  <c r="T400" i="2"/>
  <c r="T298" i="2"/>
  <c r="S458" i="2"/>
  <c r="T458" i="2"/>
  <c r="T341" i="2"/>
  <c r="S258" i="2"/>
  <c r="T258" i="2"/>
  <c r="T428" i="2"/>
  <c r="T383" i="2"/>
  <c r="T238" i="2"/>
  <c r="T176" i="2"/>
  <c r="T11" i="2"/>
  <c r="S156" i="2"/>
  <c r="T156" i="2"/>
  <c r="S106" i="2"/>
  <c r="T106" i="2"/>
  <c r="T402" i="2"/>
  <c r="S100" i="2"/>
  <c r="T100" i="2"/>
  <c r="S20" i="2"/>
  <c r="S343" i="2"/>
  <c r="T343" i="2"/>
  <c r="T227" i="2"/>
  <c r="T131" i="2"/>
  <c r="T25" i="2"/>
  <c r="S188" i="2"/>
  <c r="T188" i="2"/>
  <c r="T136" i="2"/>
  <c r="T504" i="2"/>
  <c r="T73" i="2"/>
  <c r="T544" i="2"/>
  <c r="T9" i="2"/>
  <c r="T83" i="2"/>
  <c r="T522" i="2"/>
  <c r="T454" i="2"/>
  <c r="T282" i="2"/>
  <c r="T364" i="2"/>
  <c r="T473" i="2"/>
  <c r="T406" i="2"/>
  <c r="T174" i="2"/>
  <c r="T87" i="2"/>
  <c r="T165" i="2"/>
  <c r="T24" i="2"/>
  <c r="S241" i="2"/>
  <c r="T241" i="2"/>
  <c r="S54" i="2"/>
  <c r="T54" i="2"/>
  <c r="T549" i="2"/>
  <c r="S568" i="2"/>
  <c r="T568" i="2"/>
  <c r="S340" i="2"/>
  <c r="T340" i="2"/>
  <c r="S290" i="2"/>
  <c r="T290" i="2"/>
  <c r="S167" i="2"/>
  <c r="T167" i="2"/>
  <c r="T98" i="2"/>
  <c r="S123" i="2"/>
  <c r="T123" i="2"/>
  <c r="T525" i="2"/>
  <c r="T416" i="2"/>
  <c r="T421" i="2"/>
  <c r="S297" i="2"/>
  <c r="T297" i="2"/>
  <c r="T363" i="2"/>
  <c r="T78" i="2"/>
  <c r="T155" i="2"/>
  <c r="T556" i="2"/>
  <c r="S211" i="2"/>
  <c r="S210" i="2"/>
  <c r="S279" i="2"/>
  <c r="S502" i="2"/>
  <c r="S333" i="2"/>
  <c r="S207" i="2"/>
  <c r="S521" i="2"/>
  <c r="S470" i="2"/>
  <c r="S92" i="2"/>
  <c r="S72" i="2"/>
  <c r="S28" i="2"/>
  <c r="S200" i="2"/>
  <c r="S567" i="2"/>
  <c r="S135" i="2"/>
  <c r="S354" i="2"/>
  <c r="S495" i="2"/>
  <c r="S442" i="2"/>
  <c r="S413" i="2"/>
  <c r="S265" i="2"/>
  <c r="S26" i="2"/>
  <c r="S46" i="2"/>
  <c r="S427" i="2"/>
  <c r="S260" i="2"/>
  <c r="S322" i="2"/>
  <c r="S272" i="2"/>
  <c r="S126" i="2"/>
  <c r="S488" i="2"/>
  <c r="S232" i="2"/>
  <c r="S184" i="2"/>
  <c r="S154" i="2"/>
  <c r="S255" i="2"/>
  <c r="S77" i="2"/>
  <c r="S432" i="2"/>
  <c r="S520" i="2"/>
  <c r="S540" i="2"/>
  <c r="S433" i="2"/>
  <c r="S303" i="2"/>
  <c r="S463" i="2"/>
  <c r="S261" i="2"/>
  <c r="S244" i="2"/>
  <c r="S68" i="2"/>
  <c r="S418" i="2"/>
  <c r="S426" i="2"/>
  <c r="S273" i="2"/>
  <c r="S285" i="2"/>
  <c r="S58" i="2"/>
  <c r="S513" i="2"/>
  <c r="S236" i="2"/>
  <c r="S498" i="2"/>
  <c r="S198" i="2"/>
  <c r="S400" i="2"/>
  <c r="S338" i="2"/>
  <c r="S298" i="2"/>
  <c r="S238" i="2"/>
  <c r="S176" i="2"/>
  <c r="S4" i="2"/>
  <c r="S362" i="2"/>
  <c r="S402" i="2"/>
  <c r="S104" i="2"/>
  <c r="S131" i="2"/>
  <c r="S224" i="2"/>
  <c r="S73" i="2"/>
  <c r="S544" i="2"/>
  <c r="S9" i="2"/>
  <c r="S331" i="2"/>
  <c r="S416" i="2"/>
  <c r="T2" i="2"/>
  <c r="S110" i="2"/>
  <c r="S177" i="2"/>
  <c r="S17" i="2"/>
  <c r="S434" i="2"/>
  <c r="S205" i="2"/>
  <c r="S57" i="2"/>
  <c r="S420" i="2"/>
  <c r="S147" i="2"/>
  <c r="S168" i="2"/>
  <c r="S449" i="2"/>
  <c r="S41" i="2"/>
  <c r="S438" i="2"/>
  <c r="S233" i="2"/>
  <c r="S450" i="2"/>
  <c r="S357" i="2"/>
  <c r="S171" i="2"/>
  <c r="S414" i="2"/>
  <c r="S247" i="2"/>
  <c r="S569" i="2"/>
  <c r="S351" i="2"/>
  <c r="S316" i="2"/>
  <c r="S39" i="2"/>
  <c r="S120" i="2"/>
  <c r="S29" i="2"/>
  <c r="S379" i="2"/>
  <c r="S71" i="2"/>
  <c r="S350" i="2"/>
  <c r="S96" i="2"/>
  <c r="S483" i="2"/>
  <c r="S220" i="2"/>
  <c r="S105" i="2"/>
  <c r="S474" i="2"/>
  <c r="S436" i="2"/>
  <c r="S117" i="2"/>
  <c r="S305" i="2"/>
  <c r="S83" i="2"/>
  <c r="S189" i="2"/>
  <c r="S462" i="2"/>
  <c r="S530" i="2"/>
  <c r="S517" i="2"/>
  <c r="S480" i="2"/>
  <c r="S533" i="2"/>
  <c r="S31" i="2"/>
  <c r="S178" i="2"/>
  <c r="S246" i="2"/>
  <c r="S130" i="2"/>
  <c r="S119" i="2"/>
  <c r="S318" i="2"/>
  <c r="S53" i="2"/>
  <c r="S472" i="2"/>
  <c r="S179" i="2"/>
  <c r="S38" i="2"/>
  <c r="S429" i="2"/>
  <c r="S317" i="2"/>
  <c r="S493" i="2"/>
  <c r="S445" i="2"/>
  <c r="S287" i="2"/>
  <c r="S411" i="2"/>
  <c r="S335" i="2"/>
  <c r="S80" i="2"/>
  <c r="S257" i="2"/>
  <c r="S152" i="2"/>
  <c r="S192" i="2"/>
  <c r="S307" i="2"/>
  <c r="S506" i="2"/>
  <c r="S435" i="2"/>
  <c r="S328" i="2"/>
  <c r="S242" i="2"/>
  <c r="S286" i="2"/>
  <c r="S485" i="2"/>
  <c r="S215" i="2"/>
  <c r="S175" i="2"/>
  <c r="S534" i="2"/>
  <c r="S365" i="2"/>
  <c r="S191" i="2"/>
  <c r="S367" i="2"/>
  <c r="S35" i="2"/>
  <c r="S181" i="2"/>
  <c r="S90" i="2"/>
  <c r="S352" i="2"/>
  <c r="S27" i="2"/>
  <c r="S190" i="2"/>
  <c r="S116" i="2"/>
  <c r="S14" i="2"/>
  <c r="S82" i="2"/>
  <c r="S497" i="2"/>
  <c r="S403" i="2"/>
  <c r="S397" i="2"/>
  <c r="S12" i="2"/>
  <c r="S381" i="2"/>
  <c r="S182" i="2"/>
  <c r="S60" i="2"/>
  <c r="S499" i="2"/>
  <c r="S310" i="2"/>
  <c r="S197" i="2"/>
  <c r="S391" i="2"/>
  <c r="S127" i="2"/>
  <c r="S6" i="2"/>
  <c r="S252" i="2"/>
  <c r="S44" i="2"/>
  <c r="S326" i="2"/>
  <c r="S160" i="2"/>
  <c r="S75" i="2"/>
  <c r="S374" i="2"/>
  <c r="S45" i="2"/>
  <c r="S360" i="2"/>
  <c r="S13" i="2"/>
  <c r="S158" i="2"/>
  <c r="S143" i="2"/>
  <c r="S536" i="2"/>
  <c r="S291" i="2"/>
  <c r="S371" i="2"/>
  <c r="S277" i="2"/>
  <c r="S199" i="2"/>
  <c r="S359" i="2"/>
  <c r="S325" i="2"/>
  <c r="S453" i="2"/>
  <c r="S251" i="2"/>
  <c r="S151" i="2"/>
  <c r="S86" i="2"/>
  <c r="S134" i="2"/>
  <c r="S79" i="2"/>
  <c r="S218" i="2"/>
  <c r="S107" i="2"/>
  <c r="S376" i="2"/>
  <c r="S278" i="2"/>
  <c r="S55" i="2"/>
  <c r="S163" i="2"/>
  <c r="S40" i="2"/>
  <c r="S393" i="2"/>
  <c r="S249" i="2"/>
  <c r="S225" i="2"/>
  <c r="S150" i="2"/>
  <c r="S139" i="2"/>
  <c r="S267" i="2"/>
  <c r="S5" i="2"/>
  <c r="S368" i="2"/>
  <c r="S443" i="2"/>
  <c r="S193" i="2"/>
  <c r="S42" i="2"/>
  <c r="S412" i="2"/>
  <c r="S486" i="2"/>
  <c r="S321" i="2"/>
  <c r="S440" i="2"/>
  <c r="S528" i="2"/>
  <c r="S308" i="2"/>
  <c r="S243" i="2"/>
  <c r="S183" i="2"/>
  <c r="S422" i="2"/>
  <c r="S320" i="2"/>
  <c r="S274" i="2"/>
  <c r="S223" i="2"/>
  <c r="S529" i="2"/>
  <c r="S447" i="2"/>
  <c r="S388" i="2"/>
  <c r="S358" i="2"/>
  <c r="S254" i="2"/>
  <c r="S547" i="2"/>
  <c r="S314" i="2"/>
  <c r="S570" i="2"/>
  <c r="S516" i="2"/>
  <c r="S324" i="2"/>
  <c r="S514" i="2"/>
  <c r="S482" i="2"/>
  <c r="S448" i="2"/>
  <c r="S395" i="2"/>
  <c r="S169" i="2"/>
  <c r="S122" i="2"/>
  <c r="S81" i="2"/>
  <c r="S202" i="2"/>
  <c r="S114" i="2"/>
  <c r="S159" i="2"/>
  <c r="S113" i="2"/>
  <c r="S64" i="2"/>
  <c r="S36" i="2"/>
  <c r="S369" i="2"/>
  <c r="S466" i="2"/>
  <c r="S206" i="2"/>
  <c r="S164" i="2"/>
  <c r="S455" i="2"/>
  <c r="S281" i="2"/>
  <c r="S32" i="2"/>
  <c r="S186" i="2"/>
  <c r="S527" i="2"/>
  <c r="S372" i="2"/>
  <c r="S8" i="2"/>
  <c r="S300" i="2"/>
  <c r="S49" i="2"/>
  <c r="S67" i="2"/>
  <c r="S201" i="2"/>
  <c r="S477" i="2"/>
  <c r="S288" i="2"/>
  <c r="S561" i="2"/>
  <c r="S103" i="2"/>
  <c r="S456" i="2"/>
  <c r="S345" i="2"/>
  <c r="S423" i="2"/>
  <c r="S407" i="2"/>
  <c r="S546" i="2"/>
  <c r="S394" i="2"/>
  <c r="S132" i="2"/>
  <c r="S166" i="2"/>
  <c r="S109" i="2"/>
  <c r="S348" i="2"/>
  <c r="S366" i="2"/>
  <c r="S235" i="2"/>
  <c r="S61" i="2"/>
  <c r="S557" i="2"/>
  <c r="S195" i="2"/>
  <c r="S146" i="2"/>
  <c r="S468" i="2"/>
  <c r="S111" i="2"/>
  <c r="S382" i="2"/>
  <c r="S23" i="2"/>
  <c r="S508" i="2"/>
  <c r="S349" i="2"/>
  <c r="S118" i="2"/>
  <c r="S51" i="2"/>
  <c r="S259" i="2"/>
  <c r="S481" i="2"/>
  <c r="S553" i="2"/>
  <c r="S63" i="2"/>
  <c r="S99" i="2"/>
  <c r="S194" i="2"/>
  <c r="S460" i="2"/>
  <c r="S512" i="2"/>
  <c r="S346" i="2"/>
  <c r="S353" i="2"/>
  <c r="S431" i="2"/>
  <c r="S161" i="2"/>
  <c r="S204" i="2"/>
  <c r="S344" i="2"/>
  <c r="S313" i="2"/>
  <c r="S571" i="2"/>
  <c r="S503" i="2"/>
  <c r="S419" i="2"/>
  <c r="S377" i="2"/>
  <c r="S222" i="2"/>
  <c r="S510" i="2"/>
  <c r="S415" i="2"/>
  <c r="S339" i="2"/>
  <c r="S203" i="2"/>
  <c r="S558" i="2"/>
  <c r="S509" i="2"/>
  <c r="S302" i="2"/>
  <c r="S226" i="2"/>
  <c r="S545" i="2"/>
  <c r="S496" i="2"/>
  <c r="S385" i="2"/>
  <c r="S283" i="2"/>
  <c r="S108" i="2"/>
  <c r="S148" i="2"/>
  <c r="S37" i="2"/>
  <c r="S494" i="2"/>
  <c r="S145" i="2"/>
  <c r="S356" i="2"/>
  <c r="S149" i="2"/>
  <c r="S33" i="2"/>
  <c r="S424" i="2"/>
  <c r="S295" i="2"/>
  <c r="S531" i="2"/>
  <c r="S94" i="2"/>
  <c r="S263" i="2"/>
  <c r="S91" i="2"/>
  <c r="S370" i="2"/>
  <c r="S490" i="2"/>
  <c r="S217" i="2"/>
  <c r="S95" i="2"/>
  <c r="S3" i="2"/>
  <c r="S231" i="2"/>
  <c r="S478" i="2"/>
  <c r="S19" i="2"/>
  <c r="S196" i="2"/>
  <c r="S312" i="2"/>
  <c r="S548" i="2"/>
  <c r="S47" i="2"/>
  <c r="S43" i="2"/>
  <c r="S334" i="2"/>
  <c r="S319" i="2"/>
  <c r="S387" i="2"/>
  <c r="S550" i="2"/>
  <c r="S399" i="2"/>
  <c r="S337" i="2"/>
  <c r="S566" i="2"/>
  <c r="S341" i="2"/>
  <c r="S428" i="2"/>
  <c r="S383" i="2"/>
  <c r="S11" i="2"/>
  <c r="S227" i="2"/>
  <c r="S25" i="2"/>
  <c r="S136" i="2"/>
  <c r="S504" i="2"/>
  <c r="S522" i="2"/>
  <c r="S454" i="2"/>
  <c r="S282" i="2"/>
  <c r="S364" i="2"/>
  <c r="S473" i="2"/>
  <c r="S406" i="2"/>
  <c r="S174" i="2"/>
  <c r="S87" i="2"/>
  <c r="S165" i="2"/>
  <c r="S24" i="2"/>
  <c r="S173" i="2"/>
  <c r="S140" i="2"/>
  <c r="S410" i="2"/>
  <c r="S304" i="2"/>
  <c r="S93" i="2"/>
  <c r="S386" i="2"/>
  <c r="S549" i="2"/>
  <c r="S336" i="2"/>
  <c r="S213" i="2"/>
  <c r="S409" i="2"/>
  <c r="S375" i="2"/>
  <c r="S492" i="2"/>
  <c r="S187" i="2"/>
  <c r="S507" i="2"/>
  <c r="S355" i="2"/>
  <c r="S153" i="2"/>
  <c r="S56" i="2"/>
  <c r="S85" i="2"/>
  <c r="S526" i="2"/>
  <c r="S309" i="2"/>
  <c r="S133" i="2"/>
  <c r="S214" i="2"/>
  <c r="S98" i="2"/>
  <c r="S48" i="2"/>
  <c r="S102" i="2"/>
  <c r="S525" i="2"/>
  <c r="S180" i="2"/>
  <c r="S421" i="2"/>
  <c r="S363" i="2"/>
  <c r="S78" i="2"/>
  <c r="S155" i="2"/>
  <c r="S556" i="2"/>
  <c r="S59" i="2"/>
  <c r="S378" i="2"/>
  <c r="S342" i="2"/>
  <c r="S250" i="2"/>
  <c r="S384" i="2"/>
  <c r="S16" i="2"/>
  <c r="P549" i="2"/>
  <c r="P13" i="2"/>
  <c r="P25" i="2"/>
  <c r="P24" i="2"/>
  <c r="P79" i="2"/>
  <c r="P130" i="2"/>
  <c r="P267" i="2"/>
  <c r="P139" i="2"/>
  <c r="P163" i="2"/>
  <c r="P376" i="2"/>
  <c r="P53" i="2"/>
  <c r="P143" i="2"/>
  <c r="P430" i="2"/>
  <c r="P461" i="2"/>
  <c r="P532" i="2"/>
  <c r="P101" i="2"/>
  <c r="P248" i="2"/>
  <c r="P446" i="2"/>
  <c r="P572" i="2"/>
  <c r="P502" i="2"/>
  <c r="P125" i="2"/>
  <c r="P491" i="2"/>
  <c r="P256" i="2"/>
  <c r="P501" i="2"/>
  <c r="P519" i="2"/>
  <c r="P505" i="2"/>
  <c r="P437" i="2"/>
  <c r="P551" i="2"/>
  <c r="P10" i="2"/>
  <c r="P159" i="2"/>
  <c r="P2" i="2"/>
  <c r="P49" i="2"/>
  <c r="P537" i="2"/>
  <c r="P179" i="2"/>
  <c r="P52" i="2"/>
  <c r="P308" i="2"/>
  <c r="P452" i="2"/>
  <c r="P220" i="2"/>
  <c r="P243" i="2"/>
  <c r="P498" i="2"/>
  <c r="P211" i="2"/>
  <c r="P476" i="2"/>
  <c r="P459" i="2"/>
  <c r="P360" i="2"/>
  <c r="P278" i="2"/>
  <c r="P218" i="2"/>
  <c r="P168" i="2"/>
  <c r="P162" i="2"/>
  <c r="P384" i="2"/>
  <c r="P396" i="2"/>
  <c r="P208" i="2"/>
  <c r="P569" i="2"/>
  <c r="P107" i="2"/>
  <c r="P158" i="2"/>
  <c r="P496" i="2"/>
  <c r="P12" i="2"/>
  <c r="P68" i="2"/>
  <c r="P284" i="2"/>
  <c r="P240" i="2"/>
  <c r="P188" i="2"/>
  <c r="P299" i="2"/>
  <c r="P412" i="2"/>
  <c r="P341" i="2"/>
  <c r="P223" i="2"/>
  <c r="P241" i="2"/>
  <c r="P494" i="2"/>
  <c r="P428" i="2"/>
  <c r="P303" i="2"/>
  <c r="P493" i="2"/>
  <c r="P330" i="2"/>
  <c r="P234" i="2"/>
  <c r="P444" i="2"/>
  <c r="P300" i="2"/>
  <c r="P62" i="2"/>
  <c r="P134" i="2"/>
  <c r="P447" i="2"/>
  <c r="P547" i="2"/>
  <c r="P474" i="2"/>
  <c r="P266" i="2"/>
  <c r="P324" i="2"/>
  <c r="P16" i="2"/>
  <c r="P126" i="2"/>
  <c r="P112" i="2"/>
  <c r="P499" i="2"/>
  <c r="P354" i="2"/>
  <c r="P563" i="2"/>
  <c r="P50" i="2"/>
  <c r="P128" i="2"/>
  <c r="P555" i="2"/>
  <c r="P216" i="2"/>
  <c r="P67" i="2"/>
  <c r="P120" i="2"/>
  <c r="P386" i="2"/>
  <c r="P336" i="2"/>
  <c r="P213" i="2"/>
  <c r="P292" i="2"/>
  <c r="P392" i="2"/>
  <c r="P305" i="2"/>
  <c r="P419" i="2"/>
  <c r="P369" i="2"/>
  <c r="P559" i="2"/>
  <c r="P186" i="2"/>
  <c r="P539" i="2"/>
  <c r="P334" i="2"/>
  <c r="P449" i="2"/>
  <c r="P420" i="2"/>
  <c r="P224" i="2"/>
  <c r="P157" i="2"/>
  <c r="P18" i="2"/>
  <c r="P372" i="2"/>
  <c r="P484" i="2"/>
  <c r="P465" i="2"/>
  <c r="P135" i="2"/>
  <c r="P76" i="2"/>
  <c r="P102" i="2"/>
  <c r="P8" i="2"/>
  <c r="P5" i="2"/>
  <c r="P381" i="2"/>
  <c r="P273" i="2"/>
  <c r="P144" i="2"/>
  <c r="P122" i="2"/>
  <c r="P154" i="2"/>
  <c r="P272" i="2"/>
  <c r="P271" i="2"/>
  <c r="P326" i="2"/>
  <c r="P196" i="2"/>
  <c r="P116" i="2"/>
  <c r="P14" i="2"/>
  <c r="P440" i="2"/>
  <c r="P45" i="2"/>
  <c r="P160" i="2"/>
  <c r="P403" i="2"/>
  <c r="P244" i="2"/>
  <c r="P206" i="2"/>
  <c r="P432" i="2"/>
  <c r="P550" i="2"/>
  <c r="P497" i="2"/>
  <c r="P202" i="2"/>
  <c r="P391" i="2"/>
  <c r="P374" i="2"/>
  <c r="P368" i="2"/>
  <c r="P73" i="2"/>
  <c r="P467" i="2"/>
  <c r="P280" i="2"/>
  <c r="P275" i="2"/>
  <c r="P462" i="2"/>
  <c r="P187" i="2"/>
  <c r="P151" i="2"/>
  <c r="P265" i="2"/>
  <c r="P141" i="2"/>
  <c r="P344" i="2"/>
  <c r="P483" i="2"/>
  <c r="P105" i="2"/>
  <c r="P20" i="2"/>
  <c r="P522" i="2"/>
  <c r="P350" i="2"/>
  <c r="P411" i="2"/>
  <c r="P311" i="2"/>
  <c r="P238" i="2"/>
  <c r="P262" i="2"/>
  <c r="P486" i="2"/>
  <c r="P387" i="2"/>
  <c r="P81" i="2"/>
  <c r="P197" i="2"/>
  <c r="P509" i="2"/>
  <c r="P201" i="2"/>
  <c r="P382" i="2"/>
  <c r="P475" i="2"/>
  <c r="P100" i="2"/>
  <c r="P468" i="2"/>
  <c r="P103" i="2"/>
  <c r="P51" i="2"/>
  <c r="P106" i="2"/>
  <c r="P57" i="2"/>
  <c r="P4" i="2"/>
  <c r="P252" i="2"/>
  <c r="P32" i="2"/>
  <c r="P433" i="2"/>
  <c r="P373" i="2"/>
  <c r="P195" i="2"/>
  <c r="P424" i="2"/>
  <c r="P295" i="2"/>
  <c r="P142" i="2"/>
  <c r="P429" i="2"/>
  <c r="P561" i="2"/>
  <c r="P458" i="2"/>
  <c r="P217" i="2"/>
  <c r="P95" i="2"/>
  <c r="P3" i="2"/>
  <c r="P500" i="2"/>
  <c r="P99" i="2"/>
  <c r="P441" i="2"/>
  <c r="P566" i="2"/>
  <c r="P259" i="2"/>
  <c r="P66" i="2"/>
  <c r="P137" i="2"/>
  <c r="P146" i="2"/>
  <c r="P488" i="2"/>
  <c r="P388" i="2"/>
  <c r="P31" i="2"/>
  <c r="P28" i="2"/>
  <c r="P200" i="2"/>
  <c r="P104" i="2"/>
  <c r="P544" i="2"/>
  <c r="P456" i="2"/>
  <c r="P83" i="2"/>
  <c r="P454" i="2"/>
  <c r="P340" i="2"/>
  <c r="P282" i="2"/>
  <c r="P364" i="2"/>
  <c r="P473" i="2"/>
  <c r="P293" i="2"/>
  <c r="P487" i="2"/>
  <c r="P212" i="2"/>
  <c r="P43" i="2"/>
  <c r="P540" i="2"/>
  <c r="P349" i="2"/>
  <c r="P235" i="2"/>
  <c r="P42" i="2"/>
  <c r="P542" i="2"/>
  <c r="P347" i="2"/>
  <c r="P232" i="2"/>
  <c r="P184" i="2"/>
  <c r="P127" i="2"/>
  <c r="P74" i="2"/>
  <c r="P30" i="2"/>
  <c r="P416" i="2"/>
  <c r="P180" i="2"/>
  <c r="P495" i="2"/>
  <c r="P297" i="2"/>
  <c r="P225" i="2"/>
  <c r="P257" i="2"/>
  <c r="P378" i="2"/>
  <c r="P463" i="2"/>
  <c r="P182" i="2"/>
  <c r="P436" i="2"/>
  <c r="P87" i="2"/>
  <c r="P118" i="2"/>
  <c r="P23" i="2"/>
  <c r="P264" i="2"/>
  <c r="P288" i="2"/>
  <c r="P61" i="2"/>
  <c r="P435" i="2"/>
  <c r="P54" i="2"/>
  <c r="P236" i="2"/>
  <c r="P175" i="2"/>
  <c r="P203" i="2"/>
  <c r="P508" i="2"/>
  <c r="P108" i="2"/>
  <c r="P111" i="2"/>
  <c r="P370" i="2"/>
  <c r="P194" i="2"/>
  <c r="P312" i="2"/>
  <c r="P367" i="2"/>
  <c r="P219" i="2"/>
  <c r="P228" i="2"/>
  <c r="P533" i="2"/>
  <c r="P88" i="2"/>
  <c r="P9" i="2"/>
  <c r="P172" i="2"/>
  <c r="P136" i="2"/>
  <c r="P332" i="2"/>
  <c r="P192" i="2"/>
  <c r="P515" i="2"/>
  <c r="P365" i="2"/>
  <c r="P408" i="2"/>
  <c r="P89" i="2"/>
  <c r="P541" i="2"/>
  <c r="P516" i="2"/>
  <c r="P482" i="2"/>
  <c r="P448" i="2"/>
  <c r="P72" i="2"/>
  <c r="P149" i="2"/>
  <c r="P115" i="2"/>
  <c r="P471" i="2"/>
  <c r="P503" i="2"/>
  <c r="P231" i="2"/>
  <c r="P457" i="2"/>
  <c r="P523" i="2"/>
  <c r="P191" i="2"/>
  <c r="P47" i="2"/>
  <c r="P301" i="2"/>
  <c r="P407" i="2"/>
  <c r="P351" i="2"/>
  <c r="P313" i="2"/>
  <c r="P229" i="2"/>
  <c r="P481" i="2"/>
  <c r="P394" i="2"/>
  <c r="P562" i="2"/>
  <c r="P405" i="2"/>
  <c r="P377" i="2"/>
  <c r="P153" i="2"/>
  <c r="P215" i="2"/>
  <c r="P425" i="2"/>
  <c r="P404" i="2"/>
  <c r="P545" i="2"/>
  <c r="P283" i="2"/>
  <c r="P263" i="2"/>
  <c r="P63" i="2"/>
  <c r="P227" i="2"/>
  <c r="P94" i="2"/>
  <c r="P15" i="2"/>
  <c r="P477" i="2"/>
  <c r="P91" i="2"/>
  <c r="P534" i="2"/>
  <c r="P355" i="2"/>
  <c r="P325" i="2"/>
  <c r="P237" i="2"/>
  <c r="P58" i="2"/>
  <c r="P33" i="2"/>
  <c r="P19" i="2"/>
  <c r="P538" i="2"/>
  <c r="P268" i="2"/>
  <c r="P328" i="2"/>
  <c r="P553" i="2"/>
  <c r="P331" i="2"/>
  <c r="P290" i="2"/>
  <c r="P490" i="2"/>
  <c r="P276" i="2"/>
  <c r="P132" i="2"/>
  <c r="P379" i="2"/>
  <c r="P177" i="2"/>
  <c r="P204" i="2"/>
  <c r="P205" i="2"/>
  <c r="P535" i="2"/>
  <c r="P250" i="2"/>
  <c r="P155" i="2"/>
  <c r="P92" i="2"/>
  <c r="P46" i="2"/>
  <c r="P261" i="2"/>
  <c r="P59" i="2"/>
  <c r="P65" i="2"/>
  <c r="P558" i="2"/>
  <c r="P363" i="2"/>
  <c r="P181" i="2"/>
  <c r="P110" i="2"/>
  <c r="P518" i="2"/>
  <c r="P254" i="2"/>
  <c r="P548" i="2"/>
  <c r="P342" i="2"/>
  <c r="P310" i="2"/>
  <c r="P22" i="2"/>
  <c r="P60" i="2"/>
  <c r="P165" i="2"/>
  <c r="P44" i="2"/>
  <c r="P451" i="2"/>
  <c r="P315" i="2"/>
  <c r="P221" i="2"/>
  <c r="P124" i="2"/>
  <c r="P78" i="2"/>
  <c r="P556" i="2"/>
  <c r="P397" i="2"/>
  <c r="P507" i="2"/>
  <c r="P525" i="2"/>
  <c r="P421" i="2"/>
  <c r="P70" i="2"/>
  <c r="P164" i="2"/>
  <c r="P455" i="2"/>
  <c r="P362" i="2"/>
  <c r="P472" i="2"/>
  <c r="P123" i="2"/>
  <c r="P119" i="2"/>
  <c r="P393" i="2"/>
  <c r="P531" i="2"/>
  <c r="P318" i="2"/>
  <c r="P560" i="2"/>
  <c r="P90" i="2"/>
  <c r="P434" i="2"/>
  <c r="P207" i="2"/>
  <c r="P176" i="2"/>
  <c r="P11" i="2"/>
  <c r="P96" i="2"/>
  <c r="P439" i="2"/>
  <c r="P17" i="2"/>
  <c r="P230" i="2"/>
  <c r="P156" i="2"/>
  <c r="P21" i="2"/>
  <c r="P170" i="2"/>
  <c r="P402" i="2"/>
  <c r="P356" i="2"/>
  <c r="P514" i="2"/>
  <c r="P319" i="2"/>
  <c r="P399" i="2"/>
  <c r="P353" i="2"/>
  <c r="P185" i="2"/>
  <c r="P269" i="2"/>
  <c r="P26" i="2"/>
  <c r="P69" i="2"/>
  <c r="P27" i="2"/>
  <c r="P511" i="2"/>
  <c r="P417" i="2"/>
  <c r="P322" i="2"/>
  <c r="P174" i="2"/>
  <c r="P294" i="2"/>
  <c r="P251" i="2"/>
  <c r="P56" i="2"/>
  <c r="P152" i="2"/>
  <c r="P406" i="2"/>
  <c r="P75" i="2"/>
  <c r="P343" i="2"/>
  <c r="P528" i="2"/>
  <c r="P398" i="2"/>
  <c r="P422" i="2"/>
  <c r="P320" i="2"/>
  <c r="P529" i="2"/>
  <c r="P415" i="2"/>
  <c r="P148" i="2"/>
  <c r="P327" i="2"/>
  <c r="P337" i="2"/>
  <c r="P97" i="2"/>
  <c r="P520" i="2"/>
  <c r="P450" i="2"/>
  <c r="P479" i="2"/>
  <c r="P255" i="2"/>
  <c r="P512" i="2"/>
  <c r="P517" i="2"/>
  <c r="P339" i="2"/>
  <c r="P226" i="2"/>
  <c r="P478" i="2"/>
  <c r="P84" i="2"/>
  <c r="P7" i="2"/>
  <c r="P524" i="2"/>
  <c r="P445" i="2"/>
  <c r="P359" i="2"/>
  <c r="P285" i="2"/>
  <c r="P233" i="2"/>
  <c r="P114" i="2"/>
  <c r="P34" i="2"/>
  <c r="P571" i="2"/>
  <c r="P298" i="2"/>
  <c r="P557" i="2"/>
  <c r="P258" i="2"/>
  <c r="P77" i="2"/>
  <c r="P169" i="2"/>
  <c r="P55" i="2"/>
  <c r="P131" i="2"/>
  <c r="P314" i="2"/>
  <c r="P552" i="2"/>
  <c r="P453" i="2"/>
  <c r="P413" i="2"/>
  <c r="P375" i="2"/>
  <c r="P279" i="2"/>
  <c r="P173" i="2"/>
  <c r="P469" i="2"/>
  <c r="P530" i="2"/>
  <c r="P93" i="2"/>
  <c r="P554" i="2"/>
  <c r="P366" i="2"/>
  <c r="P466" i="2"/>
  <c r="P427" i="2"/>
  <c r="P281" i="2"/>
  <c r="P568" i="2"/>
  <c r="P489" i="2"/>
  <c r="P249" i="2"/>
  <c r="P431" i="2"/>
  <c r="P371" i="2"/>
  <c r="P321" i="2"/>
  <c r="P492" i="2"/>
  <c r="P389" i="2"/>
  <c r="P401" i="2"/>
  <c r="P167" i="2"/>
  <c r="P150" i="2"/>
  <c r="P71" i="2"/>
  <c r="P564" i="2"/>
  <c r="P357" i="2"/>
  <c r="P414" i="2"/>
  <c r="P546" i="2"/>
  <c r="P316" i="2"/>
  <c r="P287" i="2"/>
  <c r="P129" i="2"/>
  <c r="P570" i="2"/>
  <c r="P426" i="2"/>
  <c r="P526" i="2"/>
  <c r="P147" i="2"/>
  <c r="P82" i="2"/>
  <c r="P35" i="2"/>
  <c r="P338" i="2"/>
  <c r="P335" i="2"/>
  <c r="P504" i="2"/>
  <c r="P527" i="2"/>
  <c r="P166" i="2"/>
  <c r="P380" i="2"/>
  <c r="P39" i="2"/>
  <c r="P117" i="2"/>
  <c r="P543" i="2"/>
  <c r="P245" i="2"/>
  <c r="P210" i="2"/>
  <c r="P289" i="2"/>
  <c r="P390" i="2"/>
  <c r="P333" i="2"/>
  <c r="P277" i="2"/>
  <c r="P239" i="2"/>
  <c r="P521" i="2"/>
  <c r="P470" i="2"/>
  <c r="P409" i="2"/>
  <c r="P306" i="2"/>
  <c r="P270" i="2"/>
  <c r="P37" i="2"/>
  <c r="P567" i="2"/>
  <c r="P80" i="2"/>
  <c r="P253" i="2"/>
  <c r="P246" i="2"/>
  <c r="P536" i="2"/>
  <c r="P395" i="2"/>
  <c r="P247" i="2"/>
  <c r="P86" i="2"/>
  <c r="P480" i="2"/>
  <c r="P302" i="2"/>
  <c r="P385" i="2"/>
  <c r="P190" i="2"/>
  <c r="P348" i="2"/>
  <c r="P36" i="2"/>
  <c r="P464" i="2"/>
  <c r="P345" i="2"/>
  <c r="P307" i="2"/>
  <c r="P189" i="2"/>
  <c r="P513" i="2"/>
  <c r="P400" i="2"/>
  <c r="P383" i="2"/>
  <c r="P178" i="2"/>
  <c r="P29" i="2"/>
  <c r="P410" i="2"/>
  <c r="P460" i="2"/>
  <c r="P209" i="2"/>
  <c r="P171" i="2"/>
  <c r="P140" i="2"/>
  <c r="P565" i="2"/>
  <c r="P222" i="2"/>
  <c r="P510" i="2"/>
  <c r="P85" i="2"/>
  <c r="P352" i="2"/>
  <c r="P113" i="2"/>
  <c r="P64" i="2"/>
  <c r="P198" i="2"/>
  <c r="P109" i="2"/>
  <c r="P443" i="2"/>
  <c r="P183" i="2"/>
  <c r="P121" i="2"/>
  <c r="P506" i="2"/>
  <c r="P242" i="2"/>
  <c r="P286" i="2"/>
  <c r="P361" i="2"/>
  <c r="P323" i="2"/>
  <c r="P145" i="2"/>
  <c r="P442" i="2"/>
  <c r="P329" i="2"/>
  <c r="P38" i="2"/>
  <c r="P138" i="2"/>
  <c r="P199" i="2"/>
  <c r="P260" i="2"/>
  <c r="P309" i="2"/>
  <c r="P133" i="2"/>
  <c r="P214" i="2"/>
  <c r="P346" i="2"/>
  <c r="P317" i="2"/>
  <c r="P274" i="2"/>
  <c r="P358" i="2"/>
  <c r="P485" i="2"/>
  <c r="P423" i="2"/>
  <c r="P98" i="2"/>
  <c r="P48" i="2"/>
  <c r="P41" i="2"/>
  <c r="P438" i="2"/>
  <c r="P193" i="2"/>
  <c r="P291" i="2"/>
  <c r="P161" i="2"/>
  <c r="P296" i="2"/>
  <c r="P304" i="2"/>
  <c r="P418" i="2"/>
  <c r="U193" i="2" l="1"/>
  <c r="U156" i="2"/>
  <c r="U451" i="2"/>
  <c r="U2" i="2"/>
  <c r="AC2" i="2" s="1"/>
  <c r="U212" i="2"/>
  <c r="U262" i="2"/>
  <c r="U414" i="2"/>
  <c r="U487" i="2"/>
  <c r="U560" i="2"/>
  <c r="U440" i="2"/>
  <c r="U459" i="2"/>
  <c r="U462" i="2"/>
  <c r="U528" i="2"/>
  <c r="U269" i="2"/>
  <c r="U18" i="2"/>
  <c r="U501" i="2"/>
  <c r="U185" i="2"/>
  <c r="U311" i="2"/>
  <c r="U243" i="2"/>
  <c r="U519" i="2"/>
  <c r="U268" i="2"/>
  <c r="U301" i="2"/>
  <c r="U308" i="2"/>
  <c r="U34" i="2"/>
  <c r="U438" i="2"/>
  <c r="U260" i="2"/>
  <c r="U550" i="2"/>
  <c r="U271" i="2"/>
  <c r="U169" i="2"/>
  <c r="U88" i="2"/>
  <c r="U148" i="2"/>
  <c r="U89" i="2"/>
  <c r="U137" i="2"/>
  <c r="U176" i="2"/>
  <c r="U533" i="2"/>
  <c r="U432" i="2"/>
  <c r="U531" i="2"/>
  <c r="U229" i="2"/>
  <c r="U233" i="2"/>
  <c r="U154" i="2"/>
  <c r="U418" i="2"/>
  <c r="U240" i="2"/>
  <c r="U330" i="2"/>
  <c r="U167" i="2"/>
  <c r="U285" i="2"/>
  <c r="U471" i="2"/>
  <c r="U163" i="2"/>
  <c r="U206" i="2"/>
  <c r="U273" i="2"/>
  <c r="U53" i="2"/>
  <c r="U44" i="2"/>
  <c r="U314" i="2"/>
  <c r="U467" i="2"/>
  <c r="U125" i="2"/>
  <c r="U267" i="2"/>
  <c r="U130" i="2"/>
  <c r="U530" i="2"/>
  <c r="U129" i="2"/>
  <c r="U365" i="2"/>
  <c r="U307" i="2"/>
  <c r="U93" i="2"/>
  <c r="U61" i="2"/>
  <c r="U368" i="2"/>
  <c r="U30" i="2"/>
  <c r="U374" i="2"/>
  <c r="U523" i="2"/>
  <c r="U405" i="2"/>
  <c r="U272" i="2"/>
  <c r="U318" i="2"/>
  <c r="U515" i="2"/>
  <c r="U62" i="2"/>
  <c r="U247" i="2"/>
  <c r="U178" i="2"/>
  <c r="U171" i="2"/>
  <c r="U143" i="2"/>
  <c r="U249" i="2"/>
  <c r="U10" i="2"/>
  <c r="U497" i="2"/>
  <c r="U251" i="2"/>
  <c r="U76" i="2"/>
  <c r="U98" i="2"/>
  <c r="U511" i="2"/>
  <c r="U572" i="2"/>
  <c r="U20" i="2"/>
  <c r="U340" i="2"/>
  <c r="U410" i="2"/>
  <c r="U216" i="2"/>
  <c r="U15" i="2"/>
  <c r="U437" i="2"/>
  <c r="U483" i="2"/>
  <c r="U29" i="2"/>
  <c r="U564" i="2"/>
  <c r="U202" i="2"/>
  <c r="U395" i="2"/>
  <c r="U22" i="2"/>
  <c r="U453" i="2"/>
  <c r="U371" i="2"/>
  <c r="U479" i="2"/>
  <c r="U242" i="2"/>
  <c r="U518" i="2"/>
  <c r="U245" i="2"/>
  <c r="U473" i="2"/>
  <c r="U188" i="2"/>
  <c r="U101" i="2"/>
  <c r="U124" i="2"/>
  <c r="U562" i="2"/>
  <c r="U458" i="2"/>
  <c r="U105" i="2"/>
  <c r="U68" i="2"/>
  <c r="U385" i="2"/>
  <c r="U261" i="2"/>
  <c r="U415" i="2"/>
  <c r="U404" i="2"/>
  <c r="U157" i="2"/>
  <c r="U540" i="2"/>
  <c r="U86" i="2"/>
  <c r="U85" i="2"/>
  <c r="U77" i="2"/>
  <c r="U160" i="2"/>
  <c r="U133" i="2"/>
  <c r="U151" i="2"/>
  <c r="U79" i="2"/>
  <c r="U183" i="2"/>
  <c r="U52" i="2"/>
  <c r="U152" i="2"/>
  <c r="U416" i="2"/>
  <c r="U329" i="2"/>
  <c r="U338" i="2"/>
  <c r="U201" i="2"/>
  <c r="U66" i="2"/>
  <c r="U189" i="2"/>
  <c r="U209" i="2"/>
  <c r="U128" i="2"/>
  <c r="U196" i="2"/>
  <c r="U468" i="2"/>
  <c r="U546" i="2"/>
  <c r="U198" i="2"/>
  <c r="U407" i="2"/>
  <c r="U284" i="2"/>
  <c r="U252" i="2"/>
  <c r="U505" i="2"/>
  <c r="U476" i="2"/>
  <c r="U162" i="2"/>
  <c r="U135" i="2"/>
  <c r="U177" i="2"/>
  <c r="U485" i="2"/>
  <c r="U257" i="2"/>
  <c r="U123" i="2"/>
  <c r="U72" i="2"/>
  <c r="U489" i="2"/>
  <c r="U539" i="2"/>
  <c r="U289" i="2"/>
  <c r="U173" i="2"/>
  <c r="U47" i="2"/>
  <c r="U9" i="2"/>
  <c r="U227" i="2"/>
  <c r="U568" i="2"/>
  <c r="U230" i="2"/>
  <c r="U19" i="2"/>
  <c r="U94" i="2"/>
  <c r="U383" i="2"/>
  <c r="U532" i="2"/>
  <c r="U288" i="2"/>
  <c r="U508" i="2"/>
  <c r="U350" i="2"/>
  <c r="U366" i="2"/>
  <c r="U348" i="2"/>
  <c r="U541" i="2"/>
  <c r="U313" i="2"/>
  <c r="U500" i="2"/>
  <c r="U433" i="2"/>
  <c r="U64" i="2"/>
  <c r="U49" i="2"/>
  <c r="U369" i="2"/>
  <c r="U264" i="2"/>
  <c r="U388" i="2"/>
  <c r="U74" i="2"/>
  <c r="U97" i="2"/>
  <c r="U521" i="2"/>
  <c r="U136" i="2"/>
  <c r="U296" i="2"/>
  <c r="U145" i="2"/>
  <c r="U337" i="2"/>
  <c r="U275" i="2"/>
  <c r="U164" i="2"/>
  <c r="U512" i="2"/>
  <c r="U488" i="2"/>
  <c r="U297" i="2"/>
  <c r="U140" i="2"/>
  <c r="U60" i="2"/>
  <c r="U265" i="2"/>
  <c r="U442" i="2"/>
  <c r="U225" i="2"/>
  <c r="U139" i="2"/>
  <c r="U172" i="2"/>
  <c r="U514" i="2"/>
  <c r="U358" i="2"/>
  <c r="U6" i="2"/>
  <c r="U27" i="2"/>
  <c r="U321" i="2"/>
  <c r="U449" i="2"/>
  <c r="U567" i="2"/>
  <c r="U256" i="2"/>
  <c r="U181" i="2"/>
  <c r="U484" i="2"/>
  <c r="U286" i="2"/>
  <c r="U491" i="2"/>
  <c r="U69" i="2"/>
  <c r="U452" i="2"/>
  <c r="U250" i="2"/>
  <c r="U80" i="2"/>
  <c r="U401" i="2"/>
  <c r="U211" i="2"/>
  <c r="U408" i="2"/>
  <c r="U548" i="2"/>
  <c r="U544" i="2"/>
  <c r="U343" i="2"/>
  <c r="U362" i="2"/>
  <c r="U290" i="2"/>
  <c r="U287" i="2"/>
  <c r="U317" i="2"/>
  <c r="U346" i="2"/>
  <c r="U231" i="2"/>
  <c r="U305" i="2"/>
  <c r="U258" i="2"/>
  <c r="U299" i="2"/>
  <c r="U396" i="2"/>
  <c r="U259" i="2"/>
  <c r="U23" i="2"/>
  <c r="U71" i="2"/>
  <c r="U461" i="2"/>
  <c r="U109" i="2"/>
  <c r="U244" i="2"/>
  <c r="U545" i="2"/>
  <c r="U558" i="2"/>
  <c r="U228" i="2"/>
  <c r="U300" i="2"/>
  <c r="U159" i="2"/>
  <c r="U351" i="2"/>
  <c r="U218" i="2"/>
  <c r="U529" i="2"/>
  <c r="U134" i="2"/>
  <c r="U315" i="2"/>
  <c r="U554" i="2"/>
  <c r="U104" i="2"/>
  <c r="U63" i="2"/>
  <c r="U494" i="2"/>
  <c r="U469" i="2"/>
  <c r="U386" i="2"/>
  <c r="U509" i="2"/>
  <c r="U36" i="2"/>
  <c r="U255" i="2"/>
  <c r="U197" i="2"/>
  <c r="U102" i="2"/>
  <c r="U455" i="2"/>
  <c r="U182" i="2"/>
  <c r="U291" i="2"/>
  <c r="U184" i="2"/>
  <c r="U55" i="2"/>
  <c r="U551" i="2"/>
  <c r="U223" i="2"/>
  <c r="U45" i="2"/>
  <c r="U127" i="2"/>
  <c r="U403" i="2"/>
  <c r="U352" i="2"/>
  <c r="U427" i="2"/>
  <c r="U113" i="2"/>
  <c r="U168" i="2"/>
  <c r="U65" i="2"/>
  <c r="U138" i="2"/>
  <c r="U35" i="2"/>
  <c r="U535" i="2"/>
  <c r="U192" i="2"/>
  <c r="U155" i="2"/>
  <c r="U48" i="2"/>
  <c r="U92" i="2"/>
  <c r="U207" i="2"/>
  <c r="U234" i="2"/>
  <c r="U559" i="2"/>
  <c r="U373" i="2"/>
  <c r="U174" i="2"/>
  <c r="U224" i="2"/>
  <c r="U292" i="2"/>
  <c r="U425" i="2"/>
  <c r="U54" i="2"/>
  <c r="U194" i="2"/>
  <c r="U95" i="2"/>
  <c r="U33" i="2"/>
  <c r="U566" i="2"/>
  <c r="U51" i="2"/>
  <c r="U382" i="2"/>
  <c r="U39" i="2"/>
  <c r="U226" i="2"/>
  <c r="U203" i="2"/>
  <c r="U222" i="2"/>
  <c r="U344" i="2"/>
  <c r="U430" i="2"/>
  <c r="U8" i="2"/>
  <c r="U114" i="2"/>
  <c r="U246" i="2"/>
  <c r="U274" i="2"/>
  <c r="U200" i="2"/>
  <c r="U210" i="2"/>
  <c r="U478" i="2"/>
  <c r="U37" i="2"/>
  <c r="U236" i="2"/>
  <c r="U356" i="2"/>
  <c r="U303" i="2"/>
  <c r="U166" i="2"/>
  <c r="U499" i="2"/>
  <c r="U417" i="2"/>
  <c r="U141" i="2"/>
  <c r="U190" i="2"/>
  <c r="U536" i="2"/>
  <c r="U278" i="2"/>
  <c r="U391" i="2"/>
  <c r="U423" i="2"/>
  <c r="U334" i="2"/>
  <c r="U205" i="2"/>
  <c r="U110" i="2"/>
  <c r="U367" i="2"/>
  <c r="U534" i="2"/>
  <c r="U342" i="2"/>
  <c r="U78" i="2"/>
  <c r="U406" i="2"/>
  <c r="U153" i="2"/>
  <c r="U336" i="2"/>
  <c r="U99" i="2"/>
  <c r="U217" i="2"/>
  <c r="U117" i="2"/>
  <c r="U341" i="2"/>
  <c r="U118" i="2"/>
  <c r="U146" i="2"/>
  <c r="U283" i="2"/>
  <c r="U339" i="2"/>
  <c r="U372" i="2"/>
  <c r="U542" i="2"/>
  <c r="U320" i="2"/>
  <c r="U31" i="2"/>
  <c r="U28" i="2"/>
  <c r="U121" i="2"/>
  <c r="U56" i="2"/>
  <c r="U3" i="2"/>
  <c r="U4" i="2"/>
  <c r="U387" i="2"/>
  <c r="U11" i="2"/>
  <c r="U503" i="2"/>
  <c r="U450" i="2"/>
  <c r="U480" i="2"/>
  <c r="U50" i="2"/>
  <c r="U460" i="2"/>
  <c r="U322" i="2"/>
  <c r="U443" i="2"/>
  <c r="U158" i="2"/>
  <c r="U393" i="2"/>
  <c r="U376" i="2"/>
  <c r="U516" i="2"/>
  <c r="U75" i="2"/>
  <c r="U310" i="2"/>
  <c r="U82" i="2"/>
  <c r="U354" i="2"/>
  <c r="U434" i="2"/>
  <c r="U327" i="2"/>
  <c r="U175" i="2"/>
  <c r="U378" i="2"/>
  <c r="U363" i="2"/>
  <c r="U214" i="2"/>
  <c r="U219" i="2"/>
  <c r="U239" i="2"/>
  <c r="U279" i="2"/>
  <c r="U355" i="2"/>
  <c r="U375" i="2"/>
  <c r="U398" i="2"/>
  <c r="U553" i="2"/>
  <c r="U490" i="2"/>
  <c r="U195" i="2"/>
  <c r="U170" i="2"/>
  <c r="U377" i="2"/>
  <c r="U186" i="2"/>
  <c r="U38" i="2"/>
  <c r="U345" i="2"/>
  <c r="U482" i="2"/>
  <c r="U237" i="2"/>
  <c r="U444" i="2"/>
  <c r="U454" i="2"/>
  <c r="U475" i="2"/>
  <c r="U429" i="2"/>
  <c r="U238" i="2"/>
  <c r="U298" i="2"/>
  <c r="U204" i="2"/>
  <c r="U520" i="2"/>
  <c r="U199" i="2"/>
  <c r="U253" i="2"/>
  <c r="U81" i="2"/>
  <c r="U277" i="2"/>
  <c r="U332" i="2"/>
  <c r="U13" i="2"/>
  <c r="U119" i="2"/>
  <c r="U107" i="2"/>
  <c r="U126" i="2"/>
  <c r="U570" i="2"/>
  <c r="U381" i="2"/>
  <c r="U14" i="2"/>
  <c r="U325" i="2"/>
  <c r="U537" i="2"/>
  <c r="U147" i="2"/>
  <c r="U7" i="2"/>
  <c r="U380" i="2"/>
  <c r="U215" i="2"/>
  <c r="U280" i="2"/>
  <c r="U506" i="2"/>
  <c r="U221" i="2"/>
  <c r="U59" i="2"/>
  <c r="U421" i="2"/>
  <c r="U270" i="2"/>
  <c r="U333" i="2"/>
  <c r="U543" i="2"/>
  <c r="U464" i="2"/>
  <c r="U364" i="2"/>
  <c r="U100" i="2"/>
  <c r="U392" i="2"/>
  <c r="U409" i="2"/>
  <c r="U493" i="2"/>
  <c r="U472" i="2"/>
  <c r="U481" i="2"/>
  <c r="U370" i="2"/>
  <c r="U399" i="2"/>
  <c r="U316" i="2"/>
  <c r="U456" i="2"/>
  <c r="U111" i="2"/>
  <c r="U379" i="2"/>
  <c r="U21" i="2"/>
  <c r="U436" i="2"/>
  <c r="U419" i="2"/>
  <c r="U439" i="2"/>
  <c r="U32" i="2"/>
  <c r="U179" i="2"/>
  <c r="U357" i="2"/>
  <c r="U232" i="2"/>
  <c r="U441" i="2"/>
  <c r="U180" i="2"/>
  <c r="U522" i="2"/>
  <c r="U492" i="2"/>
  <c r="U295" i="2"/>
  <c r="U428" i="2"/>
  <c r="U507" i="2"/>
  <c r="U498" i="2"/>
  <c r="U5" i="2"/>
  <c r="U132" i="2"/>
  <c r="U324" i="2"/>
  <c r="U412" i="2"/>
  <c r="U524" i="2"/>
  <c r="U448" i="2"/>
  <c r="U486" i="2"/>
  <c r="U41" i="2"/>
  <c r="U435" i="2"/>
  <c r="U360" i="2"/>
  <c r="U40" i="2"/>
  <c r="U122" i="2"/>
  <c r="U266" i="2"/>
  <c r="U326" i="2"/>
  <c r="U112" i="2"/>
  <c r="U16" i="2"/>
  <c r="U420" i="2"/>
  <c r="U17" i="2"/>
  <c r="U70" i="2"/>
  <c r="U465" i="2"/>
  <c r="U323" i="2"/>
  <c r="U24" i="2"/>
  <c r="U309" i="2"/>
  <c r="U306" i="2"/>
  <c r="U502" i="2"/>
  <c r="U282" i="2"/>
  <c r="U25" i="2"/>
  <c r="U144" i="2"/>
  <c r="U304" i="2"/>
  <c r="U353" i="2"/>
  <c r="U312" i="2"/>
  <c r="U91" i="2"/>
  <c r="U106" i="2"/>
  <c r="U513" i="2"/>
  <c r="U103" i="2"/>
  <c r="U220" i="2"/>
  <c r="U96" i="2"/>
  <c r="U557" i="2"/>
  <c r="U120" i="2"/>
  <c r="U302" i="2"/>
  <c r="U510" i="2"/>
  <c r="U571" i="2"/>
  <c r="U474" i="2"/>
  <c r="U161" i="2"/>
  <c r="U281" i="2"/>
  <c r="U446" i="2"/>
  <c r="U347" i="2"/>
  <c r="U495" i="2"/>
  <c r="U517" i="2"/>
  <c r="U335" i="2"/>
  <c r="U73" i="2"/>
  <c r="U565" i="2"/>
  <c r="U424" i="2"/>
  <c r="U400" i="2"/>
  <c r="U331" i="2"/>
  <c r="U319" i="2"/>
  <c r="U477" i="2"/>
  <c r="U394" i="2"/>
  <c r="U547" i="2"/>
  <c r="U46" i="2"/>
  <c r="U294" i="2"/>
  <c r="U422" i="2"/>
  <c r="U42" i="2"/>
  <c r="U87" i="2"/>
  <c r="U563" i="2"/>
  <c r="U142" i="2"/>
  <c r="U457" i="2"/>
  <c r="U397" i="2"/>
  <c r="U116" i="2"/>
  <c r="U384" i="2"/>
  <c r="U57" i="2"/>
  <c r="U115" i="2"/>
  <c r="U84" i="2"/>
  <c r="U90" i="2"/>
  <c r="U191" i="2"/>
  <c r="U361" i="2"/>
  <c r="U328" i="2"/>
  <c r="U538" i="2"/>
  <c r="U165" i="2"/>
  <c r="U556" i="2"/>
  <c r="U525" i="2"/>
  <c r="U526" i="2"/>
  <c r="U470" i="2"/>
  <c r="U390" i="2"/>
  <c r="U389" i="2"/>
  <c r="U43" i="2"/>
  <c r="U83" i="2"/>
  <c r="U131" i="2"/>
  <c r="U402" i="2"/>
  <c r="U276" i="2"/>
  <c r="U187" i="2"/>
  <c r="U248" i="2"/>
  <c r="U549" i="2"/>
  <c r="U241" i="2"/>
  <c r="U569" i="2"/>
  <c r="U263" i="2"/>
  <c r="U555" i="2"/>
  <c r="U208" i="2"/>
  <c r="U561" i="2"/>
  <c r="U349" i="2"/>
  <c r="U235" i="2"/>
  <c r="U108" i="2"/>
  <c r="U496" i="2"/>
  <c r="U463" i="2"/>
  <c r="U431" i="2"/>
  <c r="U67" i="2"/>
  <c r="U466" i="2"/>
  <c r="U150" i="2"/>
  <c r="U254" i="2"/>
  <c r="U12" i="2"/>
  <c r="U359" i="2"/>
  <c r="U411" i="2"/>
  <c r="U504" i="2"/>
  <c r="U445" i="2"/>
  <c r="U149" i="2"/>
  <c r="U213" i="2"/>
  <c r="U426" i="2"/>
  <c r="U527" i="2"/>
  <c r="U447" i="2"/>
  <c r="U413" i="2"/>
  <c r="U58" i="2"/>
  <c r="U293" i="2"/>
  <c r="U26" i="2"/>
  <c r="U552" i="2"/>
  <c r="AD2" i="2" l="1"/>
  <c r="AE2" i="2" s="1"/>
  <c r="AC58" i="2"/>
  <c r="AD58" i="2"/>
  <c r="AE58" i="2" s="1"/>
  <c r="AC525" i="2"/>
  <c r="AD525" i="2"/>
  <c r="AE525" i="2" s="1"/>
  <c r="AC502" i="2"/>
  <c r="AD502" i="2"/>
  <c r="AE502" i="2" s="1"/>
  <c r="AC333" i="2"/>
  <c r="AD333" i="2"/>
  <c r="AE333" i="2" s="1"/>
  <c r="AC82" i="2"/>
  <c r="AD82" i="2"/>
  <c r="AE82" i="2" s="1"/>
  <c r="AC33" i="2"/>
  <c r="AD33" i="2"/>
  <c r="AE33" i="2" s="1"/>
  <c r="AC469" i="2"/>
  <c r="AD469" i="2"/>
  <c r="AE469" i="2" s="1"/>
  <c r="AC321" i="2"/>
  <c r="AD321" i="2"/>
  <c r="AE321" i="2" s="1"/>
  <c r="AC289" i="2"/>
  <c r="AD289" i="2"/>
  <c r="AE289" i="2" s="1"/>
  <c r="AC15" i="2"/>
  <c r="AD15" i="2"/>
  <c r="AE15" i="2" s="1"/>
  <c r="AC501" i="2"/>
  <c r="AD501" i="2"/>
  <c r="AE501" i="2" s="1"/>
  <c r="AC556" i="2"/>
  <c r="AD556" i="2"/>
  <c r="AE556" i="2" s="1"/>
  <c r="AC306" i="2"/>
  <c r="AD306" i="2"/>
  <c r="AE306" i="2" s="1"/>
  <c r="AC379" i="2"/>
  <c r="AD379" i="2"/>
  <c r="AE379" i="2" s="1"/>
  <c r="AC7" i="2"/>
  <c r="AD7" i="2"/>
  <c r="AE7" i="2" s="1"/>
  <c r="AC3" i="2"/>
  <c r="AD3" i="2"/>
  <c r="AE3" i="2" s="1"/>
  <c r="AC95" i="2"/>
  <c r="AD95" i="2"/>
  <c r="AE95" i="2" s="1"/>
  <c r="AC231" i="2"/>
  <c r="AD231" i="2"/>
  <c r="AE231" i="2" s="1"/>
  <c r="AC348" i="2"/>
  <c r="AD348" i="2"/>
  <c r="AE348" i="2" s="1"/>
  <c r="AC468" i="2"/>
  <c r="AD468" i="2"/>
  <c r="AE468" i="2" s="1"/>
  <c r="AC22" i="2"/>
  <c r="AD22" i="2"/>
  <c r="AE22" i="2" s="1"/>
  <c r="AC308" i="2"/>
  <c r="AD308" i="2"/>
  <c r="AE308" i="2" s="1"/>
  <c r="AC496" i="2"/>
  <c r="AD496" i="2"/>
  <c r="AE496" i="2" s="1"/>
  <c r="AC331" i="2"/>
  <c r="AD331" i="2"/>
  <c r="AE331" i="2" s="1"/>
  <c r="AC347" i="2"/>
  <c r="AD347" i="2"/>
  <c r="AE347" i="2" s="1"/>
  <c r="AC120" i="2"/>
  <c r="AD120" i="2"/>
  <c r="AE120" i="2" s="1"/>
  <c r="AC312" i="2"/>
  <c r="AD312" i="2"/>
  <c r="AE312" i="2" s="1"/>
  <c r="AC309" i="2"/>
  <c r="AD309" i="2"/>
  <c r="AE309" i="2" s="1"/>
  <c r="AC112" i="2"/>
  <c r="AD112" i="2"/>
  <c r="AE112" i="2" s="1"/>
  <c r="AC486" i="2"/>
  <c r="AD486" i="2"/>
  <c r="AE486" i="2" s="1"/>
  <c r="AC507" i="2"/>
  <c r="AD507" i="2"/>
  <c r="AE507" i="2" s="1"/>
  <c r="AC357" i="2"/>
  <c r="AD357" i="2"/>
  <c r="AE357" i="2" s="1"/>
  <c r="AC111" i="2"/>
  <c r="AD111" i="2"/>
  <c r="AE111" i="2" s="1"/>
  <c r="AC409" i="2"/>
  <c r="AD409" i="2"/>
  <c r="AE409" i="2" s="1"/>
  <c r="AC421" i="2"/>
  <c r="AD421" i="2"/>
  <c r="AE421" i="2" s="1"/>
  <c r="AC147" i="2"/>
  <c r="AD147" i="2"/>
  <c r="AE147" i="2" s="1"/>
  <c r="AC119" i="2"/>
  <c r="AD119" i="2"/>
  <c r="AE119" i="2" s="1"/>
  <c r="AC204" i="2"/>
  <c r="AD204" i="2"/>
  <c r="AE204" i="2" s="1"/>
  <c r="AC482" i="2"/>
  <c r="AD482" i="2"/>
  <c r="AE482" i="2" s="1"/>
  <c r="AC553" i="2"/>
  <c r="AD553" i="2"/>
  <c r="AE553" i="2" s="1"/>
  <c r="AC363" i="2"/>
  <c r="AD363" i="2"/>
  <c r="AE363" i="2" s="1"/>
  <c r="AC75" i="2"/>
  <c r="AD75" i="2"/>
  <c r="AE75" i="2" s="1"/>
  <c r="AC50" i="2"/>
  <c r="AD50" i="2"/>
  <c r="AE50" i="2" s="1"/>
  <c r="AC56" i="2"/>
  <c r="AD56" i="2"/>
  <c r="AE56" i="2" s="1"/>
  <c r="AC283" i="2"/>
  <c r="AD283" i="2"/>
  <c r="AE283" i="2" s="1"/>
  <c r="AC153" i="2"/>
  <c r="AD153" i="2"/>
  <c r="AE153" i="2" s="1"/>
  <c r="AC334" i="2"/>
  <c r="AD334" i="2"/>
  <c r="AE334" i="2" s="1"/>
  <c r="AC499" i="2"/>
  <c r="AD499" i="2"/>
  <c r="AE499" i="2" s="1"/>
  <c r="AC200" i="2"/>
  <c r="AD200" i="2"/>
  <c r="AE200" i="2" s="1"/>
  <c r="AC203" i="2"/>
  <c r="AD203" i="2"/>
  <c r="AE203" i="2" s="1"/>
  <c r="AC194" i="2"/>
  <c r="AD194" i="2"/>
  <c r="AE194" i="2" s="1"/>
  <c r="AC234" i="2"/>
  <c r="AD234" i="2"/>
  <c r="AE234" i="2" s="1"/>
  <c r="AC138" i="2"/>
  <c r="AD138" i="2"/>
  <c r="AE138" i="2" s="1"/>
  <c r="AC45" i="2"/>
  <c r="AD45" i="2"/>
  <c r="AE45" i="2" s="1"/>
  <c r="AC102" i="2"/>
  <c r="AD102" i="2"/>
  <c r="AE102" i="2" s="1"/>
  <c r="AC63" i="2"/>
  <c r="AD63" i="2"/>
  <c r="AE63" i="2" s="1"/>
  <c r="AC159" i="2"/>
  <c r="AD159" i="2"/>
  <c r="AE159" i="2" s="1"/>
  <c r="AC71" i="2"/>
  <c r="AD71" i="2"/>
  <c r="AE71" i="2" s="1"/>
  <c r="AC346" i="2"/>
  <c r="AD346" i="2"/>
  <c r="AE346" i="2" s="1"/>
  <c r="AC408" i="2"/>
  <c r="AD408" i="2"/>
  <c r="AE408" i="2" s="1"/>
  <c r="AC286" i="2"/>
  <c r="AD286" i="2"/>
  <c r="AE286" i="2" s="1"/>
  <c r="AC6" i="2"/>
  <c r="AD6" i="2"/>
  <c r="AE6" i="2" s="1"/>
  <c r="AC60" i="2"/>
  <c r="AD60" i="2"/>
  <c r="AE60" i="2" s="1"/>
  <c r="AC145" i="2"/>
  <c r="AD145" i="2"/>
  <c r="AE145" i="2" s="1"/>
  <c r="AC369" i="2"/>
  <c r="AD369" i="2"/>
  <c r="AE369" i="2" s="1"/>
  <c r="AC366" i="2"/>
  <c r="AD366" i="2"/>
  <c r="AE366" i="2" s="1"/>
  <c r="AC230" i="2"/>
  <c r="AD230" i="2"/>
  <c r="AE230" i="2" s="1"/>
  <c r="AC489" i="2"/>
  <c r="AD489" i="2"/>
  <c r="AE489" i="2" s="1"/>
  <c r="AC476" i="2"/>
  <c r="AD476" i="2"/>
  <c r="AE476" i="2" s="1"/>
  <c r="AC196" i="2"/>
  <c r="AD196" i="2"/>
  <c r="AE196" i="2" s="1"/>
  <c r="AC416" i="2"/>
  <c r="AD416" i="2"/>
  <c r="AE416" i="2" s="1"/>
  <c r="AC77" i="2"/>
  <c r="AD77" i="2"/>
  <c r="AE77" i="2" s="1"/>
  <c r="AC385" i="2"/>
  <c r="AD385" i="2"/>
  <c r="AE385" i="2" s="1"/>
  <c r="AC473" i="2"/>
  <c r="AD473" i="2"/>
  <c r="AE473" i="2" s="1"/>
  <c r="AC395" i="2"/>
  <c r="AD395" i="2"/>
  <c r="AE395" i="2" s="1"/>
  <c r="AC410" i="2"/>
  <c r="AD410" i="2"/>
  <c r="AE410" i="2" s="1"/>
  <c r="AC497" i="2"/>
  <c r="AD497" i="2"/>
  <c r="AE497" i="2" s="1"/>
  <c r="AC515" i="2"/>
  <c r="AD515" i="2"/>
  <c r="AE515" i="2" s="1"/>
  <c r="AC61" i="2"/>
  <c r="AD61" i="2"/>
  <c r="AE61" i="2" s="1"/>
  <c r="AC125" i="2"/>
  <c r="AD125" i="2"/>
  <c r="AE125" i="2" s="1"/>
  <c r="AC471" i="2"/>
  <c r="AD471" i="2"/>
  <c r="AE471" i="2" s="1"/>
  <c r="AC229" i="2"/>
  <c r="AD229" i="2"/>
  <c r="AE229" i="2" s="1"/>
  <c r="AC88" i="2"/>
  <c r="AD88" i="2"/>
  <c r="AE88" i="2" s="1"/>
  <c r="AC301" i="2"/>
  <c r="AD301" i="2"/>
  <c r="AE301" i="2" s="1"/>
  <c r="AC269" i="2"/>
  <c r="AD269" i="2"/>
  <c r="AE269" i="2" s="1"/>
  <c r="AC262" i="2"/>
  <c r="AD262" i="2"/>
  <c r="AE262" i="2" s="1"/>
  <c r="AC84" i="2"/>
  <c r="AD84" i="2"/>
  <c r="AE84" i="2" s="1"/>
  <c r="AC420" i="2"/>
  <c r="AD420" i="2"/>
  <c r="AE420" i="2" s="1"/>
  <c r="AC126" i="2"/>
  <c r="AD126" i="2"/>
  <c r="AE126" i="2" s="1"/>
  <c r="AC4" i="2"/>
  <c r="AD4" i="2"/>
  <c r="AE4" i="2" s="1"/>
  <c r="AC478" i="2"/>
  <c r="AD478" i="2"/>
  <c r="AE478" i="2" s="1"/>
  <c r="AC182" i="2"/>
  <c r="AD182" i="2"/>
  <c r="AE182" i="2" s="1"/>
  <c r="AC442" i="2"/>
  <c r="AD442" i="2"/>
  <c r="AE442" i="2" s="1"/>
  <c r="AC338" i="2"/>
  <c r="AD338" i="2"/>
  <c r="AE338" i="2" s="1"/>
  <c r="AC247" i="2"/>
  <c r="AD247" i="2"/>
  <c r="AE247" i="2" s="1"/>
  <c r="AC487" i="2"/>
  <c r="AD487" i="2"/>
  <c r="AE487" i="2" s="1"/>
  <c r="AC131" i="2"/>
  <c r="AD131" i="2"/>
  <c r="AE131" i="2" s="1"/>
  <c r="AC302" i="2"/>
  <c r="AD302" i="2"/>
  <c r="AE302" i="2" s="1"/>
  <c r="AC498" i="2"/>
  <c r="AD498" i="2"/>
  <c r="AE498" i="2" s="1"/>
  <c r="AC490" i="2"/>
  <c r="AD490" i="2"/>
  <c r="AE490" i="2" s="1"/>
  <c r="AC339" i="2"/>
  <c r="AD339" i="2"/>
  <c r="AE339" i="2" s="1"/>
  <c r="AC559" i="2"/>
  <c r="AD559" i="2"/>
  <c r="AE559" i="2" s="1"/>
  <c r="AC548" i="2"/>
  <c r="AD548" i="2"/>
  <c r="AE548" i="2" s="1"/>
  <c r="AC19" i="2"/>
  <c r="AD19" i="2"/>
  <c r="AE19" i="2" s="1"/>
  <c r="AC160" i="2"/>
  <c r="AD160" i="2"/>
  <c r="AE160" i="2" s="1"/>
  <c r="AC368" i="2"/>
  <c r="AD368" i="2"/>
  <c r="AE368" i="2" s="1"/>
  <c r="AC233" i="2"/>
  <c r="AD233" i="2"/>
  <c r="AE233" i="2" s="1"/>
  <c r="AC359" i="2"/>
  <c r="AD359" i="2"/>
  <c r="AE359" i="2" s="1"/>
  <c r="AC527" i="2"/>
  <c r="AD527" i="2"/>
  <c r="AE527" i="2" s="1"/>
  <c r="AC384" i="2"/>
  <c r="AD384" i="2"/>
  <c r="AE384" i="2" s="1"/>
  <c r="AC557" i="2"/>
  <c r="AD557" i="2"/>
  <c r="AE557" i="2" s="1"/>
  <c r="AC353" i="2"/>
  <c r="AD353" i="2"/>
  <c r="AE353" i="2" s="1"/>
  <c r="AC24" i="2"/>
  <c r="AD24" i="2"/>
  <c r="AE24" i="2" s="1"/>
  <c r="AC326" i="2"/>
  <c r="AD326" i="2"/>
  <c r="AE326" i="2" s="1"/>
  <c r="AC448" i="2"/>
  <c r="AD448" i="2"/>
  <c r="AE448" i="2" s="1"/>
  <c r="AC428" i="2"/>
  <c r="AD428" i="2"/>
  <c r="AE428" i="2" s="1"/>
  <c r="AC179" i="2"/>
  <c r="AD179" i="2"/>
  <c r="AE179" i="2" s="1"/>
  <c r="AC456" i="2"/>
  <c r="AD456" i="2"/>
  <c r="AE456" i="2" s="1"/>
  <c r="AC392" i="2"/>
  <c r="AD392" i="2"/>
  <c r="AE392" i="2" s="1"/>
  <c r="AC59" i="2"/>
  <c r="AD59" i="2"/>
  <c r="AE59" i="2" s="1"/>
  <c r="AC537" i="2"/>
  <c r="AD537" i="2"/>
  <c r="AE537" i="2" s="1"/>
  <c r="AC13" i="2"/>
  <c r="AD13" i="2"/>
  <c r="AE13" i="2" s="1"/>
  <c r="AC298" i="2"/>
  <c r="AD298" i="2"/>
  <c r="AE298" i="2" s="1"/>
  <c r="AC345" i="2"/>
  <c r="AD345" i="2"/>
  <c r="AE345" i="2" s="1"/>
  <c r="AC398" i="2"/>
  <c r="AD398" i="2"/>
  <c r="AE398" i="2" s="1"/>
  <c r="AC378" i="2"/>
  <c r="AD378" i="2"/>
  <c r="AE378" i="2" s="1"/>
  <c r="AC516" i="2"/>
  <c r="AD516" i="2"/>
  <c r="AE516" i="2" s="1"/>
  <c r="AC480" i="2"/>
  <c r="AD480" i="2"/>
  <c r="AE480" i="2" s="1"/>
  <c r="AC121" i="2"/>
  <c r="AD121" i="2"/>
  <c r="AE121" i="2" s="1"/>
  <c r="AC146" i="2"/>
  <c r="AD146" i="2"/>
  <c r="AE146" i="2" s="1"/>
  <c r="AC406" i="2"/>
  <c r="AD406" i="2"/>
  <c r="AE406" i="2" s="1"/>
  <c r="AC423" i="2"/>
  <c r="AD423" i="2"/>
  <c r="AE423" i="2" s="1"/>
  <c r="AC166" i="2"/>
  <c r="AD166" i="2"/>
  <c r="AE166" i="2" s="1"/>
  <c r="AC274" i="2"/>
  <c r="AD274" i="2"/>
  <c r="AE274" i="2" s="1"/>
  <c r="AC226" i="2"/>
  <c r="AD226" i="2"/>
  <c r="AE226" i="2" s="1"/>
  <c r="AC54" i="2"/>
  <c r="AD54" i="2"/>
  <c r="AE54" i="2" s="1"/>
  <c r="AC207" i="2"/>
  <c r="AD207" i="2"/>
  <c r="AE207" i="2" s="1"/>
  <c r="AC65" i="2"/>
  <c r="AD65" i="2"/>
  <c r="AE65" i="2" s="1"/>
  <c r="AC223" i="2"/>
  <c r="AD223" i="2"/>
  <c r="AE223" i="2" s="1"/>
  <c r="AC197" i="2"/>
  <c r="AD197" i="2"/>
  <c r="AE197" i="2" s="1"/>
  <c r="AC104" i="2"/>
  <c r="AD104" i="2"/>
  <c r="AE104" i="2" s="1"/>
  <c r="AC300" i="2"/>
  <c r="AD300" i="2"/>
  <c r="AE300" i="2" s="1"/>
  <c r="AC23" i="2"/>
  <c r="AD23" i="2"/>
  <c r="AE23" i="2" s="1"/>
  <c r="AC317" i="2"/>
  <c r="AD317" i="2"/>
  <c r="AE317" i="2" s="1"/>
  <c r="AC211" i="2"/>
  <c r="AD211" i="2"/>
  <c r="AE211" i="2" s="1"/>
  <c r="AC484" i="2"/>
  <c r="AD484" i="2"/>
  <c r="AE484" i="2" s="1"/>
  <c r="AC358" i="2"/>
  <c r="AD358" i="2"/>
  <c r="AE358" i="2" s="1"/>
  <c r="AC140" i="2"/>
  <c r="AD140" i="2"/>
  <c r="AE140" i="2" s="1"/>
  <c r="AC296" i="2"/>
  <c r="AD296" i="2"/>
  <c r="AE296" i="2" s="1"/>
  <c r="AC49" i="2"/>
  <c r="AD49" i="2"/>
  <c r="AE49" i="2" s="1"/>
  <c r="AC350" i="2"/>
  <c r="AD350" i="2"/>
  <c r="AE350" i="2" s="1"/>
  <c r="AC568" i="2"/>
  <c r="AD568" i="2"/>
  <c r="AE568" i="2" s="1"/>
  <c r="AC72" i="2"/>
  <c r="AD72" i="2"/>
  <c r="AE72" i="2" s="1"/>
  <c r="AC505" i="2"/>
  <c r="AD505" i="2"/>
  <c r="AE505" i="2" s="1"/>
  <c r="AC128" i="2"/>
  <c r="AD128" i="2"/>
  <c r="AE128" i="2" s="1"/>
  <c r="AC152" i="2"/>
  <c r="AD152" i="2"/>
  <c r="AE152" i="2" s="1"/>
  <c r="AC85" i="2"/>
  <c r="AD85" i="2"/>
  <c r="AE85" i="2" s="1"/>
  <c r="AC68" i="2"/>
  <c r="AD68" i="2"/>
  <c r="AE68" i="2" s="1"/>
  <c r="AC245" i="2"/>
  <c r="AD245" i="2"/>
  <c r="AE245" i="2" s="1"/>
  <c r="AC202" i="2"/>
  <c r="AD202" i="2"/>
  <c r="AE202" i="2" s="1"/>
  <c r="AC340" i="2"/>
  <c r="AD340" i="2"/>
  <c r="AE340" i="2" s="1"/>
  <c r="AC10" i="2"/>
  <c r="AD10" i="2"/>
  <c r="AE10" i="2" s="1"/>
  <c r="AC318" i="2"/>
  <c r="AD318" i="2"/>
  <c r="AE318" i="2" s="1"/>
  <c r="AC93" i="2"/>
  <c r="AD93" i="2"/>
  <c r="AE93" i="2" s="1"/>
  <c r="AC467" i="2"/>
  <c r="AD467" i="2"/>
  <c r="AE467" i="2" s="1"/>
  <c r="AC285" i="2"/>
  <c r="AD285" i="2"/>
  <c r="AE285" i="2" s="1"/>
  <c r="AC531" i="2"/>
  <c r="AD531" i="2"/>
  <c r="AE531" i="2" s="1"/>
  <c r="AC169" i="2"/>
  <c r="AD169" i="2"/>
  <c r="AE169" i="2" s="1"/>
  <c r="AC268" i="2"/>
  <c r="AD268" i="2"/>
  <c r="AE268" i="2" s="1"/>
  <c r="AC528" i="2"/>
  <c r="AD528" i="2"/>
  <c r="AE528" i="2" s="1"/>
  <c r="AC212" i="2"/>
  <c r="AD212" i="2"/>
  <c r="AE212" i="2" s="1"/>
  <c r="AC504" i="2"/>
  <c r="AD504" i="2"/>
  <c r="AE504" i="2" s="1"/>
  <c r="AC563" i="2"/>
  <c r="AD563" i="2"/>
  <c r="AE563" i="2" s="1"/>
  <c r="AC435" i="2"/>
  <c r="AD435" i="2"/>
  <c r="AE435" i="2" s="1"/>
  <c r="AC380" i="2"/>
  <c r="AD380" i="2"/>
  <c r="AE380" i="2" s="1"/>
  <c r="AC219" i="2"/>
  <c r="AD219" i="2"/>
  <c r="AE219" i="2" s="1"/>
  <c r="AC141" i="2"/>
  <c r="AD141" i="2"/>
  <c r="AE141" i="2" s="1"/>
  <c r="AC535" i="2"/>
  <c r="AD535" i="2"/>
  <c r="AE535" i="2" s="1"/>
  <c r="AC305" i="2"/>
  <c r="AD305" i="2"/>
  <c r="AE305" i="2" s="1"/>
  <c r="AC541" i="2"/>
  <c r="AD541" i="2"/>
  <c r="AE541" i="2" s="1"/>
  <c r="AC133" i="2"/>
  <c r="AD133" i="2"/>
  <c r="AE133" i="2" s="1"/>
  <c r="AC76" i="2"/>
  <c r="AD76" i="2"/>
  <c r="AE76" i="2" s="1"/>
  <c r="AC154" i="2"/>
  <c r="AD154" i="2"/>
  <c r="AE154" i="2" s="1"/>
  <c r="AC263" i="2"/>
  <c r="AD263" i="2"/>
  <c r="AE263" i="2" s="1"/>
  <c r="AC495" i="2"/>
  <c r="AD495" i="2"/>
  <c r="AE495" i="2" s="1"/>
  <c r="AC493" i="2"/>
  <c r="AD493" i="2"/>
  <c r="AE493" i="2" s="1"/>
  <c r="AC214" i="2"/>
  <c r="AD214" i="2"/>
  <c r="AE214" i="2" s="1"/>
  <c r="AC205" i="2"/>
  <c r="AD205" i="2"/>
  <c r="AE205" i="2" s="1"/>
  <c r="AC35" i="2"/>
  <c r="AD35" i="2"/>
  <c r="AE35" i="2" s="1"/>
  <c r="AC461" i="2"/>
  <c r="AD461" i="2"/>
  <c r="AE461" i="2" s="1"/>
  <c r="AC337" i="2"/>
  <c r="AD337" i="2"/>
  <c r="AE337" i="2" s="1"/>
  <c r="AC162" i="2"/>
  <c r="AD162" i="2"/>
  <c r="AE162" i="2" s="1"/>
  <c r="AC251" i="2"/>
  <c r="AD251" i="2"/>
  <c r="AE251" i="2" s="1"/>
  <c r="AC18" i="2"/>
  <c r="AD18" i="2"/>
  <c r="AE18" i="2" s="1"/>
  <c r="AC83" i="2"/>
  <c r="AD83" i="2"/>
  <c r="AE83" i="2" s="1"/>
  <c r="AC108" i="2"/>
  <c r="AD108" i="2"/>
  <c r="AE108" i="2" s="1"/>
  <c r="AC400" i="2"/>
  <c r="AD400" i="2"/>
  <c r="AE400" i="2" s="1"/>
  <c r="AC549" i="2"/>
  <c r="AD549" i="2"/>
  <c r="AE549" i="2" s="1"/>
  <c r="AC424" i="2"/>
  <c r="AD424" i="2"/>
  <c r="AE424" i="2" s="1"/>
  <c r="AC304" i="2"/>
  <c r="AD304" i="2"/>
  <c r="AE304" i="2" s="1"/>
  <c r="AC323" i="2"/>
  <c r="AD323" i="2"/>
  <c r="AE323" i="2" s="1"/>
  <c r="AC266" i="2"/>
  <c r="AD266" i="2"/>
  <c r="AE266" i="2" s="1"/>
  <c r="AC524" i="2"/>
  <c r="AD524" i="2"/>
  <c r="AE524" i="2" s="1"/>
  <c r="AC295" i="2"/>
  <c r="AD295" i="2"/>
  <c r="AE295" i="2" s="1"/>
  <c r="AC32" i="2"/>
  <c r="AD32" i="2"/>
  <c r="AE32" i="2" s="1"/>
  <c r="AC316" i="2"/>
  <c r="AD316" i="2"/>
  <c r="AE316" i="2" s="1"/>
  <c r="AC100" i="2"/>
  <c r="AD100" i="2"/>
  <c r="AE100" i="2" s="1"/>
  <c r="AC221" i="2"/>
  <c r="AD221" i="2"/>
  <c r="AE221" i="2" s="1"/>
  <c r="AC325" i="2"/>
  <c r="AD325" i="2"/>
  <c r="AE325" i="2" s="1"/>
  <c r="AC332" i="2"/>
  <c r="AD332" i="2"/>
  <c r="AE332" i="2" s="1"/>
  <c r="AC238" i="2"/>
  <c r="AD238" i="2"/>
  <c r="AE238" i="2" s="1"/>
  <c r="AC38" i="2"/>
  <c r="AD38" i="2"/>
  <c r="AE38" i="2" s="1"/>
  <c r="AC375" i="2"/>
  <c r="AD375" i="2"/>
  <c r="AE375" i="2" s="1"/>
  <c r="AC175" i="2"/>
  <c r="AD175" i="2"/>
  <c r="AE175" i="2" s="1"/>
  <c r="AC376" i="2"/>
  <c r="AD376" i="2"/>
  <c r="AE376" i="2" s="1"/>
  <c r="AC450" i="2"/>
  <c r="AD450" i="2"/>
  <c r="AE450" i="2" s="1"/>
  <c r="AC28" i="2"/>
  <c r="AD28" i="2"/>
  <c r="AE28" i="2" s="1"/>
  <c r="AC118" i="2"/>
  <c r="AD118" i="2"/>
  <c r="AE118" i="2" s="1"/>
  <c r="AC78" i="2"/>
  <c r="AD78" i="2"/>
  <c r="AE78" i="2" s="1"/>
  <c r="AC391" i="2"/>
  <c r="AD391" i="2"/>
  <c r="AE391" i="2" s="1"/>
  <c r="AC303" i="2"/>
  <c r="AD303" i="2"/>
  <c r="AE303" i="2" s="1"/>
  <c r="AC246" i="2"/>
  <c r="AD246" i="2"/>
  <c r="AE246" i="2" s="1"/>
  <c r="AC39" i="2"/>
  <c r="AD39" i="2"/>
  <c r="AE39" i="2" s="1"/>
  <c r="AC425" i="2"/>
  <c r="AD425" i="2"/>
  <c r="AE425" i="2" s="1"/>
  <c r="AC92" i="2"/>
  <c r="AD92" i="2"/>
  <c r="AE92" i="2" s="1"/>
  <c r="AC168" i="2"/>
  <c r="AD168" i="2"/>
  <c r="AE168" i="2" s="1"/>
  <c r="AC551" i="2"/>
  <c r="AD551" i="2"/>
  <c r="AE551" i="2" s="1"/>
  <c r="AC255" i="2"/>
  <c r="AD255" i="2"/>
  <c r="AE255" i="2" s="1"/>
  <c r="AC554" i="2"/>
  <c r="AD554" i="2"/>
  <c r="AE554" i="2" s="1"/>
  <c r="AC228" i="2"/>
  <c r="AD228" i="2"/>
  <c r="AE228" i="2" s="1"/>
  <c r="AC259" i="2"/>
  <c r="AD259" i="2"/>
  <c r="AE259" i="2" s="1"/>
  <c r="AC287" i="2"/>
  <c r="AD287" i="2"/>
  <c r="AE287" i="2" s="1"/>
  <c r="AC401" i="2"/>
  <c r="AD401" i="2"/>
  <c r="AE401" i="2" s="1"/>
  <c r="AC181" i="2"/>
  <c r="AD181" i="2"/>
  <c r="AE181" i="2" s="1"/>
  <c r="AC514" i="2"/>
  <c r="AD514" i="2"/>
  <c r="AE514" i="2" s="1"/>
  <c r="AC297" i="2"/>
  <c r="AD297" i="2"/>
  <c r="AE297" i="2" s="1"/>
  <c r="AC136" i="2"/>
  <c r="AD136" i="2"/>
  <c r="AE136" i="2" s="1"/>
  <c r="AC64" i="2"/>
  <c r="AD64" i="2"/>
  <c r="AE64" i="2" s="1"/>
  <c r="AC508" i="2"/>
  <c r="AD508" i="2"/>
  <c r="AE508" i="2" s="1"/>
  <c r="AC227" i="2"/>
  <c r="AD227" i="2"/>
  <c r="AE227" i="2" s="1"/>
  <c r="AC123" i="2"/>
  <c r="AD123" i="2"/>
  <c r="AE123" i="2" s="1"/>
  <c r="AC252" i="2"/>
  <c r="AD252" i="2"/>
  <c r="AE252" i="2" s="1"/>
  <c r="AC209" i="2"/>
  <c r="AD209" i="2"/>
  <c r="AE209" i="2" s="1"/>
  <c r="AC52" i="2"/>
  <c r="AD52" i="2"/>
  <c r="AE52" i="2" s="1"/>
  <c r="AC86" i="2"/>
  <c r="AD86" i="2"/>
  <c r="AE86" i="2" s="1"/>
  <c r="AC105" i="2"/>
  <c r="AD105" i="2"/>
  <c r="AE105" i="2" s="1"/>
  <c r="AC518" i="2"/>
  <c r="AD518" i="2"/>
  <c r="AE518" i="2" s="1"/>
  <c r="AC564" i="2"/>
  <c r="AD564" i="2"/>
  <c r="AE564" i="2" s="1"/>
  <c r="AC20" i="2"/>
  <c r="AD20" i="2"/>
  <c r="AE20" i="2" s="1"/>
  <c r="AC249" i="2"/>
  <c r="AD249" i="2"/>
  <c r="AE249" i="2" s="1"/>
  <c r="AC272" i="2"/>
  <c r="AD272" i="2"/>
  <c r="AE272" i="2" s="1"/>
  <c r="AC307" i="2"/>
  <c r="AD307" i="2"/>
  <c r="AE307" i="2" s="1"/>
  <c r="AC314" i="2"/>
  <c r="AD314" i="2"/>
  <c r="AE314" i="2" s="1"/>
  <c r="AC167" i="2"/>
  <c r="AD167" i="2"/>
  <c r="AE167" i="2" s="1"/>
  <c r="AC432" i="2"/>
  <c r="AD432" i="2"/>
  <c r="AE432" i="2" s="1"/>
  <c r="AC271" i="2"/>
  <c r="AD271" i="2"/>
  <c r="AE271" i="2" s="1"/>
  <c r="AC519" i="2"/>
  <c r="AD519" i="2"/>
  <c r="AE519" i="2" s="1"/>
  <c r="AC462" i="2"/>
  <c r="AD462" i="2"/>
  <c r="AE462" i="2" s="1"/>
  <c r="AC431" i="2"/>
  <c r="AD431" i="2"/>
  <c r="AE431" i="2" s="1"/>
  <c r="AC517" i="2"/>
  <c r="AD517" i="2"/>
  <c r="AE517" i="2" s="1"/>
  <c r="AC441" i="2"/>
  <c r="AD441" i="2"/>
  <c r="AE441" i="2" s="1"/>
  <c r="AC199" i="2"/>
  <c r="AD199" i="2"/>
  <c r="AE199" i="2" s="1"/>
  <c r="AC322" i="2"/>
  <c r="AD322" i="2"/>
  <c r="AE322" i="2" s="1"/>
  <c r="AC110" i="2"/>
  <c r="AD110" i="2"/>
  <c r="AE110" i="2" s="1"/>
  <c r="AC403" i="2"/>
  <c r="AD403" i="2"/>
  <c r="AE403" i="2" s="1"/>
  <c r="AC544" i="2"/>
  <c r="AD544" i="2"/>
  <c r="AE544" i="2" s="1"/>
  <c r="AC388" i="2"/>
  <c r="AD388" i="2"/>
  <c r="AE388" i="2" s="1"/>
  <c r="AC415" i="2"/>
  <c r="AD415" i="2"/>
  <c r="AE415" i="2" s="1"/>
  <c r="AC30" i="2"/>
  <c r="AD30" i="2"/>
  <c r="AE30" i="2" s="1"/>
  <c r="AC89" i="2"/>
  <c r="AD89" i="2"/>
  <c r="AE89" i="2" s="1"/>
  <c r="AC411" i="2"/>
  <c r="AD411" i="2"/>
  <c r="AE411" i="2" s="1"/>
  <c r="AC319" i="2"/>
  <c r="AD319" i="2"/>
  <c r="AE319" i="2" s="1"/>
  <c r="AC232" i="2"/>
  <c r="AD232" i="2"/>
  <c r="AE232" i="2" s="1"/>
  <c r="AC520" i="2"/>
  <c r="AD520" i="2"/>
  <c r="AE520" i="2" s="1"/>
  <c r="AC460" i="2"/>
  <c r="AD460" i="2"/>
  <c r="AE460" i="2" s="1"/>
  <c r="AC222" i="2"/>
  <c r="AD222" i="2"/>
  <c r="AE222" i="2" s="1"/>
  <c r="AC494" i="2"/>
  <c r="AD494" i="2"/>
  <c r="AE494" i="2" s="1"/>
  <c r="AC27" i="2"/>
  <c r="AD27" i="2"/>
  <c r="AE27" i="2" s="1"/>
  <c r="AC539" i="2"/>
  <c r="AD539" i="2"/>
  <c r="AE539" i="2" s="1"/>
  <c r="AC216" i="2"/>
  <c r="AD216" i="2"/>
  <c r="AE216" i="2" s="1"/>
  <c r="AC414" i="2"/>
  <c r="AD414" i="2"/>
  <c r="AE414" i="2" s="1"/>
  <c r="AC165" i="2"/>
  <c r="AD165" i="2"/>
  <c r="AE165" i="2" s="1"/>
  <c r="AC12" i="2"/>
  <c r="AD12" i="2"/>
  <c r="AE12" i="2" s="1"/>
  <c r="AC422" i="2"/>
  <c r="AD422" i="2"/>
  <c r="AE422" i="2" s="1"/>
  <c r="AC254" i="2"/>
  <c r="AD254" i="2"/>
  <c r="AE254" i="2" s="1"/>
  <c r="AC294" i="2"/>
  <c r="AD294" i="2"/>
  <c r="AE294" i="2" s="1"/>
  <c r="AC552" i="2"/>
  <c r="AD552" i="2"/>
  <c r="AE552" i="2" s="1"/>
  <c r="AC248" i="2"/>
  <c r="AD248" i="2"/>
  <c r="AE248" i="2" s="1"/>
  <c r="AC46" i="2"/>
  <c r="AD46" i="2"/>
  <c r="AE46" i="2" s="1"/>
  <c r="AC220" i="2"/>
  <c r="AD220" i="2"/>
  <c r="AE220" i="2" s="1"/>
  <c r="AC465" i="2"/>
  <c r="AD465" i="2"/>
  <c r="AE465" i="2" s="1"/>
  <c r="AC122" i="2"/>
  <c r="AD122" i="2"/>
  <c r="AE122" i="2" s="1"/>
  <c r="AC412" i="2"/>
  <c r="AD412" i="2"/>
  <c r="AE412" i="2" s="1"/>
  <c r="AC492" i="2"/>
  <c r="AD492" i="2"/>
  <c r="AE492" i="2" s="1"/>
  <c r="AC439" i="2"/>
  <c r="AD439" i="2"/>
  <c r="AE439" i="2" s="1"/>
  <c r="AC399" i="2"/>
  <c r="AD399" i="2"/>
  <c r="AE399" i="2" s="1"/>
  <c r="AC364" i="2"/>
  <c r="AD364" i="2"/>
  <c r="AE364" i="2" s="1"/>
  <c r="AC506" i="2"/>
  <c r="AD506" i="2"/>
  <c r="AE506" i="2" s="1"/>
  <c r="AC14" i="2"/>
  <c r="AD14" i="2"/>
  <c r="AE14" i="2" s="1"/>
  <c r="AC277" i="2"/>
  <c r="AD277" i="2"/>
  <c r="AE277" i="2" s="1"/>
  <c r="AC429" i="2"/>
  <c r="AD429" i="2"/>
  <c r="AE429" i="2" s="1"/>
  <c r="AC186" i="2"/>
  <c r="AD186" i="2"/>
  <c r="AE186" i="2" s="1"/>
  <c r="AC355" i="2"/>
  <c r="AD355" i="2"/>
  <c r="AE355" i="2" s="1"/>
  <c r="AC327" i="2"/>
  <c r="AD327" i="2"/>
  <c r="AE327" i="2" s="1"/>
  <c r="AC393" i="2"/>
  <c r="AD393" i="2"/>
  <c r="AE393" i="2" s="1"/>
  <c r="AC503" i="2"/>
  <c r="AD503" i="2"/>
  <c r="AE503" i="2" s="1"/>
  <c r="AC31" i="2"/>
  <c r="AD31" i="2"/>
  <c r="AE31" i="2" s="1"/>
  <c r="AC341" i="2"/>
  <c r="AD341" i="2"/>
  <c r="AE341" i="2" s="1"/>
  <c r="AC342" i="2"/>
  <c r="AD342" i="2"/>
  <c r="AE342" i="2" s="1"/>
  <c r="AC278" i="2"/>
  <c r="AD278" i="2"/>
  <c r="AE278" i="2" s="1"/>
  <c r="AC356" i="2"/>
  <c r="AD356" i="2"/>
  <c r="AE356" i="2" s="1"/>
  <c r="AC114" i="2"/>
  <c r="AD114" i="2"/>
  <c r="AE114" i="2" s="1"/>
  <c r="AC382" i="2"/>
  <c r="AD382" i="2"/>
  <c r="AE382" i="2" s="1"/>
  <c r="AC292" i="2"/>
  <c r="AD292" i="2"/>
  <c r="AE292" i="2" s="1"/>
  <c r="AC48" i="2"/>
  <c r="AD48" i="2"/>
  <c r="AE48" i="2" s="1"/>
  <c r="AC113" i="2"/>
  <c r="AD113" i="2"/>
  <c r="AE113" i="2" s="1"/>
  <c r="AC55" i="2"/>
  <c r="AD55" i="2"/>
  <c r="AE55" i="2" s="1"/>
  <c r="AC36" i="2"/>
  <c r="AD36" i="2"/>
  <c r="AE36" i="2" s="1"/>
  <c r="AC315" i="2"/>
  <c r="AD315" i="2"/>
  <c r="AE315" i="2" s="1"/>
  <c r="AC558" i="2"/>
  <c r="AD558" i="2"/>
  <c r="AE558" i="2" s="1"/>
  <c r="AC396" i="2"/>
  <c r="AD396" i="2"/>
  <c r="AE396" i="2" s="1"/>
  <c r="AC290" i="2"/>
  <c r="AD290" i="2"/>
  <c r="AE290" i="2" s="1"/>
  <c r="AC80" i="2"/>
  <c r="AD80" i="2"/>
  <c r="AE80" i="2" s="1"/>
  <c r="AC256" i="2"/>
  <c r="AD256" i="2"/>
  <c r="AE256" i="2" s="1"/>
  <c r="AC172" i="2"/>
  <c r="AD172" i="2"/>
  <c r="AE172" i="2" s="1"/>
  <c r="AC488" i="2"/>
  <c r="AD488" i="2"/>
  <c r="AE488" i="2" s="1"/>
  <c r="AC521" i="2"/>
  <c r="AD521" i="2"/>
  <c r="AE521" i="2" s="1"/>
  <c r="AC433" i="2"/>
  <c r="AD433" i="2"/>
  <c r="AE433" i="2" s="1"/>
  <c r="AC288" i="2"/>
  <c r="AD288" i="2"/>
  <c r="AE288" i="2" s="1"/>
  <c r="AC9" i="2"/>
  <c r="AD9" i="2"/>
  <c r="AE9" i="2" s="1"/>
  <c r="AC257" i="2"/>
  <c r="AD257" i="2"/>
  <c r="AE257" i="2" s="1"/>
  <c r="AC284" i="2"/>
  <c r="AD284" i="2"/>
  <c r="AE284" i="2" s="1"/>
  <c r="AC189" i="2"/>
  <c r="AD189" i="2"/>
  <c r="AE189" i="2" s="1"/>
  <c r="AC183" i="2"/>
  <c r="AD183" i="2"/>
  <c r="AE183" i="2" s="1"/>
  <c r="AC540" i="2"/>
  <c r="AD540" i="2"/>
  <c r="AE540" i="2" s="1"/>
  <c r="AC458" i="2"/>
  <c r="AD458" i="2"/>
  <c r="AE458" i="2" s="1"/>
  <c r="AC242" i="2"/>
  <c r="AD242" i="2"/>
  <c r="AE242" i="2" s="1"/>
  <c r="AC29" i="2"/>
  <c r="AD29" i="2"/>
  <c r="AE29" i="2" s="1"/>
  <c r="AC572" i="2"/>
  <c r="AD572" i="2"/>
  <c r="AE572" i="2" s="1"/>
  <c r="AC143" i="2"/>
  <c r="AD143" i="2"/>
  <c r="AE143" i="2" s="1"/>
  <c r="AC405" i="2"/>
  <c r="AD405" i="2"/>
  <c r="AE405" i="2" s="1"/>
  <c r="AC365" i="2"/>
  <c r="AD365" i="2"/>
  <c r="AE365" i="2" s="1"/>
  <c r="AC44" i="2"/>
  <c r="AD44" i="2"/>
  <c r="AE44" i="2" s="1"/>
  <c r="AC330" i="2"/>
  <c r="AD330" i="2"/>
  <c r="AE330" i="2" s="1"/>
  <c r="AC533" i="2"/>
  <c r="AD533" i="2"/>
  <c r="AE533" i="2" s="1"/>
  <c r="AC550" i="2"/>
  <c r="AD550" i="2"/>
  <c r="AE550" i="2" s="1"/>
  <c r="AC243" i="2"/>
  <c r="AD243" i="2"/>
  <c r="AE243" i="2" s="1"/>
  <c r="AC459" i="2"/>
  <c r="AD459" i="2"/>
  <c r="AE459" i="2" s="1"/>
  <c r="AC451" i="2"/>
  <c r="AD451" i="2"/>
  <c r="AE451" i="2" s="1"/>
  <c r="AC555" i="2"/>
  <c r="AD555" i="2"/>
  <c r="AE555" i="2" s="1"/>
  <c r="AC510" i="2"/>
  <c r="AD510" i="2"/>
  <c r="AE510" i="2" s="1"/>
  <c r="AC21" i="2"/>
  <c r="AD21" i="2"/>
  <c r="AE21" i="2" s="1"/>
  <c r="AC195" i="2"/>
  <c r="AD195" i="2"/>
  <c r="AE195" i="2" s="1"/>
  <c r="AC344" i="2"/>
  <c r="AD344" i="2"/>
  <c r="AE344" i="2" s="1"/>
  <c r="AC109" i="2"/>
  <c r="AD109" i="2"/>
  <c r="AE109" i="2" s="1"/>
  <c r="AC135" i="2"/>
  <c r="AD135" i="2"/>
  <c r="AE135" i="2" s="1"/>
  <c r="AC206" i="2"/>
  <c r="AD206" i="2"/>
  <c r="AE206" i="2" s="1"/>
  <c r="AC413" i="2"/>
  <c r="AD413" i="2"/>
  <c r="AE413" i="2" s="1"/>
  <c r="AC87" i="2"/>
  <c r="AD87" i="2"/>
  <c r="AE87" i="2" s="1"/>
  <c r="AC41" i="2"/>
  <c r="AD41" i="2"/>
  <c r="AE41" i="2" s="1"/>
  <c r="AC237" i="2"/>
  <c r="AD237" i="2"/>
  <c r="AE237" i="2" s="1"/>
  <c r="AC417" i="2"/>
  <c r="AD417" i="2"/>
  <c r="AE417" i="2" s="1"/>
  <c r="AC455" i="2"/>
  <c r="AD455" i="2"/>
  <c r="AE455" i="2" s="1"/>
  <c r="AC265" i="2"/>
  <c r="AD265" i="2"/>
  <c r="AE265" i="2" s="1"/>
  <c r="AC261" i="2"/>
  <c r="AD261" i="2"/>
  <c r="AE261" i="2" s="1"/>
  <c r="AC148" i="2"/>
  <c r="AD148" i="2"/>
  <c r="AE148" i="2" s="1"/>
  <c r="AC57" i="2"/>
  <c r="AD57" i="2"/>
  <c r="AE57" i="2" s="1"/>
  <c r="AC43" i="2"/>
  <c r="AD43" i="2"/>
  <c r="AE43" i="2" s="1"/>
  <c r="AC426" i="2"/>
  <c r="AD426" i="2"/>
  <c r="AE426" i="2" s="1"/>
  <c r="AC328" i="2"/>
  <c r="AD328" i="2"/>
  <c r="AE328" i="2" s="1"/>
  <c r="AC96" i="2"/>
  <c r="AD96" i="2"/>
  <c r="AE96" i="2" s="1"/>
  <c r="AC150" i="2"/>
  <c r="AD150" i="2"/>
  <c r="AE150" i="2" s="1"/>
  <c r="AC361" i="2"/>
  <c r="AD361" i="2"/>
  <c r="AE361" i="2" s="1"/>
  <c r="AC161" i="2"/>
  <c r="AD161" i="2"/>
  <c r="AE161" i="2" s="1"/>
  <c r="AC466" i="2"/>
  <c r="AD466" i="2"/>
  <c r="AE466" i="2" s="1"/>
  <c r="AC191" i="2"/>
  <c r="AD191" i="2"/>
  <c r="AE191" i="2" s="1"/>
  <c r="AC73" i="2"/>
  <c r="AD73" i="2"/>
  <c r="AE73" i="2" s="1"/>
  <c r="AC25" i="2"/>
  <c r="AD25" i="2"/>
  <c r="AE25" i="2" s="1"/>
  <c r="AC324" i="2"/>
  <c r="AD324" i="2"/>
  <c r="AE324" i="2" s="1"/>
  <c r="AC370" i="2"/>
  <c r="AD370" i="2"/>
  <c r="AE370" i="2" s="1"/>
  <c r="AC381" i="2"/>
  <c r="AD381" i="2"/>
  <c r="AE381" i="2" s="1"/>
  <c r="AC377" i="2"/>
  <c r="AD377" i="2"/>
  <c r="AE377" i="2" s="1"/>
  <c r="AC434" i="2"/>
  <c r="AD434" i="2"/>
  <c r="AE434" i="2" s="1"/>
  <c r="AC158" i="2"/>
  <c r="AD158" i="2"/>
  <c r="AE158" i="2" s="1"/>
  <c r="AC11" i="2"/>
  <c r="AD11" i="2"/>
  <c r="AE11" i="2" s="1"/>
  <c r="AC320" i="2"/>
  <c r="AD320" i="2"/>
  <c r="AE320" i="2" s="1"/>
  <c r="AC117" i="2"/>
  <c r="AD117" i="2"/>
  <c r="AE117" i="2" s="1"/>
  <c r="AC534" i="2"/>
  <c r="AD534" i="2"/>
  <c r="AE534" i="2" s="1"/>
  <c r="AC536" i="2"/>
  <c r="AD536" i="2"/>
  <c r="AE536" i="2" s="1"/>
  <c r="AC236" i="2"/>
  <c r="AD236" i="2"/>
  <c r="AE236" i="2" s="1"/>
  <c r="AC8" i="2"/>
  <c r="AD8" i="2"/>
  <c r="AE8" i="2" s="1"/>
  <c r="AC51" i="2"/>
  <c r="AD51" i="2"/>
  <c r="AE51" i="2" s="1"/>
  <c r="AC224" i="2"/>
  <c r="AD224" i="2"/>
  <c r="AE224" i="2" s="1"/>
  <c r="AC155" i="2"/>
  <c r="AD155" i="2"/>
  <c r="AE155" i="2" s="1"/>
  <c r="AC427" i="2"/>
  <c r="AD427" i="2"/>
  <c r="AE427" i="2" s="1"/>
  <c r="AC184" i="2"/>
  <c r="AD184" i="2"/>
  <c r="AE184" i="2" s="1"/>
  <c r="AC509" i="2"/>
  <c r="AD509" i="2"/>
  <c r="AE509" i="2" s="1"/>
  <c r="AC134" i="2"/>
  <c r="AD134" i="2"/>
  <c r="AE134" i="2" s="1"/>
  <c r="AC545" i="2"/>
  <c r="AD545" i="2"/>
  <c r="AE545" i="2" s="1"/>
  <c r="AC299" i="2"/>
  <c r="AD299" i="2"/>
  <c r="AE299" i="2" s="1"/>
  <c r="AC362" i="2"/>
  <c r="AD362" i="2"/>
  <c r="AE362" i="2" s="1"/>
  <c r="AC250" i="2"/>
  <c r="AD250" i="2"/>
  <c r="AE250" i="2" s="1"/>
  <c r="AC567" i="2"/>
  <c r="AD567" i="2"/>
  <c r="AE567" i="2" s="1"/>
  <c r="AC139" i="2"/>
  <c r="AD139" i="2"/>
  <c r="AE139" i="2" s="1"/>
  <c r="AC512" i="2"/>
  <c r="AD512" i="2"/>
  <c r="AE512" i="2" s="1"/>
  <c r="AC97" i="2"/>
  <c r="AD97" i="2"/>
  <c r="AE97" i="2" s="1"/>
  <c r="AC500" i="2"/>
  <c r="AD500" i="2"/>
  <c r="AE500" i="2" s="1"/>
  <c r="AC532" i="2"/>
  <c r="AD532" i="2"/>
  <c r="AE532" i="2" s="1"/>
  <c r="AC47" i="2"/>
  <c r="AD47" i="2"/>
  <c r="AE47" i="2" s="1"/>
  <c r="AC485" i="2"/>
  <c r="AD485" i="2"/>
  <c r="AE485" i="2" s="1"/>
  <c r="AC407" i="2"/>
  <c r="AD407" i="2"/>
  <c r="AE407" i="2" s="1"/>
  <c r="AC66" i="2"/>
  <c r="AD66" i="2"/>
  <c r="AE66" i="2" s="1"/>
  <c r="AC79" i="2"/>
  <c r="AD79" i="2"/>
  <c r="AE79" i="2" s="1"/>
  <c r="AC157" i="2"/>
  <c r="AD157" i="2"/>
  <c r="AE157" i="2" s="1"/>
  <c r="AC562" i="2"/>
  <c r="AD562" i="2"/>
  <c r="AE562" i="2" s="1"/>
  <c r="AC479" i="2"/>
  <c r="AD479" i="2"/>
  <c r="AE479" i="2" s="1"/>
  <c r="AC483" i="2"/>
  <c r="AD483" i="2"/>
  <c r="AE483" i="2" s="1"/>
  <c r="AC511" i="2"/>
  <c r="AD511" i="2"/>
  <c r="AE511" i="2" s="1"/>
  <c r="AC171" i="2"/>
  <c r="AD171" i="2"/>
  <c r="AE171" i="2" s="1"/>
  <c r="AC523" i="2"/>
  <c r="AD523" i="2"/>
  <c r="AE523" i="2" s="1"/>
  <c r="AC129" i="2"/>
  <c r="AD129" i="2"/>
  <c r="AE129" i="2" s="1"/>
  <c r="AC53" i="2"/>
  <c r="AD53" i="2"/>
  <c r="AE53" i="2" s="1"/>
  <c r="AC240" i="2"/>
  <c r="AD240" i="2"/>
  <c r="AE240" i="2" s="1"/>
  <c r="AC176" i="2"/>
  <c r="AD176" i="2"/>
  <c r="AE176" i="2" s="1"/>
  <c r="AC260" i="2"/>
  <c r="AD260" i="2"/>
  <c r="AE260" i="2" s="1"/>
  <c r="AC311" i="2"/>
  <c r="AD311" i="2"/>
  <c r="AE311" i="2" s="1"/>
  <c r="AC440" i="2"/>
  <c r="AD440" i="2"/>
  <c r="AE440" i="2" s="1"/>
  <c r="AC156" i="2"/>
  <c r="AD156" i="2"/>
  <c r="AE156" i="2" s="1"/>
  <c r="AC402" i="2"/>
  <c r="AD402" i="2"/>
  <c r="AE402" i="2" s="1"/>
  <c r="AC477" i="2"/>
  <c r="AD477" i="2"/>
  <c r="AE477" i="2" s="1"/>
  <c r="AC106" i="2"/>
  <c r="AD106" i="2"/>
  <c r="AE106" i="2" s="1"/>
  <c r="AC5" i="2"/>
  <c r="AD5" i="2"/>
  <c r="AE5" i="2" s="1"/>
  <c r="AC472" i="2"/>
  <c r="AD472" i="2"/>
  <c r="AE472" i="2" s="1"/>
  <c r="AC444" i="2"/>
  <c r="AD444" i="2"/>
  <c r="AE444" i="2" s="1"/>
  <c r="AC372" i="2"/>
  <c r="AD372" i="2"/>
  <c r="AE372" i="2" s="1"/>
  <c r="AC99" i="2"/>
  <c r="AD99" i="2"/>
  <c r="AE99" i="2" s="1"/>
  <c r="AC373" i="2"/>
  <c r="AD373" i="2"/>
  <c r="AE373" i="2" s="1"/>
  <c r="AC218" i="2"/>
  <c r="AD218" i="2"/>
  <c r="AE218" i="2" s="1"/>
  <c r="AC69" i="2"/>
  <c r="AD69" i="2"/>
  <c r="AE69" i="2" s="1"/>
  <c r="AC275" i="2"/>
  <c r="AD275" i="2"/>
  <c r="AE275" i="2" s="1"/>
  <c r="AC94" i="2"/>
  <c r="AD94" i="2"/>
  <c r="AE94" i="2" s="1"/>
  <c r="AC546" i="2"/>
  <c r="AD546" i="2"/>
  <c r="AE546" i="2" s="1"/>
  <c r="AC101" i="2"/>
  <c r="AD101" i="2"/>
  <c r="AE101" i="2" s="1"/>
  <c r="AC453" i="2"/>
  <c r="AD453" i="2"/>
  <c r="AE453" i="2" s="1"/>
  <c r="AC130" i="2"/>
  <c r="AD130" i="2"/>
  <c r="AE130" i="2" s="1"/>
  <c r="AC34" i="2"/>
  <c r="AD34" i="2"/>
  <c r="AE34" i="2" s="1"/>
  <c r="AC463" i="2"/>
  <c r="AD463" i="2"/>
  <c r="AE463" i="2" s="1"/>
  <c r="AC115" i="2"/>
  <c r="AD115" i="2"/>
  <c r="AE115" i="2" s="1"/>
  <c r="AC91" i="2"/>
  <c r="AD91" i="2"/>
  <c r="AE91" i="2" s="1"/>
  <c r="AC16" i="2"/>
  <c r="AD16" i="2"/>
  <c r="AE16" i="2" s="1"/>
  <c r="AC270" i="2"/>
  <c r="AD270" i="2"/>
  <c r="AE270" i="2" s="1"/>
  <c r="AC107" i="2"/>
  <c r="AD107" i="2"/>
  <c r="AE107" i="2" s="1"/>
  <c r="AC310" i="2"/>
  <c r="AD310" i="2"/>
  <c r="AE310" i="2" s="1"/>
  <c r="AC336" i="2"/>
  <c r="AD336" i="2"/>
  <c r="AE336" i="2" s="1"/>
  <c r="AC210" i="2"/>
  <c r="AD210" i="2"/>
  <c r="AE210" i="2" s="1"/>
  <c r="AC127" i="2"/>
  <c r="AD127" i="2"/>
  <c r="AE127" i="2" s="1"/>
  <c r="AC351" i="2"/>
  <c r="AD351" i="2"/>
  <c r="AE351" i="2" s="1"/>
  <c r="AC491" i="2"/>
  <c r="AD491" i="2"/>
  <c r="AE491" i="2" s="1"/>
  <c r="AC264" i="2"/>
  <c r="AD264" i="2"/>
  <c r="AE264" i="2" s="1"/>
  <c r="AC329" i="2"/>
  <c r="AD329" i="2"/>
  <c r="AE329" i="2" s="1"/>
  <c r="AC188" i="2"/>
  <c r="AD188" i="2"/>
  <c r="AE188" i="2" s="1"/>
  <c r="AC62" i="2"/>
  <c r="AD62" i="2"/>
  <c r="AE62" i="2" s="1"/>
  <c r="AC267" i="2"/>
  <c r="AD267" i="2"/>
  <c r="AE267" i="2" s="1"/>
  <c r="AC163" i="2"/>
  <c r="AD163" i="2"/>
  <c r="AE163" i="2" s="1"/>
  <c r="AC447" i="2"/>
  <c r="AD447" i="2"/>
  <c r="AE447" i="2" s="1"/>
  <c r="AC569" i="2"/>
  <c r="AD569" i="2"/>
  <c r="AE569" i="2" s="1"/>
  <c r="AC42" i="2"/>
  <c r="AD42" i="2"/>
  <c r="AE42" i="2" s="1"/>
  <c r="AC241" i="2"/>
  <c r="AD241" i="2"/>
  <c r="AE241" i="2" s="1"/>
  <c r="AC538" i="2"/>
  <c r="AD538" i="2"/>
  <c r="AE538" i="2" s="1"/>
  <c r="AC446" i="2"/>
  <c r="AD446" i="2"/>
  <c r="AE446" i="2" s="1"/>
  <c r="AC235" i="2"/>
  <c r="AD235" i="2"/>
  <c r="AE235" i="2" s="1"/>
  <c r="AC389" i="2"/>
  <c r="AD389" i="2"/>
  <c r="AE389" i="2" s="1"/>
  <c r="AC116" i="2"/>
  <c r="AD116" i="2"/>
  <c r="AE116" i="2" s="1"/>
  <c r="AC281" i="2"/>
  <c r="AD281" i="2"/>
  <c r="AE281" i="2" s="1"/>
  <c r="AC213" i="2"/>
  <c r="AD213" i="2"/>
  <c r="AE213" i="2" s="1"/>
  <c r="AC349" i="2"/>
  <c r="AD349" i="2"/>
  <c r="AE349" i="2" s="1"/>
  <c r="AC390" i="2"/>
  <c r="AD390" i="2"/>
  <c r="AE390" i="2" s="1"/>
  <c r="AC397" i="2"/>
  <c r="AD397" i="2"/>
  <c r="AE397" i="2" s="1"/>
  <c r="AC565" i="2"/>
  <c r="AD565" i="2"/>
  <c r="AE565" i="2" s="1"/>
  <c r="AC144" i="2"/>
  <c r="AD144" i="2"/>
  <c r="AE144" i="2" s="1"/>
  <c r="AC26" i="2"/>
  <c r="AD26" i="2"/>
  <c r="AE26" i="2" s="1"/>
  <c r="AC149" i="2"/>
  <c r="AD149" i="2"/>
  <c r="AE149" i="2" s="1"/>
  <c r="AC561" i="2"/>
  <c r="AD561" i="2"/>
  <c r="AE561" i="2" s="1"/>
  <c r="AC187" i="2"/>
  <c r="AD187" i="2"/>
  <c r="AE187" i="2" s="1"/>
  <c r="AC470" i="2"/>
  <c r="AD470" i="2"/>
  <c r="AE470" i="2" s="1"/>
  <c r="AC457" i="2"/>
  <c r="AD457" i="2"/>
  <c r="AE457" i="2" s="1"/>
  <c r="AC547" i="2"/>
  <c r="AD547" i="2"/>
  <c r="AE547" i="2" s="1"/>
  <c r="AC474" i="2"/>
  <c r="AD474" i="2"/>
  <c r="AE474" i="2" s="1"/>
  <c r="AC103" i="2"/>
  <c r="AD103" i="2"/>
  <c r="AE103" i="2" s="1"/>
  <c r="AC70" i="2"/>
  <c r="AD70" i="2"/>
  <c r="AE70" i="2" s="1"/>
  <c r="AC40" i="2"/>
  <c r="AD40" i="2"/>
  <c r="AE40" i="2" s="1"/>
  <c r="AC522" i="2"/>
  <c r="AD522" i="2"/>
  <c r="AE522" i="2" s="1"/>
  <c r="AC419" i="2"/>
  <c r="AD419" i="2"/>
  <c r="AE419" i="2" s="1"/>
  <c r="AC464" i="2"/>
  <c r="AD464" i="2"/>
  <c r="AE464" i="2" s="1"/>
  <c r="AC280" i="2"/>
  <c r="AD280" i="2"/>
  <c r="AE280" i="2" s="1"/>
  <c r="AC81" i="2"/>
  <c r="AD81" i="2"/>
  <c r="AE81" i="2" s="1"/>
  <c r="AC475" i="2"/>
  <c r="AD475" i="2"/>
  <c r="AE475" i="2" s="1"/>
  <c r="AC279" i="2"/>
  <c r="AD279" i="2"/>
  <c r="AE279" i="2" s="1"/>
  <c r="AC293" i="2"/>
  <c r="AD293" i="2"/>
  <c r="AE293" i="2" s="1"/>
  <c r="AC445" i="2"/>
  <c r="AD445" i="2"/>
  <c r="AE445" i="2" s="1"/>
  <c r="AC67" i="2"/>
  <c r="AD67" i="2"/>
  <c r="AE67" i="2" s="1"/>
  <c r="AC208" i="2"/>
  <c r="AD208" i="2"/>
  <c r="AE208" i="2" s="1"/>
  <c r="AC276" i="2"/>
  <c r="AD276" i="2"/>
  <c r="AE276" i="2" s="1"/>
  <c r="AC526" i="2"/>
  <c r="AD526" i="2"/>
  <c r="AE526" i="2" s="1"/>
  <c r="AC90" i="2"/>
  <c r="AD90" i="2"/>
  <c r="AE90" i="2" s="1"/>
  <c r="AC142" i="2"/>
  <c r="AD142" i="2"/>
  <c r="AE142" i="2" s="1"/>
  <c r="AC394" i="2"/>
  <c r="AD394" i="2"/>
  <c r="AE394" i="2" s="1"/>
  <c r="AC335" i="2"/>
  <c r="AD335" i="2"/>
  <c r="AE335" i="2" s="1"/>
  <c r="AC571" i="2"/>
  <c r="AD571" i="2"/>
  <c r="AE571" i="2" s="1"/>
  <c r="AC513" i="2"/>
  <c r="AD513" i="2"/>
  <c r="AE513" i="2" s="1"/>
  <c r="AC282" i="2"/>
  <c r="AD282" i="2"/>
  <c r="AE282" i="2" s="1"/>
  <c r="AC17" i="2"/>
  <c r="AD17" i="2"/>
  <c r="AE17" i="2" s="1"/>
  <c r="AC360" i="2"/>
  <c r="AD360" i="2"/>
  <c r="AE360" i="2" s="1"/>
  <c r="AC132" i="2"/>
  <c r="AD132" i="2"/>
  <c r="AE132" i="2" s="1"/>
  <c r="AC180" i="2"/>
  <c r="AD180" i="2"/>
  <c r="AE180" i="2" s="1"/>
  <c r="AC436" i="2"/>
  <c r="AD436" i="2"/>
  <c r="AE436" i="2" s="1"/>
  <c r="AC481" i="2"/>
  <c r="AD481" i="2"/>
  <c r="AE481" i="2" s="1"/>
  <c r="AC543" i="2"/>
  <c r="AD543" i="2"/>
  <c r="AE543" i="2" s="1"/>
  <c r="AC215" i="2"/>
  <c r="AD215" i="2"/>
  <c r="AE215" i="2" s="1"/>
  <c r="AC570" i="2"/>
  <c r="AD570" i="2"/>
  <c r="AE570" i="2" s="1"/>
  <c r="AC253" i="2"/>
  <c r="AD253" i="2"/>
  <c r="AE253" i="2" s="1"/>
  <c r="AC454" i="2"/>
  <c r="AD454" i="2"/>
  <c r="AE454" i="2" s="1"/>
  <c r="AC170" i="2"/>
  <c r="AD170" i="2"/>
  <c r="AE170" i="2" s="1"/>
  <c r="AC239" i="2"/>
  <c r="AD239" i="2"/>
  <c r="AE239" i="2" s="1"/>
  <c r="AC354" i="2"/>
  <c r="AD354" i="2"/>
  <c r="AE354" i="2" s="1"/>
  <c r="AC443" i="2"/>
  <c r="AD443" i="2"/>
  <c r="AE443" i="2" s="1"/>
  <c r="AC387" i="2"/>
  <c r="AD387" i="2"/>
  <c r="AE387" i="2" s="1"/>
  <c r="AC542" i="2"/>
  <c r="AD542" i="2"/>
  <c r="AE542" i="2" s="1"/>
  <c r="AC217" i="2"/>
  <c r="AD217" i="2"/>
  <c r="AE217" i="2" s="1"/>
  <c r="AC367" i="2"/>
  <c r="AD367" i="2"/>
  <c r="AE367" i="2" s="1"/>
  <c r="AC190" i="2"/>
  <c r="AD190" i="2"/>
  <c r="AE190" i="2" s="1"/>
  <c r="AC37" i="2"/>
  <c r="AD37" i="2"/>
  <c r="AE37" i="2" s="1"/>
  <c r="AC430" i="2"/>
  <c r="AD430" i="2"/>
  <c r="AE430" i="2" s="1"/>
  <c r="AC566" i="2"/>
  <c r="AD566" i="2"/>
  <c r="AE566" i="2" s="1"/>
  <c r="AC174" i="2"/>
  <c r="AD174" i="2"/>
  <c r="AE174" i="2" s="1"/>
  <c r="AC192" i="2"/>
  <c r="AD192" i="2"/>
  <c r="AE192" i="2" s="1"/>
  <c r="AC352" i="2"/>
  <c r="AD352" i="2"/>
  <c r="AE352" i="2" s="1"/>
  <c r="AC291" i="2"/>
  <c r="AD291" i="2"/>
  <c r="AE291" i="2" s="1"/>
  <c r="AC386" i="2"/>
  <c r="AD386" i="2"/>
  <c r="AE386" i="2" s="1"/>
  <c r="AC529" i="2"/>
  <c r="AD529" i="2"/>
  <c r="AE529" i="2" s="1"/>
  <c r="AC244" i="2"/>
  <c r="AD244" i="2"/>
  <c r="AE244" i="2" s="1"/>
  <c r="AC258" i="2"/>
  <c r="AD258" i="2"/>
  <c r="AE258" i="2" s="1"/>
  <c r="AC343" i="2"/>
  <c r="AD343" i="2"/>
  <c r="AE343" i="2" s="1"/>
  <c r="AC452" i="2"/>
  <c r="AD452" i="2"/>
  <c r="AE452" i="2" s="1"/>
  <c r="AC449" i="2"/>
  <c r="AD449" i="2"/>
  <c r="AE449" i="2" s="1"/>
  <c r="AC225" i="2"/>
  <c r="AD225" i="2"/>
  <c r="AE225" i="2" s="1"/>
  <c r="AC164" i="2"/>
  <c r="AD164" i="2"/>
  <c r="AE164" i="2" s="1"/>
  <c r="AC74" i="2"/>
  <c r="AD74" i="2"/>
  <c r="AE74" i="2" s="1"/>
  <c r="AC313" i="2"/>
  <c r="AD313" i="2"/>
  <c r="AE313" i="2" s="1"/>
  <c r="AC383" i="2"/>
  <c r="AD383" i="2"/>
  <c r="AE383" i="2" s="1"/>
  <c r="AC173" i="2"/>
  <c r="AD173" i="2"/>
  <c r="AE173" i="2" s="1"/>
  <c r="AC177" i="2"/>
  <c r="AD177" i="2"/>
  <c r="AE177" i="2" s="1"/>
  <c r="AC198" i="2"/>
  <c r="AD198" i="2"/>
  <c r="AE198" i="2" s="1"/>
  <c r="AC201" i="2"/>
  <c r="AD201" i="2"/>
  <c r="AE201" i="2" s="1"/>
  <c r="AC151" i="2"/>
  <c r="AD151" i="2"/>
  <c r="AE151" i="2" s="1"/>
  <c r="AC404" i="2"/>
  <c r="AD404" i="2"/>
  <c r="AE404" i="2" s="1"/>
  <c r="AC124" i="2"/>
  <c r="AD124" i="2"/>
  <c r="AE124" i="2" s="1"/>
  <c r="AC371" i="2"/>
  <c r="AD371" i="2"/>
  <c r="AE371" i="2" s="1"/>
  <c r="AC437" i="2"/>
  <c r="AD437" i="2"/>
  <c r="AE437" i="2" s="1"/>
  <c r="AC98" i="2"/>
  <c r="AD98" i="2"/>
  <c r="AE98" i="2" s="1"/>
  <c r="AC178" i="2"/>
  <c r="AD178" i="2"/>
  <c r="AE178" i="2" s="1"/>
  <c r="AC374" i="2"/>
  <c r="AD374" i="2"/>
  <c r="AE374" i="2" s="1"/>
  <c r="AC530" i="2"/>
  <c r="AD530" i="2"/>
  <c r="AE530" i="2" s="1"/>
  <c r="AC273" i="2"/>
  <c r="AD273" i="2"/>
  <c r="AE273" i="2" s="1"/>
  <c r="AC418" i="2"/>
  <c r="AD418" i="2"/>
  <c r="AE418" i="2" s="1"/>
  <c r="AC137" i="2"/>
  <c r="AD137" i="2"/>
  <c r="AE137" i="2" s="1"/>
  <c r="AC438" i="2"/>
  <c r="AD438" i="2"/>
  <c r="AE438" i="2" s="1"/>
  <c r="AC185" i="2"/>
  <c r="AD185" i="2"/>
  <c r="AE185" i="2" s="1"/>
  <c r="AC560" i="2"/>
  <c r="AD560" i="2"/>
  <c r="AE560" i="2" s="1"/>
  <c r="AC193" i="2"/>
  <c r="AD193" i="2"/>
  <c r="AE193" i="2" s="1"/>
</calcChain>
</file>

<file path=xl/sharedStrings.xml><?xml version="1.0" encoding="utf-8"?>
<sst xmlns="http://schemas.openxmlformats.org/spreadsheetml/2006/main" count="278" uniqueCount="168">
  <si>
    <t>Military expenditure (current USD)</t>
  </si>
  <si>
    <t>Name</t>
  </si>
  <si>
    <t>Code</t>
  </si>
  <si>
    <t>Type</t>
  </si>
  <si>
    <t>Indicator Name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</si>
  <si>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</si>
  <si>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</si>
  <si>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</si>
  <si>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</si>
  <si>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</si>
  <si>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</si>
  <si>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</si>
  <si>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</si>
  <si>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</si>
  <si>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</si>
  <si>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</si>
  <si>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</si>
  <si>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</si>
  <si>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</si>
  <si>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</si>
  <si>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</si>
  <si>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</si>
  <si>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</si>
  <si>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</si>
  <si>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</si>
  <si>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</si>
  <si>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</si>
  <si>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</si>
  <si>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</si>
  <si>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</si>
  <si>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</si>
  <si>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</si>
  <si>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</si>
  <si>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</si>
  <si>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</si>
  <si>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</si>
  <si>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</si>
  <si>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</si>
  <si>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</si>
  <si>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</si>
  <si>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</si>
  <si>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</si>
  <si>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</si>
  <si>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</si>
  <si>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</si>
  <si>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</si>
  <si>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</si>
  <si>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</si>
  <si>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</si>
  <si>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</si>
  <si>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</si>
  <si>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</si>
  <si>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</si>
  <si>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</si>
  <si>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</si>
  <si>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</si>
  <si>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</si>
  <si>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</si>
  <si>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</si>
  <si>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</si>
  <si>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</si>
  <si>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</si>
  <si>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</si>
  <si>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</si>
  <si>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ID</t>
    <phoneticPr fontId="2" type="noConversion"/>
  </si>
  <si>
    <t>年龄</t>
    <phoneticPr fontId="2" type="noConversion"/>
  </si>
  <si>
    <t>性别</t>
    <phoneticPr fontId="2" type="noConversion"/>
  </si>
  <si>
    <t>SQL评分</t>
    <phoneticPr fontId="2" type="noConversion"/>
  </si>
  <si>
    <t>Excel评分</t>
    <phoneticPr fontId="2" type="noConversion"/>
  </si>
  <si>
    <t>Tableau评分</t>
    <phoneticPr fontId="2" type="noConversion"/>
  </si>
  <si>
    <t>Python评分</t>
    <phoneticPr fontId="2" type="noConversion"/>
  </si>
  <si>
    <t>分析报告撰写评分</t>
    <phoneticPr fontId="2" type="noConversion"/>
  </si>
  <si>
    <t>演讲评分</t>
    <phoneticPr fontId="2" type="noConversion"/>
  </si>
  <si>
    <t>形象管理评分</t>
    <phoneticPr fontId="2" type="noConversion"/>
  </si>
  <si>
    <t>技术评分小结</t>
    <phoneticPr fontId="2" type="noConversion"/>
  </si>
  <si>
    <t>软技能评分小结</t>
    <phoneticPr fontId="2" type="noConversion"/>
  </si>
  <si>
    <t>综合评分小结</t>
    <phoneticPr fontId="2" type="noConversion"/>
  </si>
  <si>
    <t>收入级别1</t>
    <phoneticPr fontId="2" type="noConversion"/>
  </si>
  <si>
    <t>收入级别2</t>
    <phoneticPr fontId="2" type="noConversion"/>
  </si>
  <si>
    <t>综合评分是否合格</t>
    <phoneticPr fontId="2" type="noConversion"/>
  </si>
  <si>
    <t>综合评分是否优秀</t>
    <phoneticPr fontId="2" type="noConversion"/>
  </si>
  <si>
    <t>最终得分</t>
    <phoneticPr fontId="2" type="noConversion"/>
  </si>
  <si>
    <t>撰稿能力标签</t>
    <phoneticPr fontId="2" type="noConversion"/>
  </si>
  <si>
    <t>演讲能力标签</t>
    <phoneticPr fontId="2" type="noConversion"/>
  </si>
  <si>
    <t>形象管理你能力标签</t>
    <phoneticPr fontId="2" type="noConversion"/>
  </si>
  <si>
    <t>月收入</t>
    <phoneticPr fontId="2" type="noConversion"/>
  </si>
  <si>
    <t>工作时间_月</t>
    <phoneticPr fontId="2" type="noConversion"/>
  </si>
  <si>
    <t>每月工资支出</t>
    <phoneticPr fontId="2" type="noConversion"/>
  </si>
  <si>
    <t>累计工资支出</t>
    <phoneticPr fontId="2" type="noConversion"/>
  </si>
  <si>
    <t>当前分析师人数</t>
    <phoneticPr fontId="2" type="noConversion"/>
  </si>
  <si>
    <t>分析师</t>
    <phoneticPr fontId="2" type="noConversion"/>
  </si>
  <si>
    <t>分析师最大年龄</t>
    <phoneticPr fontId="2" type="noConversion"/>
  </si>
  <si>
    <t>分析师最低月工资</t>
    <phoneticPr fontId="2" type="noConversion"/>
  </si>
  <si>
    <t>性别</t>
  </si>
  <si>
    <t>性别</t>
    <phoneticPr fontId="2" type="noConversion"/>
  </si>
  <si>
    <t>平均月收入</t>
    <phoneticPr fontId="2" type="noConversion"/>
  </si>
  <si>
    <t>男</t>
  </si>
  <si>
    <t>男</t>
    <phoneticPr fontId="2" type="noConversion"/>
  </si>
  <si>
    <t>女</t>
  </si>
  <si>
    <t>女</t>
    <phoneticPr fontId="2" type="noConversion"/>
  </si>
  <si>
    <t>年龄层</t>
  </si>
  <si>
    <t>年龄层</t>
    <phoneticPr fontId="2" type="noConversion"/>
  </si>
  <si>
    <t>老员工</t>
  </si>
  <si>
    <t>骨干</t>
  </si>
  <si>
    <t>青年</t>
  </si>
  <si>
    <t>人数</t>
    <phoneticPr fontId="2" type="noConversion"/>
  </si>
  <si>
    <t>总月收入</t>
    <phoneticPr fontId="2" type="noConversion"/>
  </si>
  <si>
    <t>会员编号</t>
    <phoneticPr fontId="2" type="noConversion"/>
  </si>
  <si>
    <t>注册渠道</t>
    <phoneticPr fontId="2" type="noConversion"/>
  </si>
  <si>
    <t>付款方式</t>
    <phoneticPr fontId="2" type="noConversion"/>
  </si>
  <si>
    <t>交易号</t>
    <phoneticPr fontId="2" type="noConversion"/>
  </si>
  <si>
    <t>交易渠道</t>
    <phoneticPr fontId="2" type="noConversion"/>
  </si>
  <si>
    <t>用户路径</t>
    <phoneticPr fontId="2" type="noConversion"/>
  </si>
  <si>
    <t>手机号</t>
    <phoneticPr fontId="2" type="noConversion"/>
  </si>
  <si>
    <t>手机号后4位</t>
    <phoneticPr fontId="2" type="noConversion"/>
  </si>
  <si>
    <t>会员编号位数</t>
    <phoneticPr fontId="2" type="noConversion"/>
  </si>
  <si>
    <t>去除用户路径首尾多余的空格</t>
    <phoneticPr fontId="2" type="noConversion"/>
  </si>
  <si>
    <t>将手机号中间4位掩码</t>
    <phoneticPr fontId="2" type="noConversion"/>
  </si>
  <si>
    <t>下一笔订单的会员编号</t>
    <phoneticPr fontId="2" type="noConversion"/>
  </si>
  <si>
    <t>记录所在索引行数</t>
    <phoneticPr fontId="2" type="noConversion"/>
  </si>
  <si>
    <t>本笔交易所在指定区域行数</t>
    <phoneticPr fontId="2" type="noConversion"/>
  </si>
  <si>
    <t>1. 时间序列数据适合折线图</t>
    <phoneticPr fontId="2" type="noConversion"/>
  </si>
  <si>
    <t>United States</t>
  </si>
  <si>
    <t>USA</t>
  </si>
  <si>
    <t>Country</t>
  </si>
  <si>
    <t>China</t>
  </si>
  <si>
    <t>CHN</t>
  </si>
  <si>
    <t>2.柱状图和叠加柱状图适合分类比较</t>
    <phoneticPr fontId="2" type="noConversion"/>
  </si>
  <si>
    <t>季度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</si>
  <si>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</si>
  <si>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</si>
  <si>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</si>
  <si>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</si>
  <si>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日用品销售额</t>
    <phoneticPr fontId="2" type="noConversion"/>
  </si>
  <si>
    <t>食品销售额</t>
    <phoneticPr fontId="2" type="noConversion"/>
  </si>
  <si>
    <t>电子产品销售额</t>
    <phoneticPr fontId="2" type="noConversion"/>
  </si>
  <si>
    <t>3.饼图适合分析一类对象的组成成分</t>
    <phoneticPr fontId="2" type="noConversion"/>
  </si>
  <si>
    <t>挽回次数</t>
    <phoneticPr fontId="2" type="noConversion"/>
  </si>
  <si>
    <t>1次</t>
    <phoneticPr fontId="2" type="noConversion"/>
  </si>
  <si>
    <t>2次</t>
    <phoneticPr fontId="2" type="noConversion"/>
  </si>
  <si>
    <t>3次</t>
  </si>
  <si>
    <t>4次</t>
  </si>
  <si>
    <t>5次</t>
  </si>
  <si>
    <t>6次</t>
  </si>
  <si>
    <t>7次</t>
  </si>
  <si>
    <t>8次</t>
  </si>
  <si>
    <t>响应人数</t>
    <phoneticPr fontId="2" type="noConversion"/>
  </si>
  <si>
    <t>4. 散点图适合寻找两组数据间的关联度</t>
    <phoneticPr fontId="2" type="noConversion"/>
  </si>
  <si>
    <t>死亡率</t>
    <phoneticPr fontId="2" type="noConversion"/>
  </si>
  <si>
    <t>5. 雷达图或蜘蛛图适合多维度指标</t>
    <phoneticPr fontId="2" type="noConversion"/>
  </si>
  <si>
    <t>张三</t>
    <phoneticPr fontId="2" type="noConversion"/>
  </si>
  <si>
    <t>李四</t>
    <phoneticPr fontId="2" type="noConversion"/>
  </si>
  <si>
    <t>王二麻子</t>
    <phoneticPr fontId="2" type="noConversion"/>
  </si>
  <si>
    <t>评价</t>
  </si>
  <si>
    <t>文采斐然</t>
  </si>
  <si>
    <t>颜值爆表</t>
  </si>
  <si>
    <t>口灿莲花</t>
  </si>
  <si>
    <t>同时有三个标签</t>
  </si>
  <si>
    <t>评价（用连接词）</t>
  </si>
  <si>
    <t>使用if来判断，避免当没有句子时也说“也是”</t>
  </si>
  <si>
    <t>index-返回指定位置的内容</t>
  </si>
  <si>
    <t>match-内容所处的位置</t>
  </si>
  <si>
    <t>找到每一笔订单后三笔订单的付款方式</t>
  </si>
  <si>
    <t>不要想着直接用一个函数或者是一步解决问题，把问题拆解开</t>
  </si>
  <si>
    <t>后第二笔</t>
  </si>
  <si>
    <t>后一笔</t>
  </si>
  <si>
    <t>后第三笔</t>
  </si>
  <si>
    <t>连接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</si>
</sst>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165" fontId="0" fillId="0" borderId="0" xfId="1" applyNumberFormat="1" applyFont="1" applyAlignment="1"/>
    <xf numFmtId="166" fontId="0" fillId="0" borderId="0" xfId="1" applyNumberFormat="1" applyFont="1" applyAlignment="1"/>
    <xf numFmtId="0" fontId="0" fillId="3" borderId="0" xfId="0" applyFill="1"/>
    <xf numFmtId="166" fontId="0" fillId="0" borderId="0" xfId="0" applyNumberFormat="1"/>
    <xf numFmtId="9" fontId="0" fillId="0" borderId="0" xfId="0" applyNumberFormat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Alignme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三大产品线每季度销售额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各种图表及应用!$A$28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各种图表及应用!$B$27:$D$27</c:f>
              <c:strCache>
                <c:ptCount val="3"/>
                <c:pt idx="0">
                  <c:v>日用品销售额</c:v>
                </c:pt>
                <c:pt idx="1">
                  <c:v>电子产品销售额</c:v>
                </c:pt>
                <c:pt idx="2">
                  <c:v>食品销售额</c:v>
                </c:pt>
              </c:strCache>
            </c:strRef>
          </c:cat>
          <c:val>
            <c:numRef>
              <c:f>各种图表及应用!$B$28:$D$28</c:f>
              <c:numCache>
                <c:formatCode>_ * #,##0_ ;_ * \-#,##0_ ;_ * "-"??_ ;_ @_ </c:formatCode>
                <c:ptCount val="3"/>
                <c:pt idx="0">
                  <c:v>9000</c:v>
                </c:pt>
                <c:pt idx="1">
                  <c:v>5000</c:v>
                </c:pt>
                <c:pt idx="2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7-4A59-B0DB-03D5D18D99BC}"/>
            </c:ext>
          </c:extLst>
        </c:ser>
        <c:ser>
          <c:idx val="1"/>
          <c:order val="1"/>
          <c:tx>
            <c:strRef>
              <c:f>各种图表及应用!$A$29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各种图表及应用!$B$27:$D$27</c:f>
              <c:strCache>
                <c:ptCount val="3"/>
                <c:pt idx="0">
                  <c:v>日用品销售额</c:v>
                </c:pt>
                <c:pt idx="1">
                  <c:v>电子产品销售额</c:v>
                </c:pt>
                <c:pt idx="2">
                  <c:v>食品销售额</c:v>
                </c:pt>
              </c:strCache>
            </c:strRef>
          </c:cat>
          <c:val>
            <c:numRef>
              <c:f>各种图表及应用!$B$29:$D$29</c:f>
              <c:numCache>
                <c:formatCode>_ * #,##0_ ;_ * \-#,##0_ ;_ * "-"??_ ;_ @_ </c:formatCode>
                <c:ptCount val="3"/>
                <c:pt idx="0">
                  <c:v>12000</c:v>
                </c:pt>
                <c:pt idx="1">
                  <c:v>6000</c:v>
                </c:pt>
                <c:pt idx="2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7-4A59-B0DB-03D5D18D99BC}"/>
            </c:ext>
          </c:extLst>
        </c:ser>
        <c:ser>
          <c:idx val="2"/>
          <c:order val="2"/>
          <c:tx>
            <c:strRef>
              <c:f>各种图表及应用!$A$30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各种图表及应用!$B$27:$D$27</c:f>
              <c:strCache>
                <c:ptCount val="3"/>
                <c:pt idx="0">
                  <c:v>日用品销售额</c:v>
                </c:pt>
                <c:pt idx="1">
                  <c:v>电子产品销售额</c:v>
                </c:pt>
                <c:pt idx="2">
                  <c:v>食品销售额</c:v>
                </c:pt>
              </c:strCache>
            </c:strRef>
          </c:cat>
          <c:val>
            <c:numRef>
              <c:f>各种图表及应用!$B$30:$D$30</c:f>
              <c:numCache>
                <c:formatCode>_ * #,##0_ ;_ * \-#,##0_ ;_ * "-"??_ ;_ @_ </c:formatCode>
                <c:ptCount val="3"/>
                <c:pt idx="0">
                  <c:v>15000</c:v>
                </c:pt>
                <c:pt idx="1">
                  <c:v>12000</c:v>
                </c:pt>
                <c:pt idx="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7-4A59-B0DB-03D5D18D99BC}"/>
            </c:ext>
          </c:extLst>
        </c:ser>
        <c:ser>
          <c:idx val="3"/>
          <c:order val="3"/>
          <c:tx>
            <c:strRef>
              <c:f>各种图表及应用!$A$31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各种图表及应用!$B$27:$D$27</c:f>
              <c:strCache>
                <c:ptCount val="3"/>
                <c:pt idx="0">
                  <c:v>日用品销售额</c:v>
                </c:pt>
                <c:pt idx="1">
                  <c:v>电子产品销售额</c:v>
                </c:pt>
                <c:pt idx="2">
                  <c:v>食品销售额</c:v>
                </c:pt>
              </c:strCache>
            </c:strRef>
          </c:cat>
          <c:val>
            <c:numRef>
              <c:f>各种图表及应用!$B$31:$D$31</c:f>
              <c:numCache>
                <c:formatCode>_ * #,##0_ ;_ * \-#,##0_ ;_ * "-"??_ ;_ @_ </c:formatCode>
                <c:ptCount val="3"/>
                <c:pt idx="0">
                  <c:v>8000</c:v>
                </c:pt>
                <c:pt idx="1">
                  <c:v>18000</c:v>
                </c:pt>
                <c:pt idx="2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7-4A59-B0DB-03D5D18D9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272031"/>
        <c:axId val="220782719"/>
      </c:barChart>
      <c:catAx>
        <c:axId val="27927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82719"/>
        <c:crosses val="autoZero"/>
        <c:auto val="1"/>
        <c:lblAlgn val="ctr"/>
        <c:lblOffset val="100"/>
        <c:noMultiLvlLbl val="0"/>
      </c:catAx>
      <c:valAx>
        <c:axId val="220782719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0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各种图表及应用!$B$52</c:f>
              <c:strCache>
                <c:ptCount val="1"/>
                <c:pt idx="0">
                  <c:v>响应人数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B642-4299-AAD9-D9C0A86EEB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B642-4299-AAD9-D9C0A86EEB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B642-4299-AAD9-D9C0A86EEB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642-4299-AAD9-D9C0A86EEB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642-4299-AAD9-D9C0A86EEB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B642-4299-AAD9-D9C0A86EEB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642-4299-AAD9-D9C0A86EEBE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642-4299-AAD9-D9C0A86EEBE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B642-4299-AAD9-D9C0A86EEBE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642-4299-AAD9-D9C0A86EEBE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B642-4299-AAD9-D9C0A86EEBE9}"/>
                </c:ext>
              </c:extLst>
            </c:dLbl>
            <c:dLbl>
              <c:idx val="3"/>
              <c:layout>
                <c:manualLayout>
                  <c:x val="-0.21666666666666667"/>
                  <c:y val="-0.1250000000000000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42-4299-AAD9-D9C0A86EEBE9}"/>
                </c:ext>
              </c:extLst>
            </c:dLbl>
            <c:dLbl>
              <c:idx val="4"/>
              <c:layout>
                <c:manualLayout>
                  <c:x val="-0.10277777777777777"/>
                  <c:y val="-3.24074074074074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42-4299-AAD9-D9C0A86EEBE9}"/>
                </c:ext>
              </c:extLst>
            </c:dLbl>
            <c:dLbl>
              <c:idx val="5"/>
              <c:layout>
                <c:manualLayout>
                  <c:x val="-1.1111111111111112E-2"/>
                  <c:y val="4.629629629629629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42-4299-AAD9-D9C0A86EEBE9}"/>
                </c:ext>
              </c:extLst>
            </c:dLbl>
            <c:dLbl>
              <c:idx val="6"/>
              <c:layout>
                <c:manualLayout>
                  <c:x val="8.611111111111111E-2"/>
                  <c:y val="1.3888888888888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42-4299-AAD9-D9C0A86EEBE9}"/>
                </c:ext>
              </c:extLst>
            </c:dLbl>
            <c:dLbl>
              <c:idx val="7"/>
              <c:layout>
                <c:manualLayout>
                  <c:x val="0.16944444444444445"/>
                  <c:y val="1.75153105861767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42-4299-AAD9-D9C0A86EEBE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各种图表及应用!$A$53:$A$60</c:f>
              <c:strCache>
                <c:ptCount val="8"/>
                <c:pt idx="0">
                  <c:v>1次</c:v>
                </c:pt>
                <c:pt idx="1">
                  <c:v>2次</c:v>
                </c:pt>
                <c:pt idx="2">
                  <c:v>3次</c:v>
                </c:pt>
                <c:pt idx="3">
                  <c:v>4次</c:v>
                </c:pt>
                <c:pt idx="4">
                  <c:v>5次</c:v>
                </c:pt>
                <c:pt idx="5">
                  <c:v>6次</c:v>
                </c:pt>
                <c:pt idx="6">
                  <c:v>7次</c:v>
                </c:pt>
                <c:pt idx="7">
                  <c:v>8次</c:v>
                </c:pt>
              </c:strCache>
            </c:strRef>
          </c:cat>
          <c:val>
            <c:numRef>
              <c:f>各种图表及应用!$B$53:$B$60</c:f>
              <c:numCache>
                <c:formatCode>General</c:formatCode>
                <c:ptCount val="8"/>
                <c:pt idx="0">
                  <c:v>80000</c:v>
                </c:pt>
                <c:pt idx="1">
                  <c:v>50000</c:v>
                </c:pt>
                <c:pt idx="2">
                  <c:v>30000</c:v>
                </c:pt>
                <c:pt idx="3">
                  <c:v>5000</c:v>
                </c:pt>
                <c:pt idx="4">
                  <c:v>400</c:v>
                </c:pt>
                <c:pt idx="5">
                  <c:v>100</c:v>
                </c:pt>
                <c:pt idx="6">
                  <c:v>20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299-AAD9-D9C0A86EEBE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年龄与死亡率散点图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各种图表及应用!$A$82:$A$89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各种图表及应用!$B$82:$B$89</c:f>
              <c:numCache>
                <c:formatCode>0%</c:formatCode>
                <c:ptCount val="8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0.3</c:v>
                </c:pt>
                <c:pt idx="6">
                  <c:v>0.5</c:v>
                </c:pt>
                <c:pt idx="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3-4A85-9651-FA33D82C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76623"/>
        <c:axId val="163304383"/>
      </c:scatterChart>
      <c:valAx>
        <c:axId val="16237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04383"/>
        <c:crosses val="autoZero"/>
        <c:crossBetween val="midCat"/>
      </c:valAx>
      <c:valAx>
        <c:axId val="1633043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分析师能力对比图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各种图表及应用!$A$111</c:f>
              <c:strCache>
                <c:ptCount val="1"/>
                <c:pt idx="0">
                  <c:v>张三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各种图表及应用!$G$110:$M$110</c:f>
              <c:strCache>
                <c:ptCount val="7"/>
                <c:pt idx="0">
                  <c:v>SQL评分</c:v>
                </c:pt>
                <c:pt idx="1">
                  <c:v>Excel评分</c:v>
                </c:pt>
                <c:pt idx="2">
                  <c:v>Tableau评分</c:v>
                </c:pt>
                <c:pt idx="3">
                  <c:v>Python评分</c:v>
                </c:pt>
                <c:pt idx="4">
                  <c:v>分析报告撰写评分</c:v>
                </c:pt>
                <c:pt idx="5">
                  <c:v>演讲评分</c:v>
                </c:pt>
                <c:pt idx="6">
                  <c:v>形象管理评分</c:v>
                </c:pt>
              </c:strCache>
            </c:strRef>
          </c:cat>
          <c:val>
            <c:numRef>
              <c:f>各种图表及应用!$G$111:$M$111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B-4F9A-B009-9B082D9625EC}"/>
            </c:ext>
          </c:extLst>
        </c:ser>
        <c:ser>
          <c:idx val="1"/>
          <c:order val="1"/>
          <c:tx>
            <c:strRef>
              <c:f>各种图表及应用!$A$112</c:f>
              <c:strCache>
                <c:ptCount val="1"/>
                <c:pt idx="0">
                  <c:v>李四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各种图表及应用!$G$110:$M$110</c:f>
              <c:strCache>
                <c:ptCount val="7"/>
                <c:pt idx="0">
                  <c:v>SQL评分</c:v>
                </c:pt>
                <c:pt idx="1">
                  <c:v>Excel评分</c:v>
                </c:pt>
                <c:pt idx="2">
                  <c:v>Tableau评分</c:v>
                </c:pt>
                <c:pt idx="3">
                  <c:v>Python评分</c:v>
                </c:pt>
                <c:pt idx="4">
                  <c:v>分析报告撰写评分</c:v>
                </c:pt>
                <c:pt idx="5">
                  <c:v>演讲评分</c:v>
                </c:pt>
                <c:pt idx="6">
                  <c:v>形象管理评分</c:v>
                </c:pt>
              </c:strCache>
            </c:strRef>
          </c:cat>
          <c:val>
            <c:numRef>
              <c:f>各种图表及应用!$G$112:$M$112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B-4F9A-B009-9B082D9625EC}"/>
            </c:ext>
          </c:extLst>
        </c:ser>
        <c:ser>
          <c:idx val="2"/>
          <c:order val="2"/>
          <c:tx>
            <c:strRef>
              <c:f>各种图表及应用!$A$113</c:f>
              <c:strCache>
                <c:ptCount val="1"/>
                <c:pt idx="0">
                  <c:v>王二麻子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各种图表及应用!$G$110:$M$110</c:f>
              <c:strCache>
                <c:ptCount val="7"/>
                <c:pt idx="0">
                  <c:v>SQL评分</c:v>
                </c:pt>
                <c:pt idx="1">
                  <c:v>Excel评分</c:v>
                </c:pt>
                <c:pt idx="2">
                  <c:v>Tableau评分</c:v>
                </c:pt>
                <c:pt idx="3">
                  <c:v>Python评分</c:v>
                </c:pt>
                <c:pt idx="4">
                  <c:v>分析报告撰写评分</c:v>
                </c:pt>
                <c:pt idx="5">
                  <c:v>演讲评分</c:v>
                </c:pt>
                <c:pt idx="6">
                  <c:v>形象管理评分</c:v>
                </c:pt>
              </c:strCache>
            </c:strRef>
          </c:cat>
          <c:val>
            <c:numRef>
              <c:f>各种图表及应用!$G$113:$M$113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BB-4F9A-B009-9B082D962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08207"/>
        <c:axId val="220784799"/>
      </c:radarChart>
      <c:catAx>
        <c:axId val="21810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84799"/>
        <c:crosses val="autoZero"/>
        <c:auto val="1"/>
        <c:lblAlgn val="ctr"/>
        <c:lblOffset val="100"/>
        <c:noMultiLvlLbl val="0"/>
      </c:catAx>
      <c:valAx>
        <c:axId val="2207847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810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中美两国历年军费开支偏移度对比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美国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各种图表及应用!$BL$3:$DR$3</c:f>
              <c:strCache>
                <c:ptCount val="59"/>
                <c:pt idx="0">
                  <c:v> 1960 </c:v>
                </c:pt>
                <c:pt idx="1">
                  <c:v> 1961 </c:v>
                </c:pt>
                <c:pt idx="2">
                  <c:v> 1962 </c:v>
                </c:pt>
                <c:pt idx="3">
                  <c:v> 1963 </c:v>
                </c:pt>
                <c:pt idx="4">
                  <c:v> 1964 </c:v>
                </c:pt>
                <c:pt idx="5">
                  <c:v> 1965 </c:v>
                </c:pt>
                <c:pt idx="6">
                  <c:v> 1966 </c:v>
                </c:pt>
                <c:pt idx="7">
                  <c:v> 1967 </c:v>
                </c:pt>
                <c:pt idx="8">
                  <c:v> 1968 </c:v>
                </c:pt>
                <c:pt idx="9">
                  <c:v> 1969 </c:v>
                </c:pt>
                <c:pt idx="10">
                  <c:v> 1970 </c:v>
                </c:pt>
                <c:pt idx="11">
                  <c:v> 1971 </c:v>
                </c:pt>
                <c:pt idx="12">
                  <c:v> 1972 </c:v>
                </c:pt>
                <c:pt idx="13">
                  <c:v> 1973 </c:v>
                </c:pt>
                <c:pt idx="14">
                  <c:v> 1974 </c:v>
                </c:pt>
                <c:pt idx="15">
                  <c:v> 1975 </c:v>
                </c:pt>
                <c:pt idx="16">
                  <c:v> 1976 </c:v>
                </c:pt>
                <c:pt idx="17">
                  <c:v> 1977 </c:v>
                </c:pt>
                <c:pt idx="18">
                  <c:v> 1978 </c:v>
                </c:pt>
                <c:pt idx="19">
                  <c:v> 1979 </c:v>
                </c:pt>
                <c:pt idx="20">
                  <c:v> 1980 </c:v>
                </c:pt>
                <c:pt idx="21">
                  <c:v> 1981 </c:v>
                </c:pt>
                <c:pt idx="22">
                  <c:v> 1982 </c:v>
                </c:pt>
                <c:pt idx="23">
                  <c:v> 1983 </c:v>
                </c:pt>
                <c:pt idx="24">
                  <c:v> 1984 </c:v>
                </c:pt>
                <c:pt idx="25">
                  <c:v> 1985 </c:v>
                </c:pt>
                <c:pt idx="26">
                  <c:v> 1986 </c:v>
                </c:pt>
                <c:pt idx="27">
                  <c:v> 1987 </c:v>
                </c:pt>
                <c:pt idx="28">
                  <c:v> 1988 </c:v>
                </c:pt>
                <c:pt idx="29">
                  <c:v> 1989 </c:v>
                </c:pt>
                <c:pt idx="30">
                  <c:v> 1990 </c:v>
                </c:pt>
                <c:pt idx="31">
                  <c:v> 1991 </c:v>
                </c:pt>
                <c:pt idx="32">
                  <c:v> 1992 </c:v>
                </c:pt>
                <c:pt idx="33">
                  <c:v> 1993 </c:v>
                </c:pt>
                <c:pt idx="34">
                  <c:v> 1994 </c:v>
                </c:pt>
                <c:pt idx="35">
                  <c:v> 1995 </c:v>
                </c:pt>
                <c:pt idx="36">
                  <c:v> 1996 </c:v>
                </c:pt>
                <c:pt idx="37">
                  <c:v> 1997 </c:v>
                </c:pt>
                <c:pt idx="38">
                  <c:v> 1998 </c:v>
                </c:pt>
                <c:pt idx="39">
                  <c:v> 1999 </c:v>
                </c:pt>
                <c:pt idx="40">
                  <c:v> 2000 </c:v>
                </c:pt>
                <c:pt idx="41">
                  <c:v> 2001 </c:v>
                </c:pt>
                <c:pt idx="42">
                  <c:v> 2002 </c:v>
                </c:pt>
                <c:pt idx="43">
                  <c:v> 2003 </c:v>
                </c:pt>
                <c:pt idx="44">
                  <c:v> 2004 </c:v>
                </c:pt>
                <c:pt idx="45">
                  <c:v> 2005 </c:v>
                </c:pt>
                <c:pt idx="46">
                  <c:v> 2006 </c:v>
                </c:pt>
                <c:pt idx="47">
                  <c:v> 2007 </c:v>
                </c:pt>
                <c:pt idx="48">
                  <c:v> 2008 </c:v>
                </c:pt>
                <c:pt idx="49">
                  <c:v> 2009 </c:v>
                </c:pt>
                <c:pt idx="50">
                  <c:v> 2010 </c:v>
                </c:pt>
                <c:pt idx="51">
                  <c:v> 2011 </c:v>
                </c:pt>
                <c:pt idx="52">
                  <c:v> 2012 </c:v>
                </c:pt>
                <c:pt idx="53">
                  <c:v> 2013 </c:v>
                </c:pt>
                <c:pt idx="54">
                  <c:v> 2014 </c:v>
                </c:pt>
                <c:pt idx="55">
                  <c:v> 2015 </c:v>
                </c:pt>
                <c:pt idx="56">
                  <c:v> 2016 </c:v>
                </c:pt>
                <c:pt idx="57">
                  <c:v> 2017 </c:v>
                </c:pt>
                <c:pt idx="58">
                  <c:v> 2018 </c:v>
                </c:pt>
              </c:strCache>
            </c:strRef>
          </c:cat>
          <c:val>
            <c:numRef>
              <c:f>各种图表及应用!$BL$4:$DR$4</c:f>
              <c:numCache>
                <c:formatCode>_ * #,##0_ ;_ * \-#,##0_ ;_ * "-"??_ ;_ @_ </c:formatCode>
                <c:ptCount val="59"/>
                <c:pt idx="0">
                  <c:v>7.8947923381095473</c:v>
                </c:pt>
                <c:pt idx="1">
                  <c:v>8.1914716635487821</c:v>
                </c:pt>
                <c:pt idx="2">
                  <c:v>8.4783978471737349</c:v>
                </c:pt>
                <c:pt idx="3">
                  <c:v>8.5676083712993965</c:v>
                </c:pt>
                <c:pt idx="4">
                  <c:v>8.5486221741870487</c:v>
                </c:pt>
                <c:pt idx="5">
                  <c:v>8.7583854696873029</c:v>
                </c:pt>
                <c:pt idx="6">
                  <c:v>8.8093052046865434</c:v>
                </c:pt>
                <c:pt idx="7">
                  <c:v>8.8927196787728473</c:v>
                </c:pt>
                <c:pt idx="8">
                  <c:v>9.2791225032769606</c:v>
                </c:pt>
                <c:pt idx="9">
                  <c:v>9.2706176392655379</c:v>
                </c:pt>
                <c:pt idx="10">
                  <c:v>9.5582426683019488</c:v>
                </c:pt>
                <c:pt idx="11">
                  <c:v>9.6014318214070187</c:v>
                </c:pt>
                <c:pt idx="12">
                  <c:v>9.6052611765062519</c:v>
                </c:pt>
                <c:pt idx="13">
                  <c:v>9.6905842891091574</c:v>
                </c:pt>
                <c:pt idx="14">
                  <c:v>9.5814951709524632</c:v>
                </c:pt>
                <c:pt idx="15">
                  <c:v>9.4789512086702814</c:v>
                </c:pt>
                <c:pt idx="16">
                  <c:v>9.6190339902250646</c:v>
                </c:pt>
                <c:pt idx="17">
                  <c:v>9.7996909359007915</c:v>
                </c:pt>
                <c:pt idx="18">
                  <c:v>9.7781698440320426</c:v>
                </c:pt>
                <c:pt idx="19">
                  <c:v>9.8308259174390997</c:v>
                </c:pt>
                <c:pt idx="20">
                  <c:v>9.8333647456750395</c:v>
                </c:pt>
                <c:pt idx="21">
                  <c:v>10.159588704125541</c:v>
                </c:pt>
                <c:pt idx="22">
                  <c:v>10.118110756793326</c:v>
                </c:pt>
                <c:pt idx="23">
                  <c:v>10.101404913952925</c:v>
                </c:pt>
                <c:pt idx="24">
                  <c:v>10.379269266908542</c:v>
                </c:pt>
                <c:pt idx="25">
                  <c:v>10.656527334543037</c:v>
                </c:pt>
                <c:pt idx="26">
                  <c:v>10.435322974185741</c:v>
                </c:pt>
                <c:pt idx="27">
                  <c:v>10.532102365891197</c:v>
                </c:pt>
                <c:pt idx="28">
                  <c:v>10.407567293613921</c:v>
                </c:pt>
                <c:pt idx="29">
                  <c:v>10.439544068601172</c:v>
                </c:pt>
                <c:pt idx="30">
                  <c:v>10.47841085837705</c:v>
                </c:pt>
                <c:pt idx="31">
                  <c:v>10.470232820610063</c:v>
                </c:pt>
                <c:pt idx="32">
                  <c:v>10.816568693855091</c:v>
                </c:pt>
                <c:pt idx="33">
                  <c:v>11.353891192719022</c:v>
                </c:pt>
                <c:pt idx="34">
                  <c:v>11.413814234024064</c:v>
                </c:pt>
                <c:pt idx="35">
                  <c:v>11.221546707986553</c:v>
                </c:pt>
                <c:pt idx="36">
                  <c:v>11.265023621328744</c:v>
                </c:pt>
                <c:pt idx="37">
                  <c:v>11.42689986314614</c:v>
                </c:pt>
                <c:pt idx="38">
                  <c:v>11.242381914106524</c:v>
                </c:pt>
                <c:pt idx="39">
                  <c:v>11.325115549921422</c:v>
                </c:pt>
                <c:pt idx="40">
                  <c:v>11.565174200558575</c:v>
                </c:pt>
                <c:pt idx="41">
                  <c:v>11.64409222173553</c:v>
                </c:pt>
                <c:pt idx="42">
                  <c:v>11.818488267024835</c:v>
                </c:pt>
                <c:pt idx="43">
                  <c:v>12.004764553278468</c:v>
                </c:pt>
                <c:pt idx="44">
                  <c:v>11.995047631081793</c:v>
                </c:pt>
                <c:pt idx="45">
                  <c:v>12.092968569462704</c:v>
                </c:pt>
                <c:pt idx="46">
                  <c:v>11.944845874178732</c:v>
                </c:pt>
                <c:pt idx="47">
                  <c:v>11.80695539452541</c:v>
                </c:pt>
                <c:pt idx="48">
                  <c:v>12.022982412621227</c:v>
                </c:pt>
                <c:pt idx="49">
                  <c:v>11.884677263423214</c:v>
                </c:pt>
                <c:pt idx="50">
                  <c:v>11.830888544425852</c:v>
                </c:pt>
                <c:pt idx="51">
                  <c:v>11.665801405793397</c:v>
                </c:pt>
                <c:pt idx="52">
                  <c:v>11.749870193978456</c:v>
                </c:pt>
                <c:pt idx="53">
                  <c:v>11.665666745359088</c:v>
                </c:pt>
                <c:pt idx="54">
                  <c:v>11.496671085362809</c:v>
                </c:pt>
                <c:pt idx="55">
                  <c:v>11.264278203655318</c:v>
                </c:pt>
                <c:pt idx="56">
                  <c:v>11.29351141860786</c:v>
                </c:pt>
                <c:pt idx="57">
                  <c:v>11.175876412196223</c:v>
                </c:pt>
                <c:pt idx="58">
                  <c:v>11.140924825323209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5-4869-863D-648935B0D8EC}"/>
            </c:ext>
          </c:extLst>
        </c:ser>
        <c:ser>
          <c:idx val="1"/>
          <c:order val="1"/>
          <c:tx>
            <c:v>中国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各种图表及应用!$BL$3:$DR$3</c:f>
              <c:strCache>
                <c:ptCount val="59"/>
                <c:pt idx="0">
                  <c:v> 1960 </c:v>
                </c:pt>
                <c:pt idx="1">
                  <c:v> 1961 </c:v>
                </c:pt>
                <c:pt idx="2">
                  <c:v> 1962 </c:v>
                </c:pt>
                <c:pt idx="3">
                  <c:v> 1963 </c:v>
                </c:pt>
                <c:pt idx="4">
                  <c:v> 1964 </c:v>
                </c:pt>
                <c:pt idx="5">
                  <c:v> 1965 </c:v>
                </c:pt>
                <c:pt idx="6">
                  <c:v> 1966 </c:v>
                </c:pt>
                <c:pt idx="7">
                  <c:v> 1967 </c:v>
                </c:pt>
                <c:pt idx="8">
                  <c:v> 1968 </c:v>
                </c:pt>
                <c:pt idx="9">
                  <c:v> 1969 </c:v>
                </c:pt>
                <c:pt idx="10">
                  <c:v> 1970 </c:v>
                </c:pt>
                <c:pt idx="11">
                  <c:v> 1971 </c:v>
                </c:pt>
                <c:pt idx="12">
                  <c:v> 1972 </c:v>
                </c:pt>
                <c:pt idx="13">
                  <c:v> 1973 </c:v>
                </c:pt>
                <c:pt idx="14">
                  <c:v> 1974 </c:v>
                </c:pt>
                <c:pt idx="15">
                  <c:v> 1975 </c:v>
                </c:pt>
                <c:pt idx="16">
                  <c:v> 1976 </c:v>
                </c:pt>
                <c:pt idx="17">
                  <c:v> 1977 </c:v>
                </c:pt>
                <c:pt idx="18">
                  <c:v> 1978 </c:v>
                </c:pt>
                <c:pt idx="19">
                  <c:v> 1979 </c:v>
                </c:pt>
                <c:pt idx="20">
                  <c:v> 1980 </c:v>
                </c:pt>
                <c:pt idx="21">
                  <c:v> 1981 </c:v>
                </c:pt>
                <c:pt idx="22">
                  <c:v> 1982 </c:v>
                </c:pt>
                <c:pt idx="23">
                  <c:v> 1983 </c:v>
                </c:pt>
                <c:pt idx="24">
                  <c:v> 1984 </c:v>
                </c:pt>
                <c:pt idx="25">
                  <c:v> 1985 </c:v>
                </c:pt>
                <c:pt idx="26">
                  <c:v> 1986 </c:v>
                </c:pt>
                <c:pt idx="27">
                  <c:v> 1987 </c:v>
                </c:pt>
                <c:pt idx="28">
                  <c:v> 1988 </c:v>
                </c:pt>
                <c:pt idx="29">
                  <c:v> 1989 </c:v>
                </c:pt>
                <c:pt idx="30">
                  <c:v> 1990 </c:v>
                </c:pt>
                <c:pt idx="31">
                  <c:v> 1991 </c:v>
                </c:pt>
                <c:pt idx="32">
                  <c:v> 1992 </c:v>
                </c:pt>
                <c:pt idx="33">
                  <c:v> 1993 </c:v>
                </c:pt>
                <c:pt idx="34">
                  <c:v> 1994 </c:v>
                </c:pt>
                <c:pt idx="35">
                  <c:v> 1995 </c:v>
                </c:pt>
                <c:pt idx="36">
                  <c:v> 1996 </c:v>
                </c:pt>
                <c:pt idx="37">
                  <c:v> 1997 </c:v>
                </c:pt>
                <c:pt idx="38">
                  <c:v> 1998 </c:v>
                </c:pt>
                <c:pt idx="39">
                  <c:v> 1999 </c:v>
                </c:pt>
                <c:pt idx="40">
                  <c:v> 2000 </c:v>
                </c:pt>
                <c:pt idx="41">
                  <c:v> 2001 </c:v>
                </c:pt>
                <c:pt idx="42">
                  <c:v> 2002 </c:v>
                </c:pt>
                <c:pt idx="43">
                  <c:v> 2003 </c:v>
                </c:pt>
                <c:pt idx="44">
                  <c:v> 2004 </c:v>
                </c:pt>
                <c:pt idx="45">
                  <c:v> 2005 </c:v>
                </c:pt>
                <c:pt idx="46">
                  <c:v> 2006 </c:v>
                </c:pt>
                <c:pt idx="47">
                  <c:v> 2007 </c:v>
                </c:pt>
                <c:pt idx="48">
                  <c:v> 2008 </c:v>
                </c:pt>
                <c:pt idx="49">
                  <c:v> 2009 </c:v>
                </c:pt>
                <c:pt idx="50">
                  <c:v> 2010 </c:v>
                </c:pt>
                <c:pt idx="51">
                  <c:v> 2011 </c:v>
                </c:pt>
                <c:pt idx="52">
                  <c:v> 2012 </c:v>
                </c:pt>
                <c:pt idx="53">
                  <c:v> 2013 </c:v>
                </c:pt>
                <c:pt idx="54">
                  <c:v> 2014 </c:v>
                </c:pt>
                <c:pt idx="55">
                  <c:v> 2015 </c:v>
                </c:pt>
                <c:pt idx="56">
                  <c:v> 2016 </c:v>
                </c:pt>
                <c:pt idx="57">
                  <c:v> 2017 </c:v>
                </c:pt>
                <c:pt idx="58">
                  <c:v> 2018 </c:v>
                </c:pt>
              </c:strCache>
            </c:strRef>
          </c:cat>
          <c:val>
            <c:numRef>
              <c:f>各种图表及应用!$BL$5:$DR$5</c:f>
              <c:numCache>
                <c:formatCode>_ * #,##0_ ;_ * \-#,##0_ ;_ * "-"??_ ;_ @_ </c:formatCode>
                <c:ptCount val="59"/>
                <c:pt idx="0">
                  <c:v>-0.19563239937751919</c:v>
                </c:pt>
                <c:pt idx="1">
                  <c:v>-0.18826532014743075</c:v>
                </c:pt>
                <c:pt idx="2">
                  <c:v>-0.18488102136191881</c:v>
                </c:pt>
                <c:pt idx="3">
                  <c:v>-0.18914283531743542</c:v>
                </c:pt>
                <c:pt idx="4">
                  <c:v>-0.19544100684452392</c:v>
                </c:pt>
                <c:pt idx="5">
                  <c:v>-0.1950095328617216</c:v>
                </c:pt>
                <c:pt idx="6">
                  <c:v>-0.1841177194925008</c:v>
                </c:pt>
                <c:pt idx="7">
                  <c:v>-0.17608682603143497</c:v>
                </c:pt>
                <c:pt idx="8">
                  <c:v>-0.16756712261237297</c:v>
                </c:pt>
                <c:pt idx="9">
                  <c:v>-0.17175477095671746</c:v>
                </c:pt>
                <c:pt idx="10">
                  <c:v>-0.17350037995877585</c:v>
                </c:pt>
                <c:pt idx="11">
                  <c:v>-0.18429273553022055</c:v>
                </c:pt>
                <c:pt idx="12">
                  <c:v>-0.19226410896264426</c:v>
                </c:pt>
                <c:pt idx="13">
                  <c:v>-0.20412809359399453</c:v>
                </c:pt>
                <c:pt idx="14">
                  <c:v>-0.21694036320368007</c:v>
                </c:pt>
                <c:pt idx="15">
                  <c:v>-0.23204771130065324</c:v>
                </c:pt>
                <c:pt idx="16">
                  <c:v>-0.23403081835620859</c:v>
                </c:pt>
                <c:pt idx="17">
                  <c:v>-0.23989768848926371</c:v>
                </c:pt>
                <c:pt idx="18">
                  <c:v>-0.24443627842415119</c:v>
                </c:pt>
                <c:pt idx="19">
                  <c:v>-0.23806164542979016</c:v>
                </c:pt>
                <c:pt idx="20">
                  <c:v>-0.2389745892395958</c:v>
                </c:pt>
                <c:pt idx="21">
                  <c:v>-0.21595897163827318</c:v>
                </c:pt>
                <c:pt idx="22">
                  <c:v>-0.195671469037275</c:v>
                </c:pt>
                <c:pt idx="23">
                  <c:v>-0.19355586096146377</c:v>
                </c:pt>
                <c:pt idx="24">
                  <c:v>-0.18102526070505048</c:v>
                </c:pt>
                <c:pt idx="25">
                  <c:v>-0.16864771266245293</c:v>
                </c:pt>
                <c:pt idx="26">
                  <c:v>-0.17224493118550496</c:v>
                </c:pt>
                <c:pt idx="27">
                  <c:v>-0.18546177548809564</c:v>
                </c:pt>
                <c:pt idx="28">
                  <c:v>-0.19323634181516119</c:v>
                </c:pt>
                <c:pt idx="29">
                  <c:v>0.20674321092036849</c:v>
                </c:pt>
                <c:pt idx="30">
                  <c:v>0.14933823456753087</c:v>
                </c:pt>
                <c:pt idx="31">
                  <c:v>0.1668371329899701</c:v>
                </c:pt>
                <c:pt idx="32">
                  <c:v>0.24927882477273391</c:v>
                </c:pt>
                <c:pt idx="33">
                  <c:v>0.30042865071977054</c:v>
                </c:pt>
                <c:pt idx="34">
                  <c:v>0.21266224801333264</c:v>
                </c:pt>
                <c:pt idx="35">
                  <c:v>0.31124109859317789</c:v>
                </c:pt>
                <c:pt idx="36">
                  <c:v>0.40688198663928726</c:v>
                </c:pt>
                <c:pt idx="37">
                  <c:v>0.47308036468393244</c:v>
                </c:pt>
                <c:pt idx="38">
                  <c:v>0.52591945410385221</c:v>
                </c:pt>
                <c:pt idx="39">
                  <c:v>0.65908132142777298</c:v>
                </c:pt>
                <c:pt idx="40">
                  <c:v>0.69918751743513829</c:v>
                </c:pt>
                <c:pt idx="41">
                  <c:v>0.86382774280739727</c:v>
                </c:pt>
                <c:pt idx="42">
                  <c:v>0.90090469874165902</c:v>
                </c:pt>
                <c:pt idx="43">
                  <c:v>0.85403776049354674</c:v>
                </c:pt>
                <c:pt idx="44">
                  <c:v>0.87789787408023712</c:v>
                </c:pt>
                <c:pt idx="45">
                  <c:v>0.94232898714781255</c:v>
                </c:pt>
                <c:pt idx="46">
                  <c:v>1.0922216296468403</c:v>
                </c:pt>
                <c:pt idx="47">
                  <c:v>1.2764748665114247</c:v>
                </c:pt>
                <c:pt idx="48">
                  <c:v>1.5112712249113558</c:v>
                </c:pt>
                <c:pt idx="49">
                  <c:v>1.7294672515130041</c:v>
                </c:pt>
                <c:pt idx="50">
                  <c:v>1.8121562144123666</c:v>
                </c:pt>
                <c:pt idx="51">
                  <c:v>2.1088338462481171</c:v>
                </c:pt>
                <c:pt idx="52">
                  <c:v>2.5421771154200838</c:v>
                </c:pt>
                <c:pt idx="53">
                  <c:v>3.1339355230923611</c:v>
                </c:pt>
                <c:pt idx="54">
                  <c:v>3.647149581174856</c:v>
                </c:pt>
                <c:pt idx="55">
                  <c:v>3.9131098411075458</c:v>
                </c:pt>
                <c:pt idx="56">
                  <c:v>3.9357069320723705</c:v>
                </c:pt>
                <c:pt idx="57">
                  <c:v>4.0748344217130503</c:v>
                </c:pt>
                <c:pt idx="58">
                  <c:v>4.165455592408045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5-4869-863D-648935B0D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067088"/>
        <c:axId val="949047168"/>
      </c:lineChart>
      <c:catAx>
        <c:axId val="95506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047168"/>
        <c:crosses val="autoZero"/>
        <c:auto val="1"/>
        <c:lblAlgn val="ctr"/>
        <c:lblOffset val="100"/>
        <c:noMultiLvlLbl val="0"/>
      </c:catAx>
      <c:valAx>
        <c:axId val="949047168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6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中美两国历年军事开支（美元）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美国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各种图表及应用!$E$3:$BK$3</c:f>
              <c:strCache>
                <c:ptCount val="59"/>
                <c:pt idx="0">
                  <c:v> 1960 </c:v>
                </c:pt>
                <c:pt idx="1">
                  <c:v> 1961 </c:v>
                </c:pt>
                <c:pt idx="2">
                  <c:v> 1962 </c:v>
                </c:pt>
                <c:pt idx="3">
                  <c:v> 1963 </c:v>
                </c:pt>
                <c:pt idx="4">
                  <c:v> 1964 </c:v>
                </c:pt>
                <c:pt idx="5">
                  <c:v> 1965 </c:v>
                </c:pt>
                <c:pt idx="6">
                  <c:v> 1966 </c:v>
                </c:pt>
                <c:pt idx="7">
                  <c:v> 1967 </c:v>
                </c:pt>
                <c:pt idx="8">
                  <c:v> 1968 </c:v>
                </c:pt>
                <c:pt idx="9">
                  <c:v> 1969 </c:v>
                </c:pt>
                <c:pt idx="10">
                  <c:v> 1970 </c:v>
                </c:pt>
                <c:pt idx="11">
                  <c:v> 1971 </c:v>
                </c:pt>
                <c:pt idx="12">
                  <c:v> 1972 </c:v>
                </c:pt>
                <c:pt idx="13">
                  <c:v> 1973 </c:v>
                </c:pt>
                <c:pt idx="14">
                  <c:v> 1974 </c:v>
                </c:pt>
                <c:pt idx="15">
                  <c:v> 1975 </c:v>
                </c:pt>
                <c:pt idx="16">
                  <c:v> 1976 </c:v>
                </c:pt>
                <c:pt idx="17">
                  <c:v> 1977 </c:v>
                </c:pt>
                <c:pt idx="18">
                  <c:v> 1978 </c:v>
                </c:pt>
                <c:pt idx="19">
                  <c:v> 1979 </c:v>
                </c:pt>
                <c:pt idx="20">
                  <c:v> 1980 </c:v>
                </c:pt>
                <c:pt idx="21">
                  <c:v> 1981 </c:v>
                </c:pt>
                <c:pt idx="22">
                  <c:v> 1982 </c:v>
                </c:pt>
                <c:pt idx="23">
                  <c:v> 1983 </c:v>
                </c:pt>
                <c:pt idx="24">
                  <c:v> 1984 </c:v>
                </c:pt>
                <c:pt idx="25">
                  <c:v> 1985 </c:v>
                </c:pt>
                <c:pt idx="26">
                  <c:v> 1986 </c:v>
                </c:pt>
                <c:pt idx="27">
                  <c:v> 1987 </c:v>
                </c:pt>
                <c:pt idx="28">
                  <c:v> 1988 </c:v>
                </c:pt>
                <c:pt idx="29">
                  <c:v> 1989 </c:v>
                </c:pt>
                <c:pt idx="30">
                  <c:v> 1990 </c:v>
                </c:pt>
                <c:pt idx="31">
                  <c:v> 1991 </c:v>
                </c:pt>
                <c:pt idx="32">
                  <c:v> 1992 </c:v>
                </c:pt>
                <c:pt idx="33">
                  <c:v> 1993 </c:v>
                </c:pt>
                <c:pt idx="34">
                  <c:v> 1994 </c:v>
                </c:pt>
                <c:pt idx="35">
                  <c:v> 1995 </c:v>
                </c:pt>
                <c:pt idx="36">
                  <c:v> 1996 </c:v>
                </c:pt>
                <c:pt idx="37">
                  <c:v> 1997 </c:v>
                </c:pt>
                <c:pt idx="38">
                  <c:v> 1998 </c:v>
                </c:pt>
                <c:pt idx="39">
                  <c:v> 1999 </c:v>
                </c:pt>
                <c:pt idx="40">
                  <c:v> 2000 </c:v>
                </c:pt>
                <c:pt idx="41">
                  <c:v> 2001 </c:v>
                </c:pt>
                <c:pt idx="42">
                  <c:v> 2002 </c:v>
                </c:pt>
                <c:pt idx="43">
                  <c:v> 2003 </c:v>
                </c:pt>
                <c:pt idx="44">
                  <c:v> 2004 </c:v>
                </c:pt>
                <c:pt idx="45">
                  <c:v> 2005 </c:v>
                </c:pt>
                <c:pt idx="46">
                  <c:v> 2006 </c:v>
                </c:pt>
                <c:pt idx="47">
                  <c:v> 2007 </c:v>
                </c:pt>
                <c:pt idx="48">
                  <c:v> 2008 </c:v>
                </c:pt>
                <c:pt idx="49">
                  <c:v> 2009 </c:v>
                </c:pt>
                <c:pt idx="50">
                  <c:v> 2010 </c:v>
                </c:pt>
                <c:pt idx="51">
                  <c:v> 2011 </c:v>
                </c:pt>
                <c:pt idx="52">
                  <c:v> 2012 </c:v>
                </c:pt>
                <c:pt idx="53">
                  <c:v> 2013 </c:v>
                </c:pt>
                <c:pt idx="54">
                  <c:v> 2014 </c:v>
                </c:pt>
                <c:pt idx="55">
                  <c:v> 2015 </c:v>
                </c:pt>
                <c:pt idx="56">
                  <c:v> 2016 </c:v>
                </c:pt>
                <c:pt idx="57">
                  <c:v> 2017 </c:v>
                </c:pt>
                <c:pt idx="58">
                  <c:v> 2018 </c:v>
                </c:pt>
              </c:strCache>
            </c:strRef>
          </c:cat>
          <c:val>
            <c:numRef>
              <c:f>各种图表及应用!$E$4:$BK$4</c:f>
              <c:numCache>
                <c:formatCode>_ * #,##0_ ;_ * \-#,##0_ ;_ * "-"??_ ;_ @_ </c:formatCode>
                <c:ptCount val="59"/>
                <c:pt idx="0">
                  <c:v>45380000000</c:v>
                </c:pt>
                <c:pt idx="1">
                  <c:v>47808000000</c:v>
                </c:pt>
                <c:pt idx="2">
                  <c:v>52381000000</c:v>
                </c:pt>
                <c:pt idx="3">
                  <c:v>52295000000</c:v>
                </c:pt>
                <c:pt idx="4">
                  <c:v>51213000000</c:v>
                </c:pt>
                <c:pt idx="5">
                  <c:v>51827000000</c:v>
                </c:pt>
                <c:pt idx="6">
                  <c:v>63572000000</c:v>
                </c:pt>
                <c:pt idx="7">
                  <c:v>75448000000</c:v>
                </c:pt>
                <c:pt idx="8">
                  <c:v>80732000000</c:v>
                </c:pt>
                <c:pt idx="9">
                  <c:v>81443000000</c:v>
                </c:pt>
                <c:pt idx="10">
                  <c:v>79846000000</c:v>
                </c:pt>
                <c:pt idx="11">
                  <c:v>74862000000</c:v>
                </c:pt>
                <c:pt idx="12">
                  <c:v>77639000000</c:v>
                </c:pt>
                <c:pt idx="13">
                  <c:v>78358000000</c:v>
                </c:pt>
                <c:pt idx="14">
                  <c:v>85906000000</c:v>
                </c:pt>
                <c:pt idx="15">
                  <c:v>88400000000</c:v>
                </c:pt>
                <c:pt idx="16">
                  <c:v>91013000000</c:v>
                </c:pt>
                <c:pt idx="17">
                  <c:v>101000000000</c:v>
                </c:pt>
                <c:pt idx="18">
                  <c:v>109000000000</c:v>
                </c:pt>
                <c:pt idx="19">
                  <c:v>122000000000</c:v>
                </c:pt>
                <c:pt idx="20">
                  <c:v>138000000000</c:v>
                </c:pt>
                <c:pt idx="21">
                  <c:v>170000000000</c:v>
                </c:pt>
                <c:pt idx="22">
                  <c:v>214000000000</c:v>
                </c:pt>
                <c:pt idx="23">
                  <c:v>214000000000</c:v>
                </c:pt>
                <c:pt idx="24">
                  <c:v>231000000000</c:v>
                </c:pt>
                <c:pt idx="25">
                  <c:v>258000000000</c:v>
                </c:pt>
                <c:pt idx="26">
                  <c:v>281000000000</c:v>
                </c:pt>
                <c:pt idx="27">
                  <c:v>288000000000</c:v>
                </c:pt>
                <c:pt idx="28">
                  <c:v>293000000000</c:v>
                </c:pt>
                <c:pt idx="29">
                  <c:v>304000000000</c:v>
                </c:pt>
                <c:pt idx="30">
                  <c:v>306000000000</c:v>
                </c:pt>
                <c:pt idx="31">
                  <c:v>280000000000</c:v>
                </c:pt>
                <c:pt idx="32">
                  <c:v>305000000000</c:v>
                </c:pt>
                <c:pt idx="33">
                  <c:v>298000000000</c:v>
                </c:pt>
                <c:pt idx="34">
                  <c:v>288000000000</c:v>
                </c:pt>
                <c:pt idx="35">
                  <c:v>279000000000</c:v>
                </c:pt>
                <c:pt idx="36">
                  <c:v>271000000000</c:v>
                </c:pt>
                <c:pt idx="37">
                  <c:v>276000000000</c:v>
                </c:pt>
                <c:pt idx="38">
                  <c:v>274000000000</c:v>
                </c:pt>
                <c:pt idx="39">
                  <c:v>281000000000</c:v>
                </c:pt>
                <c:pt idx="40">
                  <c:v>302000000000</c:v>
                </c:pt>
                <c:pt idx="41">
                  <c:v>313000000000</c:v>
                </c:pt>
                <c:pt idx="42">
                  <c:v>357000000000</c:v>
                </c:pt>
                <c:pt idx="43">
                  <c:v>415000000000</c:v>
                </c:pt>
                <c:pt idx="44">
                  <c:v>465000000000</c:v>
                </c:pt>
                <c:pt idx="45">
                  <c:v>503000000000</c:v>
                </c:pt>
                <c:pt idx="46">
                  <c:v>528000000000</c:v>
                </c:pt>
                <c:pt idx="47">
                  <c:v>557000000000</c:v>
                </c:pt>
                <c:pt idx="48">
                  <c:v>621000000000</c:v>
                </c:pt>
                <c:pt idx="49">
                  <c:v>669000000000</c:v>
                </c:pt>
                <c:pt idx="50">
                  <c:v>698000000000</c:v>
                </c:pt>
                <c:pt idx="51">
                  <c:v>711000000000</c:v>
                </c:pt>
                <c:pt idx="52">
                  <c:v>685000000000</c:v>
                </c:pt>
                <c:pt idx="53">
                  <c:v>640000000000</c:v>
                </c:pt>
                <c:pt idx="54">
                  <c:v>610000000000</c:v>
                </c:pt>
                <c:pt idx="55">
                  <c:v>596000000000</c:v>
                </c:pt>
                <c:pt idx="56">
                  <c:v>600000000000</c:v>
                </c:pt>
                <c:pt idx="57">
                  <c:v>606000000000</c:v>
                </c:pt>
                <c:pt idx="58">
                  <c:v>649000000000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1-4AC0-9DD3-A83C4A0BA5E1}"/>
            </c:ext>
          </c:extLst>
        </c:ser>
        <c:ser>
          <c:idx val="1"/>
          <c:order val="1"/>
          <c:tx>
            <c:v>中国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各种图表及应用!$E$3:$BK$3</c:f>
              <c:strCache>
                <c:ptCount val="59"/>
                <c:pt idx="0">
                  <c:v> 1960 </c:v>
                </c:pt>
                <c:pt idx="1">
                  <c:v> 1961 </c:v>
                </c:pt>
                <c:pt idx="2">
                  <c:v> 1962 </c:v>
                </c:pt>
                <c:pt idx="3">
                  <c:v> 1963 </c:v>
                </c:pt>
                <c:pt idx="4">
                  <c:v> 1964 </c:v>
                </c:pt>
                <c:pt idx="5">
                  <c:v> 1965 </c:v>
                </c:pt>
                <c:pt idx="6">
                  <c:v> 1966 </c:v>
                </c:pt>
                <c:pt idx="7">
                  <c:v> 1967 </c:v>
                </c:pt>
                <c:pt idx="8">
                  <c:v> 1968 </c:v>
                </c:pt>
                <c:pt idx="9">
                  <c:v> 1969 </c:v>
                </c:pt>
                <c:pt idx="10">
                  <c:v> 1970 </c:v>
                </c:pt>
                <c:pt idx="11">
                  <c:v> 1971 </c:v>
                </c:pt>
                <c:pt idx="12">
                  <c:v> 1972 </c:v>
                </c:pt>
                <c:pt idx="13">
                  <c:v> 1973 </c:v>
                </c:pt>
                <c:pt idx="14">
                  <c:v> 1974 </c:v>
                </c:pt>
                <c:pt idx="15">
                  <c:v> 1975 </c:v>
                </c:pt>
                <c:pt idx="16">
                  <c:v> 1976 </c:v>
                </c:pt>
                <c:pt idx="17">
                  <c:v> 1977 </c:v>
                </c:pt>
                <c:pt idx="18">
                  <c:v> 1978 </c:v>
                </c:pt>
                <c:pt idx="19">
                  <c:v> 1979 </c:v>
                </c:pt>
                <c:pt idx="20">
                  <c:v> 1980 </c:v>
                </c:pt>
                <c:pt idx="21">
                  <c:v> 1981 </c:v>
                </c:pt>
                <c:pt idx="22">
                  <c:v> 1982 </c:v>
                </c:pt>
                <c:pt idx="23">
                  <c:v> 1983 </c:v>
                </c:pt>
                <c:pt idx="24">
                  <c:v> 1984 </c:v>
                </c:pt>
                <c:pt idx="25">
                  <c:v> 1985 </c:v>
                </c:pt>
                <c:pt idx="26">
                  <c:v> 1986 </c:v>
                </c:pt>
                <c:pt idx="27">
                  <c:v> 1987 </c:v>
                </c:pt>
                <c:pt idx="28">
                  <c:v> 1988 </c:v>
                </c:pt>
                <c:pt idx="29">
                  <c:v> 1989 </c:v>
                </c:pt>
                <c:pt idx="30">
                  <c:v> 1990 </c:v>
                </c:pt>
                <c:pt idx="31">
                  <c:v> 1991 </c:v>
                </c:pt>
                <c:pt idx="32">
                  <c:v> 1992 </c:v>
                </c:pt>
                <c:pt idx="33">
                  <c:v> 1993 </c:v>
                </c:pt>
                <c:pt idx="34">
                  <c:v> 1994 </c:v>
                </c:pt>
                <c:pt idx="35">
                  <c:v> 1995 </c:v>
                </c:pt>
                <c:pt idx="36">
                  <c:v> 1996 </c:v>
                </c:pt>
                <c:pt idx="37">
                  <c:v> 1997 </c:v>
                </c:pt>
                <c:pt idx="38">
                  <c:v> 1998 </c:v>
                </c:pt>
                <c:pt idx="39">
                  <c:v> 1999 </c:v>
                </c:pt>
                <c:pt idx="40">
                  <c:v> 2000 </c:v>
                </c:pt>
                <c:pt idx="41">
                  <c:v> 2001 </c:v>
                </c:pt>
                <c:pt idx="42">
                  <c:v> 2002 </c:v>
                </c:pt>
                <c:pt idx="43">
                  <c:v> 2003 </c:v>
                </c:pt>
                <c:pt idx="44">
                  <c:v> 2004 </c:v>
                </c:pt>
                <c:pt idx="45">
                  <c:v> 2005 </c:v>
                </c:pt>
                <c:pt idx="46">
                  <c:v> 2006 </c:v>
                </c:pt>
                <c:pt idx="47">
                  <c:v> 2007 </c:v>
                </c:pt>
                <c:pt idx="48">
                  <c:v> 2008 </c:v>
                </c:pt>
                <c:pt idx="49">
                  <c:v> 2009 </c:v>
                </c:pt>
                <c:pt idx="50">
                  <c:v> 2010 </c:v>
                </c:pt>
                <c:pt idx="51">
                  <c:v> 2011 </c:v>
                </c:pt>
                <c:pt idx="52">
                  <c:v> 2012 </c:v>
                </c:pt>
                <c:pt idx="53">
                  <c:v> 2013 </c:v>
                </c:pt>
                <c:pt idx="54">
                  <c:v> 2014 </c:v>
                </c:pt>
                <c:pt idx="55">
                  <c:v> 2015 </c:v>
                </c:pt>
                <c:pt idx="56">
                  <c:v> 2016 </c:v>
                </c:pt>
                <c:pt idx="57">
                  <c:v> 2017 </c:v>
                </c:pt>
                <c:pt idx="58">
                  <c:v> 2018 </c:v>
                </c:pt>
              </c:strCache>
            </c:strRef>
          </c:cat>
          <c:val>
            <c:numRef>
              <c:f>各种图表及应用!$E$5:$BK$5</c:f>
              <c:numCache>
                <c:formatCode>_ * #,##0_ ;_ * \-#,##0_ ;_ * "-"??_ ;_ @_ </c:formatCode>
                <c:ptCount val="59"/>
                <c:pt idx="29">
                  <c:v>11403453020</c:v>
                </c:pt>
                <c:pt idx="30">
                  <c:v>10085081567</c:v>
                </c:pt>
                <c:pt idx="31">
                  <c:v>9953641758</c:v>
                </c:pt>
                <c:pt idx="32">
                  <c:v>12420300875</c:v>
                </c:pt>
                <c:pt idx="33">
                  <c:v>12577165930</c:v>
                </c:pt>
                <c:pt idx="34">
                  <c:v>10050586559</c:v>
                </c:pt>
                <c:pt idx="35">
                  <c:v>12606229599</c:v>
                </c:pt>
                <c:pt idx="36">
                  <c:v>14563240390</c:v>
                </c:pt>
                <c:pt idx="37">
                  <c:v>16104915232</c:v>
                </c:pt>
                <c:pt idx="38">
                  <c:v>17527989869</c:v>
                </c:pt>
                <c:pt idx="39">
                  <c:v>21027341242</c:v>
                </c:pt>
                <c:pt idx="40">
                  <c:v>22929764607</c:v>
                </c:pt>
                <c:pt idx="41">
                  <c:v>27875387284</c:v>
                </c:pt>
                <c:pt idx="42">
                  <c:v>32137735649</c:v>
                </c:pt>
                <c:pt idx="43">
                  <c:v>35126306608</c:v>
                </c:pt>
                <c:pt idx="44">
                  <c:v>40352713136</c:v>
                </c:pt>
                <c:pt idx="45">
                  <c:v>45918881613</c:v>
                </c:pt>
                <c:pt idx="46">
                  <c:v>55337487669</c:v>
                </c:pt>
                <c:pt idx="47">
                  <c:v>68011562228</c:v>
                </c:pt>
                <c:pt idx="48">
                  <c:v>86362099113</c:v>
                </c:pt>
                <c:pt idx="49">
                  <c:v>106000000000</c:v>
                </c:pt>
                <c:pt idx="50">
                  <c:v>116000000000</c:v>
                </c:pt>
                <c:pt idx="51">
                  <c:v>138000000000</c:v>
                </c:pt>
                <c:pt idx="52">
                  <c:v>157000000000</c:v>
                </c:pt>
                <c:pt idx="53">
                  <c:v>180000000000</c:v>
                </c:pt>
                <c:pt idx="54">
                  <c:v>201000000000</c:v>
                </c:pt>
                <c:pt idx="55">
                  <c:v>214000000000</c:v>
                </c:pt>
                <c:pt idx="56">
                  <c:v>216000000000</c:v>
                </c:pt>
                <c:pt idx="57">
                  <c:v>228000000000</c:v>
                </c:pt>
                <c:pt idx="58">
                  <c:v>250000000000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1-4AC0-9DD3-A83C4A0BA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440928"/>
        <c:axId val="853904560"/>
      </c:lineChart>
      <c:catAx>
        <c:axId val="9574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04560"/>
        <c:crosses val="autoZero"/>
        <c:auto val="1"/>
        <c:lblAlgn val="ctr"/>
        <c:lblOffset val="100"/>
        <c:noMultiLvlLbl val="0"/>
      </c:catAx>
      <c:valAx>
        <c:axId val="853904560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40928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三大产品组合及各自趋势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各种图表及应用!$B$27</c:f>
              <c:strCache>
                <c:ptCount val="1"/>
                <c:pt idx="0">
                  <c:v>日用品销售额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各种图表及应用!$A$28:$A$31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各种图表及应用!$B$28:$B$31</c:f>
              <c:numCache>
                <c:formatCode>_ * #,##0_ ;_ * \-#,##0_ ;_ * "-"??_ ;_ @_ </c:formatCode>
                <c:ptCount val="4"/>
                <c:pt idx="0">
                  <c:v>9000</c:v>
                </c:pt>
                <c:pt idx="1">
                  <c:v>12000</c:v>
                </c:pt>
                <c:pt idx="2">
                  <c:v>15000</c:v>
                </c:pt>
                <c:pt idx="3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7-451F-A34C-4F8B4823D4DB}"/>
            </c:ext>
          </c:extLst>
        </c:ser>
        <c:ser>
          <c:idx val="1"/>
          <c:order val="1"/>
          <c:tx>
            <c:strRef>
              <c:f>各种图表及应用!$C$27</c:f>
              <c:strCache>
                <c:ptCount val="1"/>
                <c:pt idx="0">
                  <c:v>电子产品销售额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各种图表及应用!$A$28:$A$31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各种图表及应用!$C$28:$C$31</c:f>
              <c:numCache>
                <c:formatCode>_ * #,##0_ ;_ * \-#,##0_ ;_ * "-"??_ ;_ @_ </c:formatCode>
                <c:ptCount val="4"/>
                <c:pt idx="0">
                  <c:v>5000</c:v>
                </c:pt>
                <c:pt idx="1">
                  <c:v>6000</c:v>
                </c:pt>
                <c:pt idx="2">
                  <c:v>12000</c:v>
                </c:pt>
                <c:pt idx="3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7-451F-A34C-4F8B4823D4DB}"/>
            </c:ext>
          </c:extLst>
        </c:ser>
        <c:ser>
          <c:idx val="2"/>
          <c:order val="2"/>
          <c:tx>
            <c:strRef>
              <c:f>各种图表及应用!$D$27</c:f>
              <c:strCache>
                <c:ptCount val="1"/>
                <c:pt idx="0">
                  <c:v>食品销售额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各种图表及应用!$A$28:$A$31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各种图表及应用!$D$28:$D$31</c:f>
              <c:numCache>
                <c:formatCode>_ * #,##0_ ;_ * \-#,##0_ ;_ * "-"??_ ;_ @_ </c:formatCode>
                <c:ptCount val="4"/>
                <c:pt idx="0">
                  <c:v>8000</c:v>
                </c:pt>
                <c:pt idx="1">
                  <c:v>9000</c:v>
                </c:pt>
                <c:pt idx="2">
                  <c:v>6000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27-451F-A34C-4F8B4823D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9809856"/>
        <c:axId val="1100421680"/>
      </c:barChart>
      <c:lineChart>
        <c:grouping val="standard"/>
        <c:varyColors val="0"/>
        <c:ser>
          <c:idx val="3"/>
          <c:order val="3"/>
          <c:tx>
            <c:v>日用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各种图表及应用!$B$28:$B$31</c:f>
              <c:numCache>
                <c:formatCode>_ * #,##0_ ;_ * \-#,##0_ ;_ * "-"??_ ;_ @_ </c:formatCode>
                <c:ptCount val="4"/>
                <c:pt idx="0">
                  <c:v>9000</c:v>
                </c:pt>
                <c:pt idx="1">
                  <c:v>12000</c:v>
                </c:pt>
                <c:pt idx="2">
                  <c:v>15000</c:v>
                </c:pt>
                <c:pt idx="3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27-451F-A34C-4F8B4823D4DB}"/>
            </c:ext>
          </c:extLst>
        </c:ser>
        <c:ser>
          <c:idx val="4"/>
          <c:order val="4"/>
          <c:tx>
            <c:v>电子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各种图表及应用!$C$28:$C$31</c:f>
              <c:numCache>
                <c:formatCode>_ * #,##0_ ;_ * \-#,##0_ ;_ * "-"??_ ;_ @_ </c:formatCode>
                <c:ptCount val="4"/>
                <c:pt idx="0">
                  <c:v>5000</c:v>
                </c:pt>
                <c:pt idx="1">
                  <c:v>6000</c:v>
                </c:pt>
                <c:pt idx="2">
                  <c:v>12000</c:v>
                </c:pt>
                <c:pt idx="3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27-451F-A34C-4F8B4823D4DB}"/>
            </c:ext>
          </c:extLst>
        </c:ser>
        <c:ser>
          <c:idx val="5"/>
          <c:order val="5"/>
          <c:tx>
            <c:v>食品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各种图表及应用!$D$28:$D$31</c:f>
              <c:numCache>
                <c:formatCode>_ * #,##0_ ;_ * \-#,##0_ ;_ * "-"??_ ;_ @_ </c:formatCode>
                <c:ptCount val="4"/>
                <c:pt idx="0">
                  <c:v>8000</c:v>
                </c:pt>
                <c:pt idx="1">
                  <c:v>9000</c:v>
                </c:pt>
                <c:pt idx="2">
                  <c:v>6000</c:v>
                </c:pt>
                <c:pt idx="3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27-451F-A34C-4F8B4823D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109088"/>
        <c:axId val="988664256"/>
      </c:lineChart>
      <c:catAx>
        <c:axId val="94980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421680"/>
        <c:crosses val="autoZero"/>
        <c:auto val="1"/>
        <c:lblAlgn val="ctr"/>
        <c:lblOffset val="100"/>
        <c:noMultiLvlLbl val="0"/>
      </c:catAx>
      <c:valAx>
        <c:axId val="1100421680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09856"/>
        <c:crosses val="autoZero"/>
        <c:crossBetween val="between"/>
      </c:valAx>
      <c:valAx>
        <c:axId val="988664256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09088"/>
        <c:crosses val="max"/>
        <c:crossBetween val="between"/>
      </c:valAx>
      <c:catAx>
        <c:axId val="95210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988664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32</xdr:row>
      <xdr:rowOff>38100</xdr:rowOff>
    </xdr:from>
    <xdr:to>
      <xdr:col>3</xdr:col>
      <xdr:colOff>1562100</xdr:colOff>
      <xdr:row>47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E9172CA-F955-42AF-82EB-E7B61D6AD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61</xdr:row>
      <xdr:rowOff>28575</xdr:rowOff>
    </xdr:from>
    <xdr:to>
      <xdr:col>3</xdr:col>
      <xdr:colOff>1485900</xdr:colOff>
      <xdr:row>76</xdr:row>
      <xdr:rowOff>57150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ABF26DD-61C5-42A2-9669-2A0BF1B9C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90</xdr:row>
      <xdr:rowOff>152400</xdr:rowOff>
    </xdr:from>
    <xdr:to>
      <xdr:col>3</xdr:col>
      <xdr:colOff>1571625</xdr:colOff>
      <xdr:row>106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9E941B9-336C-4945-8103-68A353107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114</xdr:row>
      <xdr:rowOff>57150</xdr:rowOff>
    </xdr:from>
    <xdr:to>
      <xdr:col>3</xdr:col>
      <xdr:colOff>1419225</xdr:colOff>
      <xdr:row>129</xdr:row>
      <xdr:rowOff>85725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0EA92E4-42F8-47EA-98CA-8BDFE6F84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2438399</xdr:colOff>
      <xdr:row>6</xdr:row>
      <xdr:rowOff>0</xdr:rowOff>
    </xdr:from>
    <xdr:to>
      <xdr:col>7</xdr:col>
      <xdr:colOff>1171574</xdr:colOff>
      <xdr:row>21</xdr:row>
      <xdr:rowOff>28575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F89FF14-FCC3-43C2-8C66-659F4418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117474</xdr:colOff>
      <xdr:row>6</xdr:row>
      <xdr:rowOff>15874</xdr:rowOff>
    </xdr:from>
    <xdr:to>
      <xdr:col>3</xdr:col>
      <xdr:colOff>1676399</xdr:colOff>
      <xdr:row>21</xdr:row>
      <xdr:rowOff>19049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839889-AF09-4C31-8CE6-C405528FE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1895475</xdr:colOff>
      <xdr:row>32</xdr:row>
      <xdr:rowOff>41275</xdr:rowOff>
    </xdr:from>
    <xdr:to>
      <xdr:col>6</xdr:col>
      <xdr:colOff>1323975</xdr:colOff>
      <xdr:row>47</xdr:row>
      <xdr:rowOff>22225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4E1A688A-65B3-4A66-BDF1-DC1C97723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579"/>
  <sheetViews>
    <sheetView zoomScale="114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G15" sqref="AG15"/>
    </sheetView>
  </sheetViews>
  <sheetFormatPr baseColWidth="10" defaultColWidth="8.83203125" defaultRowHeight="15" x14ac:dyDescent="0.2"/>
  <cols>
    <col min="1" max="1" width="17.1640625" bestFit="1" customWidth="1"/>
    <col min="2" max="2" width="11.33203125" bestFit="1" customWidth="1"/>
    <col min="3" max="3" width="5.5" bestFit="1" customWidth="1"/>
    <col min="4" max="4" width="5.1640625" bestFit="1" customWidth="1"/>
    <col min="5" max="5" width="7.83203125" bestFit="1" customWidth="1"/>
    <col min="6" max="6" width="11.6640625" bestFit="1" customWidth="1"/>
    <col min="7" max="7" width="8.5" bestFit="1" customWidth="1"/>
    <col min="8" max="8" width="9.33203125" bestFit="1" customWidth="1"/>
    <col min="9" max="9" width="11.83203125" bestFit="1" customWidth="1"/>
    <col min="10" max="10" width="11" bestFit="1" customWidth="1"/>
    <col min="11" max="11" width="17.1640625" bestFit="1" customWidth="1"/>
    <col min="13" max="14" width="13" bestFit="1" customWidth="1"/>
    <col min="15" max="15" width="15" bestFit="1" customWidth="1"/>
    <col min="16" max="16" width="13" bestFit="1" customWidth="1"/>
    <col min="17" max="18" width="10" bestFit="1" customWidth="1"/>
    <col min="19" max="20" width="17.1640625" bestFit="1" customWidth="1"/>
    <col min="21" max="23" width="13" bestFit="1" customWidth="1"/>
    <col min="24" max="24" width="19.1640625" bestFit="1" customWidth="1"/>
    <col min="28" max="28" width="11.33203125" customWidth="1"/>
    <col min="29" max="29" width="66.83203125" customWidth="1"/>
    <col min="30" max="30" width="41.5" customWidth="1"/>
    <col min="31" max="31" width="61.6640625" customWidth="1"/>
  </cols>
  <sheetData>
    <row r="1" spans="1:37" x14ac:dyDescent="0.2">
      <c r="A1" t="s">
        <v>90</v>
      </c>
      <c r="B1" t="s">
        <v>64</v>
      </c>
      <c r="C1" t="s">
        <v>65</v>
      </c>
      <c r="D1" t="s">
        <v>66</v>
      </c>
      <c r="E1" t="s">
        <v>85</v>
      </c>
      <c r="F1" t="s">
        <v>86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s="4" t="s">
        <v>77</v>
      </c>
      <c r="R1" s="4" t="s">
        <v>78</v>
      </c>
      <c r="S1" s="4" t="s">
        <v>79</v>
      </c>
      <c r="T1" s="4" t="s">
        <v>80</v>
      </c>
      <c r="U1" s="4" t="s">
        <v>81</v>
      </c>
      <c r="V1" s="4" t="s">
        <v>82</v>
      </c>
      <c r="W1" s="4" t="s">
        <v>83</v>
      </c>
      <c r="X1" s="4" t="s">
        <v>84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153</v>
      </c>
      <c r="AD1" s="1" t="s">
        <v>158</v>
      </c>
      <c r="AE1" s="1" t="s">
        <v>158</v>
      </c>
    </row>
    <row r="2" spans="1:37" x14ac:dyDescent="0.2">
      <c r="A2">
        <v>100001</v>
      </c>
      <c r="B2" s="3">
        <f ca="1">RAND()*10000</f>
        <v>3876.0391724328833</v>
      </c>
      <c r="C2" s="3">
        <f ca="1">18+RAND()*50</f>
        <v>18.977718707823232</v>
      </c>
      <c r="D2" t="str">
        <f ca="1">IF(RAND()&lt;=0.5,"男","女")</f>
        <v>男</v>
      </c>
      <c r="E2" s="3">
        <f ca="1">RAND()*20000+2000</f>
        <v>19067.571341784453</v>
      </c>
      <c r="F2" s="3">
        <f ca="1">ROUND((2+RAND()*20),0)</f>
        <v>19</v>
      </c>
      <c r="G2">
        <f ca="1">IF(RAND()&lt;0.5,5,IF(RAND()&lt;0.7,4,IF(RAND()&lt;0.8,3,IF(RAND()&lt;0.9,2,1))))</f>
        <v>5</v>
      </c>
      <c r="H2">
        <f t="shared" ref="H2:M17" ca="1" si="0">IF(RAND()&lt;0.5,5,IF(RAND()&lt;0.7,4,IF(RAND()&lt;0.8,3,IF(RAND()&lt;0.9,2,1))))</f>
        <v>4</v>
      </c>
      <c r="I2">
        <f t="shared" ca="1" si="0"/>
        <v>4</v>
      </c>
      <c r="J2">
        <f t="shared" ca="1" si="0"/>
        <v>5</v>
      </c>
      <c r="K2">
        <f t="shared" ca="1" si="0"/>
        <v>5</v>
      </c>
      <c r="L2">
        <f t="shared" ca="1" si="0"/>
        <v>3</v>
      </c>
      <c r="M2">
        <f t="shared" ca="1" si="0"/>
        <v>4</v>
      </c>
      <c r="N2" s="2">
        <f ca="1">AVERAGE(G2:J2)</f>
        <v>4.5</v>
      </c>
      <c r="O2" s="2">
        <f ca="1">AVERAGE(K2:M2)</f>
        <v>4</v>
      </c>
      <c r="P2" s="2">
        <f ca="1">0.6*N2+0.4*O2</f>
        <v>4.3</v>
      </c>
      <c r="Q2" t="str">
        <f ca="1">IF(E2&lt;3000,"低收入","非低收入")</f>
        <v>非低收入</v>
      </c>
      <c r="R2" t="str">
        <f ca="1">IF(E2&lt;3000,"低收入",IF(E2&lt;6000,"中等收入",IF(E2&lt;10000,"中高收入","高收入")))</f>
        <v>高收入</v>
      </c>
      <c r="S2" t="str">
        <f ca="1">IF(OR(N2&lt;3,O2&lt;3),"综合评分不合格","综合评分合格")</f>
        <v>综合评分合格</v>
      </c>
      <c r="T2" t="str">
        <f ca="1">IF(AND(N2&gt;4.5,O2&gt;4.5),"优秀","非优秀")</f>
        <v>非优秀</v>
      </c>
      <c r="U2" t="str">
        <f ca="1">IF(T2="优秀","优秀",S2)</f>
        <v>综合评分合格</v>
      </c>
      <c r="V2" t="str">
        <f ca="1">IF(K2&gt;=4.5,"文采斐然","")</f>
        <v>文采斐然</v>
      </c>
      <c r="W2" t="str">
        <f ca="1">IF(L2&gt;=4.5,"口灿莲花","")</f>
        <v/>
      </c>
      <c r="X2" t="str">
        <f ca="1">IF(M2&gt;=4.5,"颜值爆表","")</f>
        <v/>
      </c>
      <c r="Y2" t="str">
        <f ca="1">IF(F2&gt;4.5,"sql达人","")</f>
        <v>sql达人</v>
      </c>
      <c r="Z2" t="str">
        <f ca="1">IF(G2&gt;4.5,"excel达人","")</f>
        <v>excel达人</v>
      </c>
      <c r="AA2" t="str">
        <f ca="1">IF(I2&gt;4.5,"tab达人","")</f>
        <v/>
      </c>
      <c r="AB2" t="str">
        <f ca="1">IF(J2&gt;4.5,"python达人","")</f>
        <v>python达人</v>
      </c>
      <c r="AC2" t="str">
        <f t="shared" ref="AC2:AC66" ca="1" si="1">_xlfn.CONCAT(V2:AB2,",",U2,",",R2)</f>
        <v>文采斐然sql达人excel达人python达人,综合评分合格,高收入</v>
      </c>
      <c r="AD2" t="str">
        <f ca="1">CONCATENATE("分析师",A2,"属于",R2,"人群",",",U2,,IF(V2="","",""))</f>
        <v>分析师100001属于高收入人群,综合评分合格</v>
      </c>
      <c r="AE2" t="str">
        <f ca="1">CONCATENATE(AD2,"",IF(V2="","","此人"),V2,IF(Y2="","","也是"),Y2)</f>
        <v>分析师100001属于高收入人群,综合评分合格此人文采斐然也是sql达人</v>
      </c>
    </row>
    <row r="3" spans="1:37" x14ac:dyDescent="0.2">
      <c r="A3">
        <v>100002</v>
      </c>
      <c r="B3" s="3">
        <f t="shared" ref="B3:B66" ca="1" si="2">RAND()*10000</f>
        <v>149.62252870278857</v>
      </c>
      <c r="C3" s="3">
        <f t="shared" ref="C3:C66" ca="1" si="3">18+RAND()*50</f>
        <v>35.437300442232882</v>
      </c>
      <c r="D3" t="str">
        <f t="shared" ref="D3:D66" ca="1" si="4">IF(RAND()&lt;=0.5,"男","女")</f>
        <v>女</v>
      </c>
      <c r="E3" s="3">
        <f t="shared" ref="E3:E66" ca="1" si="5">RAND()*20000+2000</f>
        <v>20234.476392760953</v>
      </c>
      <c r="F3" s="3">
        <f t="shared" ref="F3:F66" ca="1" si="6">ROUND((2+RAND()*20),0)</f>
        <v>5</v>
      </c>
      <c r="G3">
        <f t="shared" ref="G3:M52" ca="1" si="7">IF(RAND()&lt;0.5,5,IF(RAND()&lt;0.7,4,IF(RAND()&lt;0.8,3,IF(RAND()&lt;0.9,2,1))))</f>
        <v>4</v>
      </c>
      <c r="H3">
        <f t="shared" ca="1" si="0"/>
        <v>5</v>
      </c>
      <c r="I3">
        <f t="shared" ca="1" si="0"/>
        <v>3</v>
      </c>
      <c r="J3">
        <f t="shared" ca="1" si="0"/>
        <v>5</v>
      </c>
      <c r="K3">
        <f t="shared" ca="1" si="0"/>
        <v>5</v>
      </c>
      <c r="L3">
        <f t="shared" ca="1" si="0"/>
        <v>5</v>
      </c>
      <c r="M3">
        <f t="shared" ca="1" si="0"/>
        <v>4</v>
      </c>
      <c r="N3" s="2">
        <f t="shared" ref="N3:N66" ca="1" si="8">AVERAGE(G3:J3)</f>
        <v>4.25</v>
      </c>
      <c r="O3" s="2">
        <f t="shared" ref="O3:O66" ca="1" si="9">AVERAGE(K3:M3)</f>
        <v>4.666666666666667</v>
      </c>
      <c r="P3" s="2">
        <f t="shared" ref="P3:P66" ca="1" si="10">0.6*N3+0.4*O3</f>
        <v>4.416666666666667</v>
      </c>
      <c r="Q3" t="str">
        <f t="shared" ref="Q3:Q66" ca="1" si="11">IF(E3&lt;3000,"低收入","非低收入")</f>
        <v>非低收入</v>
      </c>
      <c r="R3" t="str">
        <f t="shared" ref="R3:R66" ca="1" si="12">IF(E3&lt;3000,"低收入",IF(E3&lt;6000,"中等收入",IF(E3&lt;10000,"中高收入","高收入")))</f>
        <v>高收入</v>
      </c>
      <c r="S3" t="str">
        <f t="shared" ref="S3:S66" ca="1" si="13">IF(OR(N3&lt;3,O3&lt;3),"综合评分不合格","综合评分合格")</f>
        <v>综合评分合格</v>
      </c>
      <c r="T3" t="str">
        <f t="shared" ref="T3:T66" ca="1" si="14">IF(AND(N3&gt;4.5,O3&gt;4.5),"优秀","非优秀")</f>
        <v>非优秀</v>
      </c>
      <c r="U3" t="str">
        <f t="shared" ref="U3:U66" ca="1" si="15">IF(T3="优秀","优秀",S3)</f>
        <v>综合评分合格</v>
      </c>
      <c r="V3" t="str">
        <f t="shared" ref="V3:V66" ca="1" si="16">IF(K3&gt;=4.5,"文采斐然","")</f>
        <v>文采斐然</v>
      </c>
      <c r="W3" t="str">
        <f t="shared" ref="W3:W66" ca="1" si="17">IF(L3&gt;=4.5,"口灿莲花","")</f>
        <v>口灿莲花</v>
      </c>
      <c r="X3" t="str">
        <f t="shared" ref="X3:X66" ca="1" si="18">IF(M3&gt;=4.5,"颜值爆表","")</f>
        <v/>
      </c>
      <c r="Y3" t="str">
        <f t="shared" ref="Y3:Y66" ca="1" si="19">IF(F3&gt;4.5,"sql达人","")</f>
        <v>sql达人</v>
      </c>
      <c r="Z3" t="str">
        <f ca="1">IF(G3&gt;4.5,"excel达人","")</f>
        <v/>
      </c>
      <c r="AA3" t="str">
        <f t="shared" ref="AA3:AA66" ca="1" si="20">IF(I3&gt;4.5,"tab达人","")</f>
        <v/>
      </c>
      <c r="AB3" t="str">
        <f t="shared" ref="AB3:AB66" ca="1" si="21">IF(J3&gt;4.5,"python达人","")</f>
        <v>python达人</v>
      </c>
      <c r="AC3" t="str">
        <f t="shared" ca="1" si="1"/>
        <v>文采斐然口灿莲花sql达人python达人,综合评分合格,高收入</v>
      </c>
      <c r="AD3" t="str">
        <f t="shared" ref="AD3:AD66" ca="1" si="22">CONCATENATE("分析师",A3,"属于",R3,"人群",",",U3)</f>
        <v>分析师100002属于高收入人群,综合评分合格</v>
      </c>
      <c r="AE3" t="str">
        <f t="shared" ref="AE3:AE66" ca="1" si="23">CONCATENATE(AD3,"",IF(V3="","","此人"),V3,IF(Y3="","","也是"),Y3)</f>
        <v>分析师100002属于高收入人群,综合评分合格此人文采斐然也是sql达人</v>
      </c>
    </row>
    <row r="4" spans="1:37" x14ac:dyDescent="0.2">
      <c r="A4">
        <v>100003</v>
      </c>
      <c r="B4" s="3">
        <f t="shared" ca="1" si="2"/>
        <v>9917.6025324520051</v>
      </c>
      <c r="C4" s="3">
        <f t="shared" ca="1" si="3"/>
        <v>32.365878293631724</v>
      </c>
      <c r="D4" t="str">
        <f t="shared" ca="1" si="4"/>
        <v>女</v>
      </c>
      <c r="E4" s="3">
        <f t="shared" ca="1" si="5"/>
        <v>17078.260534034249</v>
      </c>
      <c r="F4" s="3">
        <f t="shared" ca="1" si="6"/>
        <v>15</v>
      </c>
      <c r="G4">
        <f t="shared" ca="1" si="7"/>
        <v>3</v>
      </c>
      <c r="H4">
        <f t="shared" ca="1" si="0"/>
        <v>3</v>
      </c>
      <c r="I4">
        <f t="shared" ca="1" si="0"/>
        <v>4</v>
      </c>
      <c r="J4">
        <f t="shared" ca="1" si="0"/>
        <v>4</v>
      </c>
      <c r="K4">
        <f t="shared" ca="1" si="0"/>
        <v>4</v>
      </c>
      <c r="L4">
        <f t="shared" ca="1" si="0"/>
        <v>5</v>
      </c>
      <c r="M4">
        <f t="shared" ca="1" si="0"/>
        <v>4</v>
      </c>
      <c r="N4" s="2">
        <f t="shared" ca="1" si="8"/>
        <v>3.5</v>
      </c>
      <c r="O4" s="2">
        <f t="shared" ca="1" si="9"/>
        <v>4.333333333333333</v>
      </c>
      <c r="P4" s="2">
        <f t="shared" ca="1" si="10"/>
        <v>3.8333333333333335</v>
      </c>
      <c r="Q4" t="str">
        <f t="shared" ca="1" si="11"/>
        <v>非低收入</v>
      </c>
      <c r="R4" t="str">
        <f t="shared" ca="1" si="12"/>
        <v>高收入</v>
      </c>
      <c r="S4" t="str">
        <f t="shared" ca="1" si="13"/>
        <v>综合评分合格</v>
      </c>
      <c r="T4" t="str">
        <f t="shared" ca="1" si="14"/>
        <v>非优秀</v>
      </c>
      <c r="U4" t="str">
        <f t="shared" ca="1" si="15"/>
        <v>综合评分合格</v>
      </c>
      <c r="V4" t="str">
        <f ca="1">IF(K4&gt;=4.5,"文采斐然","")</f>
        <v/>
      </c>
      <c r="W4" t="str">
        <f t="shared" ca="1" si="17"/>
        <v>口灿莲花</v>
      </c>
      <c r="X4" t="str">
        <f t="shared" ca="1" si="18"/>
        <v/>
      </c>
      <c r="Y4" t="str">
        <f t="shared" ca="1" si="19"/>
        <v>sql达人</v>
      </c>
      <c r="Z4" t="str">
        <f t="shared" ref="Z4:Z66" ca="1" si="24">IF(G4&gt;4.5,"excel达人","")</f>
        <v/>
      </c>
      <c r="AA4" t="str">
        <f t="shared" ca="1" si="20"/>
        <v/>
      </c>
      <c r="AB4" t="str">
        <f t="shared" ca="1" si="21"/>
        <v/>
      </c>
      <c r="AC4" t="str">
        <f t="shared" ca="1" si="1"/>
        <v>口灿莲花sql达人,综合评分合格,高收入</v>
      </c>
      <c r="AD4" t="str">
        <f t="shared" ca="1" si="22"/>
        <v>分析师100003属于高收入人群,综合评分合格</v>
      </c>
      <c r="AE4" t="str">
        <f t="shared" ca="1" si="23"/>
        <v>分析师100003属于高收入人群,综合评分合格也是sql达人</v>
      </c>
      <c r="AI4" s="16"/>
      <c r="AJ4" s="16"/>
      <c r="AK4" s="16"/>
    </row>
    <row r="5" spans="1:37" x14ac:dyDescent="0.2">
      <c r="A5">
        <v>100004</v>
      </c>
      <c r="B5" s="3">
        <f t="shared" ca="1" si="2"/>
        <v>4006.8626747156586</v>
      </c>
      <c r="C5" s="3">
        <f t="shared" ca="1" si="3"/>
        <v>49.958542014952258</v>
      </c>
      <c r="D5" t="str">
        <f t="shared" ca="1" si="4"/>
        <v>男</v>
      </c>
      <c r="E5" s="3">
        <f t="shared" ca="1" si="5"/>
        <v>15313.960816698804</v>
      </c>
      <c r="F5" s="3">
        <f t="shared" ca="1" si="6"/>
        <v>12</v>
      </c>
      <c r="G5">
        <f t="shared" ca="1" si="7"/>
        <v>5</v>
      </c>
      <c r="H5">
        <f t="shared" ca="1" si="0"/>
        <v>5</v>
      </c>
      <c r="I5">
        <f t="shared" ca="1" si="0"/>
        <v>5</v>
      </c>
      <c r="J5">
        <f t="shared" ca="1" si="0"/>
        <v>4</v>
      </c>
      <c r="K5">
        <f t="shared" ca="1" si="0"/>
        <v>4</v>
      </c>
      <c r="L5">
        <f t="shared" ca="1" si="0"/>
        <v>5</v>
      </c>
      <c r="M5">
        <f t="shared" ca="1" si="0"/>
        <v>5</v>
      </c>
      <c r="N5" s="2">
        <f t="shared" ca="1" si="8"/>
        <v>4.75</v>
      </c>
      <c r="O5" s="2">
        <f ca="1">AVERAGE(K5:M5)</f>
        <v>4.666666666666667</v>
      </c>
      <c r="P5" s="2">
        <f t="shared" ca="1" si="10"/>
        <v>4.7166666666666668</v>
      </c>
      <c r="Q5" t="str">
        <f t="shared" ca="1" si="11"/>
        <v>非低收入</v>
      </c>
      <c r="R5" t="str">
        <f t="shared" ca="1" si="12"/>
        <v>高收入</v>
      </c>
      <c r="S5" t="str">
        <f t="shared" ca="1" si="13"/>
        <v>综合评分合格</v>
      </c>
      <c r="T5" t="str">
        <f t="shared" ca="1" si="14"/>
        <v>优秀</v>
      </c>
      <c r="U5" t="str">
        <f t="shared" ca="1" si="15"/>
        <v>优秀</v>
      </c>
      <c r="V5" t="str">
        <f t="shared" ca="1" si="16"/>
        <v/>
      </c>
      <c r="W5" t="str">
        <f t="shared" ca="1" si="17"/>
        <v>口灿莲花</v>
      </c>
      <c r="X5" t="str">
        <f t="shared" ca="1" si="18"/>
        <v>颜值爆表</v>
      </c>
      <c r="Y5" t="str">
        <f t="shared" ca="1" si="19"/>
        <v>sql达人</v>
      </c>
      <c r="Z5" t="str">
        <f t="shared" ca="1" si="24"/>
        <v>excel达人</v>
      </c>
      <c r="AA5" t="str">
        <f t="shared" ca="1" si="20"/>
        <v>tab达人</v>
      </c>
      <c r="AB5" t="str">
        <f t="shared" ca="1" si="21"/>
        <v/>
      </c>
      <c r="AC5" t="str">
        <f t="shared" ca="1" si="1"/>
        <v>口灿莲花颜值爆表sql达人excel达人tab达人,优秀,高收入</v>
      </c>
      <c r="AD5" t="str">
        <f t="shared" ca="1" si="22"/>
        <v>分析师100004属于高收入人群,优秀</v>
      </c>
      <c r="AE5" t="str">
        <f t="shared" ca="1" si="23"/>
        <v>分析师100004属于高收入人群,优秀也是sql达人</v>
      </c>
      <c r="AI5" s="10" t="s">
        <v>154</v>
      </c>
      <c r="AJ5" s="11"/>
      <c r="AK5" s="7">
        <f ca="1">COUNTIF(V:V,AI5)</f>
        <v>280</v>
      </c>
    </row>
    <row r="6" spans="1:37" x14ac:dyDescent="0.2">
      <c r="A6">
        <v>100005</v>
      </c>
      <c r="B6" s="3">
        <f t="shared" ca="1" si="2"/>
        <v>4576.9516864244297</v>
      </c>
      <c r="C6" s="3">
        <f t="shared" ca="1" si="3"/>
        <v>66.525643999225537</v>
      </c>
      <c r="D6" t="str">
        <f t="shared" ca="1" si="4"/>
        <v>女</v>
      </c>
      <c r="E6" s="3">
        <f t="shared" ca="1" si="5"/>
        <v>5468.0158574461711</v>
      </c>
      <c r="F6" s="3">
        <f t="shared" ca="1" si="6"/>
        <v>21</v>
      </c>
      <c r="G6">
        <f t="shared" ca="1" si="7"/>
        <v>5</v>
      </c>
      <c r="H6">
        <f t="shared" ca="1" si="0"/>
        <v>5</v>
      </c>
      <c r="I6">
        <f t="shared" ca="1" si="0"/>
        <v>4</v>
      </c>
      <c r="J6">
        <f t="shared" ca="1" si="0"/>
        <v>5</v>
      </c>
      <c r="K6">
        <f t="shared" ca="1" si="0"/>
        <v>3</v>
      </c>
      <c r="L6">
        <f t="shared" ca="1" si="0"/>
        <v>4</v>
      </c>
      <c r="M6">
        <f t="shared" ca="1" si="0"/>
        <v>5</v>
      </c>
      <c r="N6" s="2">
        <f t="shared" ca="1" si="8"/>
        <v>4.75</v>
      </c>
      <c r="O6" s="2">
        <f t="shared" ca="1" si="9"/>
        <v>4</v>
      </c>
      <c r="P6" s="2">
        <f t="shared" ca="1" si="10"/>
        <v>4.45</v>
      </c>
      <c r="Q6" t="str">
        <f t="shared" ca="1" si="11"/>
        <v>非低收入</v>
      </c>
      <c r="R6" t="str">
        <f t="shared" ca="1" si="12"/>
        <v>中等收入</v>
      </c>
      <c r="S6" t="str">
        <f t="shared" ca="1" si="13"/>
        <v>综合评分合格</v>
      </c>
      <c r="T6" t="str">
        <f t="shared" ca="1" si="14"/>
        <v>非优秀</v>
      </c>
      <c r="U6" t="str">
        <f t="shared" ca="1" si="15"/>
        <v>综合评分合格</v>
      </c>
      <c r="V6" t="str">
        <f t="shared" ca="1" si="16"/>
        <v/>
      </c>
      <c r="W6" t="str">
        <f t="shared" ca="1" si="17"/>
        <v/>
      </c>
      <c r="X6" t="str">
        <f t="shared" ca="1" si="18"/>
        <v>颜值爆表</v>
      </c>
      <c r="Y6" t="str">
        <f t="shared" ca="1" si="19"/>
        <v>sql达人</v>
      </c>
      <c r="Z6" t="str">
        <f t="shared" ca="1" si="24"/>
        <v>excel达人</v>
      </c>
      <c r="AA6" t="str">
        <f t="shared" ca="1" si="20"/>
        <v/>
      </c>
      <c r="AB6" t="str">
        <f t="shared" ca="1" si="21"/>
        <v>python达人</v>
      </c>
      <c r="AC6" t="str">
        <f t="shared" ca="1" si="1"/>
        <v>颜值爆表sql达人excel达人python达人,综合评分合格,中等收入</v>
      </c>
      <c r="AD6" t="str">
        <f t="shared" ca="1" si="22"/>
        <v>分析师100005属于中等收入人群,综合评分合格</v>
      </c>
      <c r="AE6" t="str">
        <f t="shared" ca="1" si="23"/>
        <v>分析师100005属于中等收入人群,综合评分合格也是sql达人</v>
      </c>
      <c r="AI6" s="12" t="s">
        <v>156</v>
      </c>
      <c r="AJ6" s="13"/>
      <c r="AK6" s="8">
        <f ca="1">COUNTIF(W:W,AI6)</f>
        <v>280</v>
      </c>
    </row>
    <row r="7" spans="1:37" x14ac:dyDescent="0.2">
      <c r="A7">
        <v>100006</v>
      </c>
      <c r="B7" s="3">
        <f t="shared" ca="1" si="2"/>
        <v>2269.4854495570817</v>
      </c>
      <c r="C7" s="3">
        <f t="shared" ca="1" si="3"/>
        <v>56.419955280534424</v>
      </c>
      <c r="D7" t="str">
        <f t="shared" ca="1" si="4"/>
        <v>女</v>
      </c>
      <c r="E7" s="3">
        <f t="shared" ca="1" si="5"/>
        <v>20374.662916980931</v>
      </c>
      <c r="F7" s="3">
        <f t="shared" ca="1" si="6"/>
        <v>4</v>
      </c>
      <c r="G7">
        <f t="shared" ca="1" si="7"/>
        <v>4</v>
      </c>
      <c r="H7">
        <f t="shared" ca="1" si="0"/>
        <v>4</v>
      </c>
      <c r="I7">
        <f t="shared" ca="1" si="0"/>
        <v>5</v>
      </c>
      <c r="J7">
        <f t="shared" ca="1" si="0"/>
        <v>5</v>
      </c>
      <c r="K7">
        <f t="shared" ca="1" si="0"/>
        <v>5</v>
      </c>
      <c r="L7">
        <f t="shared" ca="1" si="0"/>
        <v>4</v>
      </c>
      <c r="M7">
        <f t="shared" ca="1" si="0"/>
        <v>5</v>
      </c>
      <c r="N7" s="2">
        <f t="shared" ca="1" si="8"/>
        <v>4.5</v>
      </c>
      <c r="O7" s="2">
        <f t="shared" ca="1" si="9"/>
        <v>4.666666666666667</v>
      </c>
      <c r="P7" s="2">
        <f t="shared" ca="1" si="10"/>
        <v>4.5666666666666664</v>
      </c>
      <c r="Q7" t="str">
        <f t="shared" ca="1" si="11"/>
        <v>非低收入</v>
      </c>
      <c r="R7" t="str">
        <f t="shared" ca="1" si="12"/>
        <v>高收入</v>
      </c>
      <c r="S7" t="str">
        <f t="shared" ca="1" si="13"/>
        <v>综合评分合格</v>
      </c>
      <c r="T7" t="str">
        <f t="shared" ca="1" si="14"/>
        <v>非优秀</v>
      </c>
      <c r="U7" t="str">
        <f t="shared" ca="1" si="15"/>
        <v>综合评分合格</v>
      </c>
      <c r="V7" t="str">
        <f t="shared" ca="1" si="16"/>
        <v>文采斐然</v>
      </c>
      <c r="W7" t="str">
        <f t="shared" ca="1" si="17"/>
        <v/>
      </c>
      <c r="X7" t="str">
        <f t="shared" ca="1" si="18"/>
        <v>颜值爆表</v>
      </c>
      <c r="Y7" t="str">
        <f t="shared" ca="1" si="19"/>
        <v/>
      </c>
      <c r="Z7" t="str">
        <f t="shared" ca="1" si="24"/>
        <v/>
      </c>
      <c r="AA7" t="str">
        <f t="shared" ca="1" si="20"/>
        <v>tab达人</v>
      </c>
      <c r="AB7" t="str">
        <f t="shared" ca="1" si="21"/>
        <v>python达人</v>
      </c>
      <c r="AC7" t="str">
        <f t="shared" ca="1" si="1"/>
        <v>文采斐然颜值爆表tab达人python达人,综合评分合格,高收入</v>
      </c>
      <c r="AD7" t="str">
        <f t="shared" ca="1" si="22"/>
        <v>分析师100006属于高收入人群,综合评分合格</v>
      </c>
      <c r="AE7" t="str">
        <f t="shared" ca="1" si="23"/>
        <v>分析师100006属于高收入人群,综合评分合格此人文采斐然</v>
      </c>
      <c r="AI7" s="12" t="s">
        <v>155</v>
      </c>
      <c r="AJ7" s="13"/>
      <c r="AK7" s="8">
        <f ca="1">COUNTIF(X:X,AI7)</f>
        <v>292</v>
      </c>
    </row>
    <row r="8" spans="1:37" x14ac:dyDescent="0.2">
      <c r="A8">
        <v>100007</v>
      </c>
      <c r="B8" s="3">
        <f t="shared" ca="1" si="2"/>
        <v>6558.0853915658145</v>
      </c>
      <c r="C8" s="3">
        <f t="shared" ca="1" si="3"/>
        <v>49.390616592267676</v>
      </c>
      <c r="D8" t="str">
        <f t="shared" ca="1" si="4"/>
        <v>女</v>
      </c>
      <c r="E8" s="3">
        <f t="shared" ca="1" si="5"/>
        <v>16058.518457286475</v>
      </c>
      <c r="F8" s="3">
        <f t="shared" ca="1" si="6"/>
        <v>9</v>
      </c>
      <c r="G8">
        <f t="shared" ca="1" si="7"/>
        <v>5</v>
      </c>
      <c r="H8">
        <f t="shared" ca="1" si="0"/>
        <v>4</v>
      </c>
      <c r="I8">
        <f t="shared" ca="1" si="0"/>
        <v>4</v>
      </c>
      <c r="J8">
        <f t="shared" ca="1" si="0"/>
        <v>3</v>
      </c>
      <c r="K8">
        <f t="shared" ca="1" si="0"/>
        <v>5</v>
      </c>
      <c r="L8">
        <f t="shared" ca="1" si="0"/>
        <v>5</v>
      </c>
      <c r="M8">
        <f t="shared" ca="1" si="0"/>
        <v>5</v>
      </c>
      <c r="N8" s="2">
        <f t="shared" ca="1" si="8"/>
        <v>4</v>
      </c>
      <c r="O8" s="2">
        <f t="shared" ca="1" si="9"/>
        <v>5</v>
      </c>
      <c r="P8" s="2">
        <f t="shared" ca="1" si="10"/>
        <v>4.4000000000000004</v>
      </c>
      <c r="Q8" t="str">
        <f t="shared" ca="1" si="11"/>
        <v>非低收入</v>
      </c>
      <c r="R8" t="str">
        <f t="shared" ca="1" si="12"/>
        <v>高收入</v>
      </c>
      <c r="S8" t="str">
        <f t="shared" ca="1" si="13"/>
        <v>综合评分合格</v>
      </c>
      <c r="T8" t="str">
        <f t="shared" ca="1" si="14"/>
        <v>非优秀</v>
      </c>
      <c r="U8" t="str">
        <f t="shared" ca="1" si="15"/>
        <v>综合评分合格</v>
      </c>
      <c r="V8" t="str">
        <f t="shared" ca="1" si="16"/>
        <v>文采斐然</v>
      </c>
      <c r="W8" t="str">
        <f t="shared" ca="1" si="17"/>
        <v>口灿莲花</v>
      </c>
      <c r="X8" t="str">
        <f t="shared" ca="1" si="18"/>
        <v>颜值爆表</v>
      </c>
      <c r="Y8" t="str">
        <f t="shared" ca="1" si="19"/>
        <v>sql达人</v>
      </c>
      <c r="Z8" t="str">
        <f t="shared" ca="1" si="24"/>
        <v>excel达人</v>
      </c>
      <c r="AA8" t="str">
        <f t="shared" ca="1" si="20"/>
        <v/>
      </c>
      <c r="AB8" t="str">
        <f t="shared" ca="1" si="21"/>
        <v/>
      </c>
      <c r="AC8" t="str">
        <f t="shared" ca="1" si="1"/>
        <v>文采斐然口灿莲花颜值爆表sql达人excel达人,综合评分合格,高收入</v>
      </c>
      <c r="AD8" t="str">
        <f t="shared" ca="1" si="22"/>
        <v>分析师100007属于高收入人群,综合评分合格</v>
      </c>
      <c r="AE8" t="str">
        <f t="shared" ca="1" si="23"/>
        <v>分析师100007属于高收入人群,综合评分合格此人文采斐然也是sql达人</v>
      </c>
      <c r="AI8" s="14" t="s">
        <v>157</v>
      </c>
      <c r="AJ8" s="15"/>
      <c r="AK8" s="9">
        <f ca="1">COUNTIFS(V2:V572,AI5,W2:W572,AI6,X2:X572,AI7)</f>
        <v>71</v>
      </c>
    </row>
    <row r="9" spans="1:37" x14ac:dyDescent="0.2">
      <c r="A9">
        <v>100008</v>
      </c>
      <c r="B9" s="3">
        <f t="shared" ca="1" si="2"/>
        <v>3542.8751790601123</v>
      </c>
      <c r="C9" s="3">
        <f t="shared" ca="1" si="3"/>
        <v>55.186085097968537</v>
      </c>
      <c r="D9" t="str">
        <f t="shared" ca="1" si="4"/>
        <v>男</v>
      </c>
      <c r="E9" s="3">
        <f t="shared" ca="1" si="5"/>
        <v>8217.3549897646881</v>
      </c>
      <c r="F9" s="3">
        <f t="shared" ca="1" si="6"/>
        <v>5</v>
      </c>
      <c r="G9">
        <f t="shared" ca="1" si="7"/>
        <v>2</v>
      </c>
      <c r="H9">
        <f t="shared" ca="1" si="0"/>
        <v>5</v>
      </c>
      <c r="I9">
        <f t="shared" ca="1" si="0"/>
        <v>5</v>
      </c>
      <c r="J9">
        <f t="shared" ca="1" si="0"/>
        <v>5</v>
      </c>
      <c r="K9">
        <f t="shared" ca="1" si="0"/>
        <v>5</v>
      </c>
      <c r="L9">
        <f t="shared" ca="1" si="0"/>
        <v>4</v>
      </c>
      <c r="M9">
        <f t="shared" ca="1" si="0"/>
        <v>5</v>
      </c>
      <c r="N9" s="2">
        <f t="shared" ca="1" si="8"/>
        <v>4.25</v>
      </c>
      <c r="O9" s="2">
        <f t="shared" ca="1" si="9"/>
        <v>4.666666666666667</v>
      </c>
      <c r="P9" s="2">
        <f t="shared" ca="1" si="10"/>
        <v>4.416666666666667</v>
      </c>
      <c r="Q9" t="str">
        <f t="shared" ca="1" si="11"/>
        <v>非低收入</v>
      </c>
      <c r="R9" t="str">
        <f t="shared" ca="1" si="12"/>
        <v>中高收入</v>
      </c>
      <c r="S9" t="str">
        <f t="shared" ca="1" si="13"/>
        <v>综合评分合格</v>
      </c>
      <c r="T9" t="str">
        <f t="shared" ca="1" si="14"/>
        <v>非优秀</v>
      </c>
      <c r="U9" t="str">
        <f t="shared" ca="1" si="15"/>
        <v>综合评分合格</v>
      </c>
      <c r="V9" t="str">
        <f t="shared" ca="1" si="16"/>
        <v>文采斐然</v>
      </c>
      <c r="W9" t="str">
        <f t="shared" ca="1" si="17"/>
        <v/>
      </c>
      <c r="X9" t="str">
        <f t="shared" ca="1" si="18"/>
        <v>颜值爆表</v>
      </c>
      <c r="Y9" t="str">
        <f t="shared" ca="1" si="19"/>
        <v>sql达人</v>
      </c>
      <c r="Z9" t="str">
        <f t="shared" ca="1" si="24"/>
        <v/>
      </c>
      <c r="AA9" t="str">
        <f t="shared" ca="1" si="20"/>
        <v>tab达人</v>
      </c>
      <c r="AB9" t="str">
        <f t="shared" ca="1" si="21"/>
        <v>python达人</v>
      </c>
      <c r="AC9" t="str">
        <f t="shared" ca="1" si="1"/>
        <v>文采斐然颜值爆表sql达人tab达人python达人,综合评分合格,中高收入</v>
      </c>
      <c r="AD9" t="str">
        <f t="shared" ca="1" si="22"/>
        <v>分析师100008属于中高收入人群,综合评分合格</v>
      </c>
      <c r="AE9" t="str">
        <f t="shared" ca="1" si="23"/>
        <v>分析师100008属于中高收入人群,综合评分合格此人文采斐然也是sql达人</v>
      </c>
    </row>
    <row r="10" spans="1:37" x14ac:dyDescent="0.2">
      <c r="A10">
        <v>100009</v>
      </c>
      <c r="B10" s="3">
        <f t="shared" ca="1" si="2"/>
        <v>1878.476935526211</v>
      </c>
      <c r="C10" s="3">
        <f t="shared" ca="1" si="3"/>
        <v>43.710639074696488</v>
      </c>
      <c r="D10" t="str">
        <f t="shared" ca="1" si="4"/>
        <v>女</v>
      </c>
      <c r="E10" s="3">
        <f t="shared" ca="1" si="5"/>
        <v>13166.704644297804</v>
      </c>
      <c r="F10" s="3">
        <f t="shared" ca="1" si="6"/>
        <v>6</v>
      </c>
      <c r="G10">
        <f t="shared" ca="1" si="7"/>
        <v>5</v>
      </c>
      <c r="H10">
        <f t="shared" ca="1" si="0"/>
        <v>4</v>
      </c>
      <c r="I10">
        <f t="shared" ca="1" si="0"/>
        <v>5</v>
      </c>
      <c r="J10">
        <f t="shared" ca="1" si="0"/>
        <v>3</v>
      </c>
      <c r="K10">
        <f t="shared" ca="1" si="0"/>
        <v>3</v>
      </c>
      <c r="L10">
        <f t="shared" ca="1" si="0"/>
        <v>5</v>
      </c>
      <c r="M10">
        <f t="shared" ca="1" si="0"/>
        <v>3</v>
      </c>
      <c r="N10" s="2">
        <f t="shared" ca="1" si="8"/>
        <v>4.25</v>
      </c>
      <c r="O10" s="2">
        <f t="shared" ca="1" si="9"/>
        <v>3.6666666666666665</v>
      </c>
      <c r="P10" s="2">
        <f t="shared" ca="1" si="10"/>
        <v>4.0166666666666666</v>
      </c>
      <c r="Q10" t="str">
        <f t="shared" ca="1" si="11"/>
        <v>非低收入</v>
      </c>
      <c r="R10" t="str">
        <f t="shared" ca="1" si="12"/>
        <v>高收入</v>
      </c>
      <c r="S10" t="str">
        <f t="shared" ca="1" si="13"/>
        <v>综合评分合格</v>
      </c>
      <c r="T10" t="str">
        <f t="shared" ca="1" si="14"/>
        <v>非优秀</v>
      </c>
      <c r="U10" t="str">
        <f t="shared" ca="1" si="15"/>
        <v>综合评分合格</v>
      </c>
      <c r="V10" t="str">
        <f t="shared" ca="1" si="16"/>
        <v/>
      </c>
      <c r="W10" t="str">
        <f t="shared" ca="1" si="17"/>
        <v>口灿莲花</v>
      </c>
      <c r="X10" t="str">
        <f t="shared" ca="1" si="18"/>
        <v/>
      </c>
      <c r="Y10" t="str">
        <f t="shared" ca="1" si="19"/>
        <v>sql达人</v>
      </c>
      <c r="Z10" t="str">
        <f t="shared" ca="1" si="24"/>
        <v>excel达人</v>
      </c>
      <c r="AA10" t="str">
        <f t="shared" ca="1" si="20"/>
        <v>tab达人</v>
      </c>
      <c r="AB10" t="str">
        <f t="shared" ca="1" si="21"/>
        <v/>
      </c>
      <c r="AC10" t="str">
        <f t="shared" ca="1" si="1"/>
        <v>口灿莲花sql达人excel达人tab达人,综合评分合格,高收入</v>
      </c>
      <c r="AD10" t="str">
        <f t="shared" ca="1" si="22"/>
        <v>分析师100009属于高收入人群,综合评分合格</v>
      </c>
      <c r="AE10" t="str">
        <f t="shared" ca="1" si="23"/>
        <v>分析师100009属于高收入人群,综合评分合格也是sql达人</v>
      </c>
      <c r="AF10" s="18" t="s">
        <v>159</v>
      </c>
      <c r="AG10" s="18"/>
      <c r="AH10" s="18"/>
      <c r="AI10" s="18"/>
      <c r="AJ10" s="18"/>
    </row>
    <row r="11" spans="1:37" x14ac:dyDescent="0.2">
      <c r="A11">
        <v>100010</v>
      </c>
      <c r="B11" s="3">
        <f t="shared" ca="1" si="2"/>
        <v>5038.9593120569361</v>
      </c>
      <c r="C11" s="3">
        <f t="shared" ca="1" si="3"/>
        <v>62.403641724194607</v>
      </c>
      <c r="D11" t="str">
        <f t="shared" ca="1" si="4"/>
        <v>女</v>
      </c>
      <c r="E11" s="3">
        <f t="shared" ca="1" si="5"/>
        <v>18611.691664689282</v>
      </c>
      <c r="F11" s="3">
        <f t="shared" ca="1" si="6"/>
        <v>20</v>
      </c>
      <c r="G11">
        <f t="shared" ca="1" si="7"/>
        <v>5</v>
      </c>
      <c r="H11">
        <f t="shared" ca="1" si="0"/>
        <v>4</v>
      </c>
      <c r="I11">
        <f t="shared" ca="1" si="0"/>
        <v>4</v>
      </c>
      <c r="J11">
        <f t="shared" ca="1" si="0"/>
        <v>5</v>
      </c>
      <c r="K11">
        <f t="shared" ca="1" si="0"/>
        <v>4</v>
      </c>
      <c r="L11">
        <f t="shared" ca="1" si="0"/>
        <v>5</v>
      </c>
      <c r="M11">
        <f t="shared" ca="1" si="0"/>
        <v>5</v>
      </c>
      <c r="N11" s="2">
        <f t="shared" ca="1" si="8"/>
        <v>4.5</v>
      </c>
      <c r="O11" s="2">
        <f t="shared" ca="1" si="9"/>
        <v>4.666666666666667</v>
      </c>
      <c r="P11" s="2">
        <f t="shared" ca="1" si="10"/>
        <v>4.5666666666666664</v>
      </c>
      <c r="Q11" t="str">
        <f t="shared" ca="1" si="11"/>
        <v>非低收入</v>
      </c>
      <c r="R11" t="str">
        <f t="shared" ca="1" si="12"/>
        <v>高收入</v>
      </c>
      <c r="S11" t="str">
        <f t="shared" ca="1" si="13"/>
        <v>综合评分合格</v>
      </c>
      <c r="T11" t="str">
        <f t="shared" ca="1" si="14"/>
        <v>非优秀</v>
      </c>
      <c r="U11" t="str">
        <f t="shared" ca="1" si="15"/>
        <v>综合评分合格</v>
      </c>
      <c r="V11" t="str">
        <f t="shared" ca="1" si="16"/>
        <v/>
      </c>
      <c r="W11" t="str">
        <f t="shared" ca="1" si="17"/>
        <v>口灿莲花</v>
      </c>
      <c r="X11" t="str">
        <f t="shared" ca="1" si="18"/>
        <v>颜值爆表</v>
      </c>
      <c r="Y11" t="str">
        <f t="shared" ca="1" si="19"/>
        <v>sql达人</v>
      </c>
      <c r="Z11" t="str">
        <f t="shared" ca="1" si="24"/>
        <v>excel达人</v>
      </c>
      <c r="AA11" t="str">
        <f t="shared" ca="1" si="20"/>
        <v/>
      </c>
      <c r="AB11" t="str">
        <f t="shared" ca="1" si="21"/>
        <v>python达人</v>
      </c>
      <c r="AC11" t="str">
        <f t="shared" ca="1" si="1"/>
        <v>口灿莲花颜值爆表sql达人excel达人python达人,综合评分合格,高收入</v>
      </c>
      <c r="AD11" t="str">
        <f t="shared" ca="1" si="22"/>
        <v>分析师100010属于高收入人群,综合评分合格</v>
      </c>
      <c r="AE11" t="str">
        <f t="shared" ca="1" si="23"/>
        <v>分析师100010属于高收入人群,综合评分合格也是sql达人</v>
      </c>
      <c r="AF11" s="17"/>
      <c r="AG11" s="17"/>
    </row>
    <row r="12" spans="1:37" x14ac:dyDescent="0.2">
      <c r="A12">
        <v>100011</v>
      </c>
      <c r="B12" s="3">
        <f t="shared" ca="1" si="2"/>
        <v>1402.9623116747136</v>
      </c>
      <c r="C12" s="3">
        <f t="shared" ca="1" si="3"/>
        <v>64.825671279990786</v>
      </c>
      <c r="D12" t="str">
        <f t="shared" ca="1" si="4"/>
        <v>女</v>
      </c>
      <c r="E12" s="3">
        <f t="shared" ca="1" si="5"/>
        <v>9093.1431225980559</v>
      </c>
      <c r="F12" s="3">
        <f t="shared" ca="1" si="6"/>
        <v>19</v>
      </c>
      <c r="G12">
        <f t="shared" ca="1" si="7"/>
        <v>4</v>
      </c>
      <c r="H12">
        <f t="shared" ca="1" si="0"/>
        <v>5</v>
      </c>
      <c r="I12">
        <f t="shared" ca="1" si="0"/>
        <v>4</v>
      </c>
      <c r="J12">
        <f t="shared" ca="1" si="0"/>
        <v>5</v>
      </c>
      <c r="K12">
        <f t="shared" ca="1" si="0"/>
        <v>4</v>
      </c>
      <c r="L12">
        <f t="shared" ca="1" si="0"/>
        <v>5</v>
      </c>
      <c r="M12">
        <f t="shared" ca="1" si="0"/>
        <v>4</v>
      </c>
      <c r="N12" s="2">
        <f t="shared" ca="1" si="8"/>
        <v>4.5</v>
      </c>
      <c r="O12" s="2">
        <f t="shared" ca="1" si="9"/>
        <v>4.333333333333333</v>
      </c>
      <c r="P12" s="2">
        <f t="shared" ca="1" si="10"/>
        <v>4.4333333333333336</v>
      </c>
      <c r="Q12" t="str">
        <f t="shared" ca="1" si="11"/>
        <v>非低收入</v>
      </c>
      <c r="R12" t="str">
        <f t="shared" ca="1" si="12"/>
        <v>中高收入</v>
      </c>
      <c r="S12" t="str">
        <f t="shared" ca="1" si="13"/>
        <v>综合评分合格</v>
      </c>
      <c r="T12" t="str">
        <f t="shared" ca="1" si="14"/>
        <v>非优秀</v>
      </c>
      <c r="U12" t="str">
        <f t="shared" ca="1" si="15"/>
        <v>综合评分合格</v>
      </c>
      <c r="V12" t="str">
        <f t="shared" ca="1" si="16"/>
        <v/>
      </c>
      <c r="W12" t="str">
        <f t="shared" ca="1" si="17"/>
        <v>口灿莲花</v>
      </c>
      <c r="X12" t="str">
        <f t="shared" ca="1" si="18"/>
        <v/>
      </c>
      <c r="Y12" t="str">
        <f t="shared" ca="1" si="19"/>
        <v>sql达人</v>
      </c>
      <c r="Z12" t="str">
        <f t="shared" ca="1" si="24"/>
        <v/>
      </c>
      <c r="AA12" t="str">
        <f t="shared" ca="1" si="20"/>
        <v/>
      </c>
      <c r="AB12" t="str">
        <f t="shared" ca="1" si="21"/>
        <v>python达人</v>
      </c>
      <c r="AC12" t="str">
        <f t="shared" ca="1" si="1"/>
        <v>口灿莲花sql达人python达人,综合评分合格,中高收入</v>
      </c>
      <c r="AD12" t="str">
        <f t="shared" ca="1" si="22"/>
        <v>分析师100011属于中高收入人群,综合评分合格</v>
      </c>
      <c r="AE12" t="str">
        <f t="shared" ca="1" si="23"/>
        <v>分析师100011属于中高收入人群,综合评分合格也是sql达人</v>
      </c>
      <c r="AF12" s="17"/>
      <c r="AG12" s="17"/>
    </row>
    <row r="13" spans="1:37" x14ac:dyDescent="0.2">
      <c r="A13">
        <v>100012</v>
      </c>
      <c r="B13" s="3">
        <f t="shared" ca="1" si="2"/>
        <v>9157.4922656746421</v>
      </c>
      <c r="C13" s="3">
        <f t="shared" ca="1" si="3"/>
        <v>36.711777289188916</v>
      </c>
      <c r="D13" t="str">
        <f t="shared" ca="1" si="4"/>
        <v>女</v>
      </c>
      <c r="E13" s="3">
        <f t="shared" ca="1" si="5"/>
        <v>16676.995858023885</v>
      </c>
      <c r="F13" s="3">
        <f t="shared" ca="1" si="6"/>
        <v>3</v>
      </c>
      <c r="G13">
        <f t="shared" ca="1" si="7"/>
        <v>4</v>
      </c>
      <c r="H13">
        <f t="shared" ca="1" si="0"/>
        <v>5</v>
      </c>
      <c r="I13">
        <f t="shared" ca="1" si="0"/>
        <v>5</v>
      </c>
      <c r="J13">
        <f t="shared" ca="1" si="0"/>
        <v>5</v>
      </c>
      <c r="K13">
        <f t="shared" ca="1" si="0"/>
        <v>5</v>
      </c>
      <c r="L13">
        <f t="shared" ca="1" si="0"/>
        <v>4</v>
      </c>
      <c r="M13">
        <f t="shared" ca="1" si="0"/>
        <v>4</v>
      </c>
      <c r="N13" s="2">
        <f t="shared" ca="1" si="8"/>
        <v>4.75</v>
      </c>
      <c r="O13" s="2">
        <f t="shared" ca="1" si="9"/>
        <v>4.333333333333333</v>
      </c>
      <c r="P13" s="2">
        <f t="shared" ca="1" si="10"/>
        <v>4.5833333333333339</v>
      </c>
      <c r="Q13" t="str">
        <f t="shared" ca="1" si="11"/>
        <v>非低收入</v>
      </c>
      <c r="R13" t="str">
        <f t="shared" ca="1" si="12"/>
        <v>高收入</v>
      </c>
      <c r="S13" t="str">
        <f t="shared" ca="1" si="13"/>
        <v>综合评分合格</v>
      </c>
      <c r="T13" t="str">
        <f t="shared" ca="1" si="14"/>
        <v>非优秀</v>
      </c>
      <c r="U13" t="str">
        <f t="shared" ca="1" si="15"/>
        <v>综合评分合格</v>
      </c>
      <c r="V13" t="str">
        <f t="shared" ca="1" si="16"/>
        <v>文采斐然</v>
      </c>
      <c r="W13" t="str">
        <f t="shared" ca="1" si="17"/>
        <v/>
      </c>
      <c r="X13" t="str">
        <f t="shared" ca="1" si="18"/>
        <v/>
      </c>
      <c r="Y13" t="str">
        <f t="shared" ca="1" si="19"/>
        <v/>
      </c>
      <c r="Z13" t="str">
        <f t="shared" ca="1" si="24"/>
        <v/>
      </c>
      <c r="AA13" t="str">
        <f t="shared" ca="1" si="20"/>
        <v>tab达人</v>
      </c>
      <c r="AB13" t="str">
        <f t="shared" ca="1" si="21"/>
        <v>python达人</v>
      </c>
      <c r="AC13" t="str">
        <f t="shared" ca="1" si="1"/>
        <v>文采斐然tab达人python达人,综合评分合格,高收入</v>
      </c>
      <c r="AD13" t="str">
        <f t="shared" ca="1" si="22"/>
        <v>分析师100012属于高收入人群,综合评分合格</v>
      </c>
      <c r="AE13" t="str">
        <f t="shared" ca="1" si="23"/>
        <v>分析师100012属于高收入人群,综合评分合格此人文采斐然</v>
      </c>
      <c r="AF13" s="17"/>
      <c r="AG13" s="17"/>
    </row>
    <row r="14" spans="1:37" x14ac:dyDescent="0.2">
      <c r="A14">
        <v>100013</v>
      </c>
      <c r="B14" s="3">
        <f t="shared" ca="1" si="2"/>
        <v>5890.2989432062659</v>
      </c>
      <c r="C14" s="3">
        <f t="shared" ca="1" si="3"/>
        <v>26.659549637371477</v>
      </c>
      <c r="D14" t="str">
        <f t="shared" ca="1" si="4"/>
        <v>女</v>
      </c>
      <c r="E14" s="3">
        <f t="shared" ca="1" si="5"/>
        <v>15542.712470959656</v>
      </c>
      <c r="F14" s="3">
        <f t="shared" ca="1" si="6"/>
        <v>11</v>
      </c>
      <c r="G14">
        <f t="shared" ca="1" si="7"/>
        <v>4</v>
      </c>
      <c r="H14">
        <f t="shared" ca="1" si="0"/>
        <v>4</v>
      </c>
      <c r="I14">
        <f t="shared" ca="1" si="0"/>
        <v>5</v>
      </c>
      <c r="J14">
        <f t="shared" ca="1" si="0"/>
        <v>5</v>
      </c>
      <c r="K14">
        <f t="shared" ca="1" si="0"/>
        <v>5</v>
      </c>
      <c r="L14">
        <f t="shared" ca="1" si="0"/>
        <v>4</v>
      </c>
      <c r="M14">
        <f t="shared" ca="1" si="0"/>
        <v>5</v>
      </c>
      <c r="N14" s="2">
        <f t="shared" ca="1" si="8"/>
        <v>4.5</v>
      </c>
      <c r="O14" s="2">
        <f t="shared" ca="1" si="9"/>
        <v>4.666666666666667</v>
      </c>
      <c r="P14" s="2">
        <f t="shared" ca="1" si="10"/>
        <v>4.5666666666666664</v>
      </c>
      <c r="Q14" t="str">
        <f t="shared" ca="1" si="11"/>
        <v>非低收入</v>
      </c>
      <c r="R14" t="str">
        <f t="shared" ca="1" si="12"/>
        <v>高收入</v>
      </c>
      <c r="S14" t="str">
        <f t="shared" ca="1" si="13"/>
        <v>综合评分合格</v>
      </c>
      <c r="T14" t="str">
        <f t="shared" ca="1" si="14"/>
        <v>非优秀</v>
      </c>
      <c r="U14" t="str">
        <f t="shared" ca="1" si="15"/>
        <v>综合评分合格</v>
      </c>
      <c r="V14" t="str">
        <f t="shared" ca="1" si="16"/>
        <v>文采斐然</v>
      </c>
      <c r="W14" t="str">
        <f t="shared" ca="1" si="17"/>
        <v/>
      </c>
      <c r="X14" t="str">
        <f t="shared" ca="1" si="18"/>
        <v>颜值爆表</v>
      </c>
      <c r="Y14" t="str">
        <f t="shared" ca="1" si="19"/>
        <v>sql达人</v>
      </c>
      <c r="Z14" t="str">
        <f t="shared" ca="1" si="24"/>
        <v/>
      </c>
      <c r="AA14" t="str">
        <f t="shared" ca="1" si="20"/>
        <v>tab达人</v>
      </c>
      <c r="AB14" t="str">
        <f t="shared" ca="1" si="21"/>
        <v>python达人</v>
      </c>
      <c r="AC14" t="str">
        <f t="shared" ca="1" si="1"/>
        <v>文采斐然颜值爆表sql达人tab达人python达人,综合评分合格,高收入</v>
      </c>
      <c r="AD14" t="str">
        <f t="shared" ca="1" si="22"/>
        <v>分析师100013属于高收入人群,综合评分合格</v>
      </c>
      <c r="AE14" t="str">
        <f t="shared" ca="1" si="23"/>
        <v>分析师100013属于高收入人群,综合评分合格此人文采斐然也是sql达人</v>
      </c>
      <c r="AF14" s="17"/>
      <c r="AG14" s="17"/>
    </row>
    <row r="15" spans="1:37" x14ac:dyDescent="0.2">
      <c r="A15">
        <v>100014</v>
      </c>
      <c r="B15" s="3">
        <f t="shared" ca="1" si="2"/>
        <v>3304.376749244977</v>
      </c>
      <c r="C15" s="3">
        <f t="shared" ca="1" si="3"/>
        <v>56.227764807021515</v>
      </c>
      <c r="D15" t="str">
        <f t="shared" ca="1" si="4"/>
        <v>男</v>
      </c>
      <c r="E15" s="3">
        <f t="shared" ca="1" si="5"/>
        <v>20403.588815155417</v>
      </c>
      <c r="F15" s="3">
        <f t="shared" ca="1" si="6"/>
        <v>3</v>
      </c>
      <c r="G15">
        <f t="shared" ca="1" si="7"/>
        <v>5</v>
      </c>
      <c r="H15">
        <f t="shared" ca="1" si="0"/>
        <v>4</v>
      </c>
      <c r="I15">
        <f t="shared" ca="1" si="0"/>
        <v>5</v>
      </c>
      <c r="J15">
        <f t="shared" ca="1" si="0"/>
        <v>5</v>
      </c>
      <c r="K15">
        <f t="shared" ca="1" si="0"/>
        <v>4</v>
      </c>
      <c r="L15">
        <f t="shared" ca="1" si="0"/>
        <v>4</v>
      </c>
      <c r="M15">
        <f t="shared" ca="1" si="0"/>
        <v>5</v>
      </c>
      <c r="N15" s="2">
        <f t="shared" ca="1" si="8"/>
        <v>4.75</v>
      </c>
      <c r="O15" s="2">
        <f t="shared" ca="1" si="9"/>
        <v>4.333333333333333</v>
      </c>
      <c r="P15" s="2">
        <f t="shared" ca="1" si="10"/>
        <v>4.5833333333333339</v>
      </c>
      <c r="Q15" t="str">
        <f t="shared" ca="1" si="11"/>
        <v>非低收入</v>
      </c>
      <c r="R15" t="str">
        <f t="shared" ca="1" si="12"/>
        <v>高收入</v>
      </c>
      <c r="S15" t="str">
        <f t="shared" ca="1" si="13"/>
        <v>综合评分合格</v>
      </c>
      <c r="T15" t="str">
        <f t="shared" ca="1" si="14"/>
        <v>非优秀</v>
      </c>
      <c r="U15" t="str">
        <f t="shared" ca="1" si="15"/>
        <v>综合评分合格</v>
      </c>
      <c r="V15" t="str">
        <f t="shared" ca="1" si="16"/>
        <v/>
      </c>
      <c r="W15" t="str">
        <f t="shared" ca="1" si="17"/>
        <v/>
      </c>
      <c r="X15" t="str">
        <f t="shared" ca="1" si="18"/>
        <v>颜值爆表</v>
      </c>
      <c r="Y15" t="str">
        <f t="shared" ca="1" si="19"/>
        <v/>
      </c>
      <c r="Z15" t="str">
        <f t="shared" ca="1" si="24"/>
        <v>excel达人</v>
      </c>
      <c r="AA15" t="str">
        <f t="shared" ca="1" si="20"/>
        <v>tab达人</v>
      </c>
      <c r="AB15" t="str">
        <f t="shared" ca="1" si="21"/>
        <v>python达人</v>
      </c>
      <c r="AC15" t="str">
        <f t="shared" ca="1" si="1"/>
        <v>颜值爆表excel达人tab达人python达人,综合评分合格,高收入</v>
      </c>
      <c r="AD15" t="str">
        <f t="shared" ca="1" si="22"/>
        <v>分析师100014属于高收入人群,综合评分合格</v>
      </c>
      <c r="AE15" t="str">
        <f t="shared" ca="1" si="23"/>
        <v>分析师100014属于高收入人群,综合评分合格</v>
      </c>
    </row>
    <row r="16" spans="1:37" x14ac:dyDescent="0.2">
      <c r="A16">
        <v>100015</v>
      </c>
      <c r="B16" s="3">
        <f t="shared" ca="1" si="2"/>
        <v>6876.4017596554768</v>
      </c>
      <c r="C16" s="3">
        <f t="shared" ca="1" si="3"/>
        <v>63.234218379866753</v>
      </c>
      <c r="D16" t="str">
        <f t="shared" ca="1" si="4"/>
        <v>女</v>
      </c>
      <c r="E16" s="3">
        <f t="shared" ca="1" si="5"/>
        <v>14217.933313679619</v>
      </c>
      <c r="F16" s="3">
        <f t="shared" ca="1" si="6"/>
        <v>12</v>
      </c>
      <c r="G16">
        <f t="shared" ca="1" si="7"/>
        <v>4</v>
      </c>
      <c r="H16">
        <f t="shared" ca="1" si="0"/>
        <v>5</v>
      </c>
      <c r="I16">
        <f t="shared" ca="1" si="0"/>
        <v>4</v>
      </c>
      <c r="J16">
        <f t="shared" ca="1" si="0"/>
        <v>4</v>
      </c>
      <c r="K16">
        <f t="shared" ca="1" si="0"/>
        <v>5</v>
      </c>
      <c r="L16">
        <f t="shared" ca="1" si="0"/>
        <v>5</v>
      </c>
      <c r="M16">
        <f t="shared" ca="1" si="0"/>
        <v>4</v>
      </c>
      <c r="N16" s="2">
        <f t="shared" ca="1" si="8"/>
        <v>4.25</v>
      </c>
      <c r="O16" s="2">
        <f t="shared" ca="1" si="9"/>
        <v>4.666666666666667</v>
      </c>
      <c r="P16" s="2">
        <f t="shared" ca="1" si="10"/>
        <v>4.416666666666667</v>
      </c>
      <c r="Q16" t="str">
        <f t="shared" ca="1" si="11"/>
        <v>非低收入</v>
      </c>
      <c r="R16" t="str">
        <f t="shared" ca="1" si="12"/>
        <v>高收入</v>
      </c>
      <c r="S16" t="str">
        <f t="shared" ca="1" si="13"/>
        <v>综合评分合格</v>
      </c>
      <c r="T16" t="str">
        <f t="shared" ca="1" si="14"/>
        <v>非优秀</v>
      </c>
      <c r="U16" t="str">
        <f t="shared" ca="1" si="15"/>
        <v>综合评分合格</v>
      </c>
      <c r="V16" t="str">
        <f t="shared" ca="1" si="16"/>
        <v>文采斐然</v>
      </c>
      <c r="W16" t="str">
        <f t="shared" ca="1" si="17"/>
        <v>口灿莲花</v>
      </c>
      <c r="X16" t="str">
        <f t="shared" ca="1" si="18"/>
        <v/>
      </c>
      <c r="Y16" t="str">
        <f t="shared" ca="1" si="19"/>
        <v>sql达人</v>
      </c>
      <c r="Z16" t="str">
        <f t="shared" ca="1" si="24"/>
        <v/>
      </c>
      <c r="AA16" t="str">
        <f t="shared" ca="1" si="20"/>
        <v/>
      </c>
      <c r="AB16" t="str">
        <f t="shared" ca="1" si="21"/>
        <v/>
      </c>
      <c r="AC16" t="str">
        <f t="shared" ca="1" si="1"/>
        <v>文采斐然口灿莲花sql达人,综合评分合格,高收入</v>
      </c>
      <c r="AD16" t="str">
        <f t="shared" ca="1" si="22"/>
        <v>分析师100015属于高收入人群,综合评分合格</v>
      </c>
      <c r="AE16" t="str">
        <f t="shared" ca="1" si="23"/>
        <v>分析师100015属于高收入人群,综合评分合格此人文采斐然也是sql达人</v>
      </c>
    </row>
    <row r="17" spans="1:31" x14ac:dyDescent="0.2">
      <c r="A17">
        <v>100016</v>
      </c>
      <c r="B17" s="3">
        <f t="shared" ca="1" si="2"/>
        <v>9742.2243526904058</v>
      </c>
      <c r="C17" s="3">
        <f t="shared" ca="1" si="3"/>
        <v>42.820288722062344</v>
      </c>
      <c r="D17" t="str">
        <f t="shared" ca="1" si="4"/>
        <v>男</v>
      </c>
      <c r="E17" s="3">
        <f t="shared" ca="1" si="5"/>
        <v>12011.461260969852</v>
      </c>
      <c r="F17" s="3">
        <f t="shared" ca="1" si="6"/>
        <v>13</v>
      </c>
      <c r="G17">
        <f t="shared" ca="1" si="7"/>
        <v>5</v>
      </c>
      <c r="H17">
        <f t="shared" ca="1" si="0"/>
        <v>4</v>
      </c>
      <c r="I17">
        <f t="shared" ca="1" si="0"/>
        <v>5</v>
      </c>
      <c r="J17">
        <f t="shared" ca="1" si="0"/>
        <v>5</v>
      </c>
      <c r="K17">
        <f t="shared" ca="1" si="0"/>
        <v>4</v>
      </c>
      <c r="L17">
        <f t="shared" ca="1" si="0"/>
        <v>5</v>
      </c>
      <c r="M17">
        <f t="shared" ca="1" si="0"/>
        <v>5</v>
      </c>
      <c r="N17" s="2">
        <f t="shared" ca="1" si="8"/>
        <v>4.75</v>
      </c>
      <c r="O17" s="2">
        <f t="shared" ca="1" si="9"/>
        <v>4.666666666666667</v>
      </c>
      <c r="P17" s="2">
        <f t="shared" ca="1" si="10"/>
        <v>4.7166666666666668</v>
      </c>
      <c r="Q17" t="str">
        <f t="shared" ca="1" si="11"/>
        <v>非低收入</v>
      </c>
      <c r="R17" t="str">
        <f t="shared" ca="1" si="12"/>
        <v>高收入</v>
      </c>
      <c r="S17" t="str">
        <f t="shared" ca="1" si="13"/>
        <v>综合评分合格</v>
      </c>
      <c r="T17" t="str">
        <f t="shared" ca="1" si="14"/>
        <v>优秀</v>
      </c>
      <c r="U17" t="str">
        <f t="shared" ca="1" si="15"/>
        <v>优秀</v>
      </c>
      <c r="V17" t="str">
        <f t="shared" ca="1" si="16"/>
        <v/>
      </c>
      <c r="W17" t="str">
        <f t="shared" ca="1" si="17"/>
        <v>口灿莲花</v>
      </c>
      <c r="X17" t="str">
        <f t="shared" ca="1" si="18"/>
        <v>颜值爆表</v>
      </c>
      <c r="Y17" t="str">
        <f t="shared" ca="1" si="19"/>
        <v>sql达人</v>
      </c>
      <c r="Z17" t="str">
        <f t="shared" ca="1" si="24"/>
        <v>excel达人</v>
      </c>
      <c r="AA17" t="str">
        <f t="shared" ca="1" si="20"/>
        <v>tab达人</v>
      </c>
      <c r="AB17" t="str">
        <f t="shared" ca="1" si="21"/>
        <v>python达人</v>
      </c>
      <c r="AC17" t="str">
        <f t="shared" ca="1" si="1"/>
        <v>口灿莲花颜值爆表sql达人excel达人tab达人python达人,优秀,高收入</v>
      </c>
      <c r="AD17" t="str">
        <f t="shared" ca="1" si="22"/>
        <v>分析师100016属于高收入人群,优秀</v>
      </c>
      <c r="AE17" t="str">
        <f t="shared" ca="1" si="23"/>
        <v>分析师100016属于高收入人群,优秀也是sql达人</v>
      </c>
    </row>
    <row r="18" spans="1:31" x14ac:dyDescent="0.2">
      <c r="A18">
        <v>100017</v>
      </c>
      <c r="B18" s="3">
        <f t="shared" ca="1" si="2"/>
        <v>5346.3143053454578</v>
      </c>
      <c r="C18" s="3">
        <f t="shared" ca="1" si="3"/>
        <v>66.03910928684661</v>
      </c>
      <c r="D18" t="str">
        <f t="shared" ca="1" si="4"/>
        <v>男</v>
      </c>
      <c r="E18" s="3">
        <f t="shared" ca="1" si="5"/>
        <v>18670.495896308956</v>
      </c>
      <c r="F18" s="3">
        <f t="shared" ca="1" si="6"/>
        <v>3</v>
      </c>
      <c r="G18">
        <f t="shared" ca="1" si="7"/>
        <v>4</v>
      </c>
      <c r="H18">
        <f t="shared" ca="1" si="7"/>
        <v>4</v>
      </c>
      <c r="I18">
        <f t="shared" ca="1" si="7"/>
        <v>5</v>
      </c>
      <c r="J18">
        <f t="shared" ca="1" si="7"/>
        <v>5</v>
      </c>
      <c r="K18">
        <f t="shared" ca="1" si="7"/>
        <v>3</v>
      </c>
      <c r="L18">
        <f t="shared" ca="1" si="7"/>
        <v>4</v>
      </c>
      <c r="M18">
        <f t="shared" ca="1" si="7"/>
        <v>5</v>
      </c>
      <c r="N18" s="2">
        <f t="shared" ca="1" si="8"/>
        <v>4.5</v>
      </c>
      <c r="O18" s="2">
        <f t="shared" ca="1" si="9"/>
        <v>4</v>
      </c>
      <c r="P18" s="2">
        <f t="shared" ca="1" si="10"/>
        <v>4.3</v>
      </c>
      <c r="Q18" t="str">
        <f t="shared" ca="1" si="11"/>
        <v>非低收入</v>
      </c>
      <c r="R18" t="str">
        <f t="shared" ca="1" si="12"/>
        <v>高收入</v>
      </c>
      <c r="S18" t="str">
        <f t="shared" ca="1" si="13"/>
        <v>综合评分合格</v>
      </c>
      <c r="T18" t="str">
        <f t="shared" ca="1" si="14"/>
        <v>非优秀</v>
      </c>
      <c r="U18" t="str">
        <f t="shared" ca="1" si="15"/>
        <v>综合评分合格</v>
      </c>
      <c r="V18" t="str">
        <f t="shared" ca="1" si="16"/>
        <v/>
      </c>
      <c r="W18" t="str">
        <f t="shared" ca="1" si="17"/>
        <v/>
      </c>
      <c r="X18" t="str">
        <f t="shared" ca="1" si="18"/>
        <v>颜值爆表</v>
      </c>
      <c r="Y18" t="str">
        <f t="shared" ca="1" si="19"/>
        <v/>
      </c>
      <c r="Z18" t="str">
        <f t="shared" ca="1" si="24"/>
        <v/>
      </c>
      <c r="AA18" t="str">
        <f t="shared" ca="1" si="20"/>
        <v>tab达人</v>
      </c>
      <c r="AB18" t="str">
        <f t="shared" ca="1" si="21"/>
        <v>python达人</v>
      </c>
      <c r="AC18" t="str">
        <f t="shared" ca="1" si="1"/>
        <v>颜值爆表tab达人python达人,综合评分合格,高收入</v>
      </c>
      <c r="AD18" t="str">
        <f t="shared" ca="1" si="22"/>
        <v>分析师100017属于高收入人群,综合评分合格</v>
      </c>
      <c r="AE18" t="str">
        <f t="shared" ca="1" si="23"/>
        <v>分析师100017属于高收入人群,综合评分合格</v>
      </c>
    </row>
    <row r="19" spans="1:31" x14ac:dyDescent="0.2">
      <c r="A19">
        <v>100018</v>
      </c>
      <c r="B19" s="3">
        <f t="shared" ca="1" si="2"/>
        <v>2456.7882654935811</v>
      </c>
      <c r="C19" s="3">
        <f t="shared" ca="1" si="3"/>
        <v>61.294131652946191</v>
      </c>
      <c r="D19" t="str">
        <f t="shared" ca="1" si="4"/>
        <v>男</v>
      </c>
      <c r="E19" s="3">
        <f t="shared" ca="1" si="5"/>
        <v>21603.799568362214</v>
      </c>
      <c r="F19" s="3">
        <f t="shared" ca="1" si="6"/>
        <v>22</v>
      </c>
      <c r="G19">
        <f t="shared" ca="1" si="7"/>
        <v>5</v>
      </c>
      <c r="H19">
        <f t="shared" ca="1" si="7"/>
        <v>3</v>
      </c>
      <c r="I19">
        <f t="shared" ca="1" si="7"/>
        <v>5</v>
      </c>
      <c r="J19">
        <f t="shared" ca="1" si="7"/>
        <v>5</v>
      </c>
      <c r="K19">
        <f t="shared" ca="1" si="7"/>
        <v>5</v>
      </c>
      <c r="L19">
        <f t="shared" ca="1" si="7"/>
        <v>4</v>
      </c>
      <c r="M19">
        <f t="shared" ca="1" si="7"/>
        <v>5</v>
      </c>
      <c r="N19" s="2">
        <f t="shared" ca="1" si="8"/>
        <v>4.5</v>
      </c>
      <c r="O19" s="2">
        <f t="shared" ca="1" si="9"/>
        <v>4.666666666666667</v>
      </c>
      <c r="P19" s="2">
        <f t="shared" ca="1" si="10"/>
        <v>4.5666666666666664</v>
      </c>
      <c r="Q19" t="str">
        <f t="shared" ca="1" si="11"/>
        <v>非低收入</v>
      </c>
      <c r="R19" t="str">
        <f t="shared" ca="1" si="12"/>
        <v>高收入</v>
      </c>
      <c r="S19" t="str">
        <f t="shared" ca="1" si="13"/>
        <v>综合评分合格</v>
      </c>
      <c r="T19" t="str">
        <f t="shared" ca="1" si="14"/>
        <v>非优秀</v>
      </c>
      <c r="U19" t="str">
        <f t="shared" ca="1" si="15"/>
        <v>综合评分合格</v>
      </c>
      <c r="V19" t="str">
        <f t="shared" ca="1" si="16"/>
        <v>文采斐然</v>
      </c>
      <c r="W19" t="str">
        <f t="shared" ca="1" si="17"/>
        <v/>
      </c>
      <c r="X19" t="str">
        <f t="shared" ca="1" si="18"/>
        <v>颜值爆表</v>
      </c>
      <c r="Y19" t="str">
        <f t="shared" ca="1" si="19"/>
        <v>sql达人</v>
      </c>
      <c r="Z19" t="str">
        <f t="shared" ca="1" si="24"/>
        <v>excel达人</v>
      </c>
      <c r="AA19" t="str">
        <f t="shared" ca="1" si="20"/>
        <v>tab达人</v>
      </c>
      <c r="AB19" t="str">
        <f t="shared" ca="1" si="21"/>
        <v>python达人</v>
      </c>
      <c r="AC19" t="str">
        <f t="shared" ca="1" si="1"/>
        <v>文采斐然颜值爆表sql达人excel达人tab达人python达人,综合评分合格,高收入</v>
      </c>
      <c r="AD19" t="str">
        <f t="shared" ca="1" si="22"/>
        <v>分析师100018属于高收入人群,综合评分合格</v>
      </c>
      <c r="AE19" t="str">
        <f t="shared" ca="1" si="23"/>
        <v>分析师100018属于高收入人群,综合评分合格此人文采斐然也是sql达人</v>
      </c>
    </row>
    <row r="20" spans="1:31" x14ac:dyDescent="0.2">
      <c r="A20">
        <v>100019</v>
      </c>
      <c r="B20" s="3">
        <f t="shared" ca="1" si="2"/>
        <v>9031.5275953715773</v>
      </c>
      <c r="C20" s="3">
        <f t="shared" ca="1" si="3"/>
        <v>25.741159659873283</v>
      </c>
      <c r="D20" t="str">
        <f t="shared" ca="1" si="4"/>
        <v>男</v>
      </c>
      <c r="E20" s="3">
        <f t="shared" ca="1" si="5"/>
        <v>15576.353187064949</v>
      </c>
      <c r="F20" s="3">
        <f t="shared" ca="1" si="6"/>
        <v>6</v>
      </c>
      <c r="G20">
        <f t="shared" ca="1" si="7"/>
        <v>4</v>
      </c>
      <c r="H20">
        <f t="shared" ca="1" si="7"/>
        <v>4</v>
      </c>
      <c r="I20">
        <f t="shared" ca="1" si="7"/>
        <v>5</v>
      </c>
      <c r="J20">
        <f t="shared" ca="1" si="7"/>
        <v>5</v>
      </c>
      <c r="K20">
        <f t="shared" ca="1" si="7"/>
        <v>4</v>
      </c>
      <c r="L20">
        <f t="shared" ca="1" si="7"/>
        <v>3</v>
      </c>
      <c r="M20">
        <f t="shared" ca="1" si="7"/>
        <v>5</v>
      </c>
      <c r="N20" s="2">
        <f t="shared" ca="1" si="8"/>
        <v>4.5</v>
      </c>
      <c r="O20" s="2">
        <f t="shared" ca="1" si="9"/>
        <v>4</v>
      </c>
      <c r="P20" s="2">
        <f t="shared" ca="1" si="10"/>
        <v>4.3</v>
      </c>
      <c r="Q20" t="str">
        <f t="shared" ca="1" si="11"/>
        <v>非低收入</v>
      </c>
      <c r="R20" t="str">
        <f t="shared" ca="1" si="12"/>
        <v>高收入</v>
      </c>
      <c r="S20" t="str">
        <f t="shared" ca="1" si="13"/>
        <v>综合评分合格</v>
      </c>
      <c r="T20" t="str">
        <f ca="1">IF(AND(N20&gt;4.5,O20&gt;4.5),"优秀","非优秀")</f>
        <v>非优秀</v>
      </c>
      <c r="U20" t="str">
        <f t="shared" ca="1" si="15"/>
        <v>综合评分合格</v>
      </c>
      <c r="V20" t="str">
        <f t="shared" ca="1" si="16"/>
        <v/>
      </c>
      <c r="W20" t="str">
        <f t="shared" ca="1" si="17"/>
        <v/>
      </c>
      <c r="X20" t="str">
        <f t="shared" ca="1" si="18"/>
        <v>颜值爆表</v>
      </c>
      <c r="Y20" t="str">
        <f t="shared" ca="1" si="19"/>
        <v>sql达人</v>
      </c>
      <c r="Z20" t="str">
        <f t="shared" ca="1" si="24"/>
        <v/>
      </c>
      <c r="AA20" t="str">
        <f t="shared" ca="1" si="20"/>
        <v>tab达人</v>
      </c>
      <c r="AB20" t="str">
        <f t="shared" ca="1" si="21"/>
        <v>python达人</v>
      </c>
      <c r="AC20" t="str">
        <f t="shared" ca="1" si="1"/>
        <v>颜值爆表sql达人tab达人python达人,综合评分合格,高收入</v>
      </c>
      <c r="AD20" t="str">
        <f t="shared" ca="1" si="22"/>
        <v>分析师100019属于高收入人群,综合评分合格</v>
      </c>
      <c r="AE20" t="str">
        <f t="shared" ca="1" si="23"/>
        <v>分析师100019属于高收入人群,综合评分合格也是sql达人</v>
      </c>
    </row>
    <row r="21" spans="1:31" x14ac:dyDescent="0.2">
      <c r="A21">
        <v>100020</v>
      </c>
      <c r="B21" s="3">
        <f t="shared" ca="1" si="2"/>
        <v>3957.7370088250464</v>
      </c>
      <c r="C21" s="3">
        <f t="shared" ca="1" si="3"/>
        <v>38.976532838152565</v>
      </c>
      <c r="D21" t="str">
        <f t="shared" ca="1" si="4"/>
        <v>男</v>
      </c>
      <c r="E21" s="3">
        <f t="shared" ca="1" si="5"/>
        <v>5082.2910621030114</v>
      </c>
      <c r="F21" s="3">
        <f t="shared" ca="1" si="6"/>
        <v>13</v>
      </c>
      <c r="G21">
        <f t="shared" ca="1" si="7"/>
        <v>5</v>
      </c>
      <c r="H21">
        <f t="shared" ca="1" si="7"/>
        <v>5</v>
      </c>
      <c r="I21">
        <f t="shared" ca="1" si="7"/>
        <v>5</v>
      </c>
      <c r="J21">
        <f t="shared" ca="1" si="7"/>
        <v>5</v>
      </c>
      <c r="K21">
        <f t="shared" ca="1" si="7"/>
        <v>3</v>
      </c>
      <c r="L21">
        <f t="shared" ca="1" si="7"/>
        <v>5</v>
      </c>
      <c r="M21">
        <f t="shared" ca="1" si="7"/>
        <v>3</v>
      </c>
      <c r="N21" s="2">
        <f t="shared" ca="1" si="8"/>
        <v>5</v>
      </c>
      <c r="O21" s="2">
        <f t="shared" ca="1" si="9"/>
        <v>3.6666666666666665</v>
      </c>
      <c r="P21" s="2">
        <f t="shared" ca="1" si="10"/>
        <v>4.4666666666666668</v>
      </c>
      <c r="Q21" t="str">
        <f t="shared" ca="1" si="11"/>
        <v>非低收入</v>
      </c>
      <c r="R21" t="str">
        <f t="shared" ca="1" si="12"/>
        <v>中等收入</v>
      </c>
      <c r="S21" t="str">
        <f t="shared" ca="1" si="13"/>
        <v>综合评分合格</v>
      </c>
      <c r="T21" t="str">
        <f t="shared" ca="1" si="14"/>
        <v>非优秀</v>
      </c>
      <c r="U21" t="str">
        <f t="shared" ca="1" si="15"/>
        <v>综合评分合格</v>
      </c>
      <c r="V21" t="str">
        <f t="shared" ca="1" si="16"/>
        <v/>
      </c>
      <c r="W21" t="str">
        <f t="shared" ca="1" si="17"/>
        <v>口灿莲花</v>
      </c>
      <c r="X21" t="str">
        <f t="shared" ca="1" si="18"/>
        <v/>
      </c>
      <c r="Y21" t="str">
        <f t="shared" ca="1" si="19"/>
        <v>sql达人</v>
      </c>
      <c r="Z21" t="str">
        <f t="shared" ca="1" si="24"/>
        <v>excel达人</v>
      </c>
      <c r="AA21" t="str">
        <f t="shared" ca="1" si="20"/>
        <v>tab达人</v>
      </c>
      <c r="AB21" t="str">
        <f t="shared" ca="1" si="21"/>
        <v>python达人</v>
      </c>
      <c r="AC21" t="str">
        <f t="shared" ca="1" si="1"/>
        <v>口灿莲花sql达人excel达人tab达人python达人,综合评分合格,中等收入</v>
      </c>
      <c r="AD21" t="str">
        <f t="shared" ca="1" si="22"/>
        <v>分析师100020属于中等收入人群,综合评分合格</v>
      </c>
      <c r="AE21" t="str">
        <f t="shared" ca="1" si="23"/>
        <v>分析师100020属于中等收入人群,综合评分合格也是sql达人</v>
      </c>
    </row>
    <row r="22" spans="1:31" x14ac:dyDescent="0.2">
      <c r="A22">
        <v>100021</v>
      </c>
      <c r="B22" s="3">
        <f t="shared" ca="1" si="2"/>
        <v>3844.2530504685415</v>
      </c>
      <c r="C22" s="3">
        <f t="shared" ca="1" si="3"/>
        <v>41.701015859959156</v>
      </c>
      <c r="D22" t="str">
        <f t="shared" ca="1" si="4"/>
        <v>女</v>
      </c>
      <c r="E22" s="3">
        <f t="shared" ca="1" si="5"/>
        <v>18954.906116328213</v>
      </c>
      <c r="F22" s="3">
        <f t="shared" ca="1" si="6"/>
        <v>7</v>
      </c>
      <c r="G22">
        <f t="shared" ca="1" si="7"/>
        <v>5</v>
      </c>
      <c r="H22">
        <f t="shared" ca="1" si="7"/>
        <v>5</v>
      </c>
      <c r="I22">
        <f t="shared" ca="1" si="7"/>
        <v>5</v>
      </c>
      <c r="J22">
        <f t="shared" ca="1" si="7"/>
        <v>5</v>
      </c>
      <c r="K22">
        <f t="shared" ca="1" si="7"/>
        <v>4</v>
      </c>
      <c r="L22">
        <f t="shared" ca="1" si="7"/>
        <v>5</v>
      </c>
      <c r="M22">
        <f t="shared" ca="1" si="7"/>
        <v>3</v>
      </c>
      <c r="N22" s="2">
        <f t="shared" ca="1" si="8"/>
        <v>5</v>
      </c>
      <c r="O22" s="2">
        <f t="shared" ca="1" si="9"/>
        <v>4</v>
      </c>
      <c r="P22" s="2">
        <f t="shared" ca="1" si="10"/>
        <v>4.5999999999999996</v>
      </c>
      <c r="Q22" t="str">
        <f t="shared" ca="1" si="11"/>
        <v>非低收入</v>
      </c>
      <c r="R22" t="str">
        <f t="shared" ca="1" si="12"/>
        <v>高收入</v>
      </c>
      <c r="S22" t="str">
        <f t="shared" ca="1" si="13"/>
        <v>综合评分合格</v>
      </c>
      <c r="T22" t="str">
        <f t="shared" ca="1" si="14"/>
        <v>非优秀</v>
      </c>
      <c r="U22" t="str">
        <f t="shared" ca="1" si="15"/>
        <v>综合评分合格</v>
      </c>
      <c r="V22" t="str">
        <f t="shared" ca="1" si="16"/>
        <v/>
      </c>
      <c r="W22" t="str">
        <f t="shared" ca="1" si="17"/>
        <v>口灿莲花</v>
      </c>
      <c r="X22" t="str">
        <f t="shared" ca="1" si="18"/>
        <v/>
      </c>
      <c r="Y22" t="str">
        <f t="shared" ca="1" si="19"/>
        <v>sql达人</v>
      </c>
      <c r="Z22" t="str">
        <f t="shared" ca="1" si="24"/>
        <v>excel达人</v>
      </c>
      <c r="AA22" t="str">
        <f t="shared" ca="1" si="20"/>
        <v>tab达人</v>
      </c>
      <c r="AB22" t="str">
        <f t="shared" ca="1" si="21"/>
        <v>python达人</v>
      </c>
      <c r="AC22" t="str">
        <f t="shared" ca="1" si="1"/>
        <v>口灿莲花sql达人excel达人tab达人python达人,综合评分合格,高收入</v>
      </c>
      <c r="AD22" t="str">
        <f t="shared" ca="1" si="22"/>
        <v>分析师100021属于高收入人群,综合评分合格</v>
      </c>
      <c r="AE22" t="str">
        <f t="shared" ca="1" si="23"/>
        <v>分析师100021属于高收入人群,综合评分合格也是sql达人</v>
      </c>
    </row>
    <row r="23" spans="1:31" x14ac:dyDescent="0.2">
      <c r="A23">
        <v>100022</v>
      </c>
      <c r="B23" s="3">
        <f t="shared" ca="1" si="2"/>
        <v>8814.6854784341649</v>
      </c>
      <c r="C23" s="3">
        <f t="shared" ca="1" si="3"/>
        <v>26.163630931479677</v>
      </c>
      <c r="D23" t="str">
        <f t="shared" ca="1" si="4"/>
        <v>男</v>
      </c>
      <c r="E23" s="3">
        <f t="shared" ca="1" si="5"/>
        <v>7156.5078479862777</v>
      </c>
      <c r="F23" s="3">
        <f t="shared" ca="1" si="6"/>
        <v>13</v>
      </c>
      <c r="G23">
        <f t="shared" ca="1" si="7"/>
        <v>5</v>
      </c>
      <c r="H23">
        <f t="shared" ca="1" si="7"/>
        <v>5</v>
      </c>
      <c r="I23">
        <f t="shared" ca="1" si="7"/>
        <v>5</v>
      </c>
      <c r="J23">
        <f t="shared" ca="1" si="7"/>
        <v>4</v>
      </c>
      <c r="K23">
        <f t="shared" ca="1" si="7"/>
        <v>5</v>
      </c>
      <c r="L23">
        <f t="shared" ca="1" si="7"/>
        <v>4</v>
      </c>
      <c r="M23">
        <f t="shared" ca="1" si="7"/>
        <v>4</v>
      </c>
      <c r="N23" s="2">
        <f t="shared" ca="1" si="8"/>
        <v>4.75</v>
      </c>
      <c r="O23" s="2">
        <f t="shared" ca="1" si="9"/>
        <v>4.333333333333333</v>
      </c>
      <c r="P23" s="2">
        <f t="shared" ca="1" si="10"/>
        <v>4.5833333333333339</v>
      </c>
      <c r="Q23" t="str">
        <f t="shared" ca="1" si="11"/>
        <v>非低收入</v>
      </c>
      <c r="R23" t="str">
        <f t="shared" ca="1" si="12"/>
        <v>中高收入</v>
      </c>
      <c r="S23" t="str">
        <f t="shared" ca="1" si="13"/>
        <v>综合评分合格</v>
      </c>
      <c r="T23" t="str">
        <f t="shared" ca="1" si="14"/>
        <v>非优秀</v>
      </c>
      <c r="U23" t="str">
        <f t="shared" ca="1" si="15"/>
        <v>综合评分合格</v>
      </c>
      <c r="V23" t="str">
        <f t="shared" ca="1" si="16"/>
        <v>文采斐然</v>
      </c>
      <c r="W23" t="str">
        <f t="shared" ca="1" si="17"/>
        <v/>
      </c>
      <c r="X23" t="str">
        <f t="shared" ca="1" si="18"/>
        <v/>
      </c>
      <c r="Y23" t="str">
        <f t="shared" ca="1" si="19"/>
        <v>sql达人</v>
      </c>
      <c r="Z23" t="str">
        <f t="shared" ca="1" si="24"/>
        <v>excel达人</v>
      </c>
      <c r="AA23" t="str">
        <f t="shared" ca="1" si="20"/>
        <v>tab达人</v>
      </c>
      <c r="AB23" t="str">
        <f t="shared" ca="1" si="21"/>
        <v/>
      </c>
      <c r="AC23" t="str">
        <f t="shared" ca="1" si="1"/>
        <v>文采斐然sql达人excel达人tab达人,综合评分合格,中高收入</v>
      </c>
      <c r="AD23" t="str">
        <f t="shared" ca="1" si="22"/>
        <v>分析师100022属于中高收入人群,综合评分合格</v>
      </c>
      <c r="AE23" t="str">
        <f t="shared" ca="1" si="23"/>
        <v>分析师100022属于中高收入人群,综合评分合格此人文采斐然也是sql达人</v>
      </c>
    </row>
    <row r="24" spans="1:31" x14ac:dyDescent="0.2">
      <c r="A24">
        <v>100023</v>
      </c>
      <c r="B24" s="3">
        <f t="shared" ca="1" si="2"/>
        <v>5251.1731588759349</v>
      </c>
      <c r="C24" s="3">
        <f t="shared" ca="1" si="3"/>
        <v>61.492705670539316</v>
      </c>
      <c r="D24" t="str">
        <f t="shared" ca="1" si="4"/>
        <v>女</v>
      </c>
      <c r="E24" s="3">
        <f t="shared" ca="1" si="5"/>
        <v>12041.781694528423</v>
      </c>
      <c r="F24" s="3">
        <f t="shared" ca="1" si="6"/>
        <v>9</v>
      </c>
      <c r="G24">
        <f t="shared" ca="1" si="7"/>
        <v>5</v>
      </c>
      <c r="H24">
        <f t="shared" ca="1" si="7"/>
        <v>4</v>
      </c>
      <c r="I24">
        <f t="shared" ca="1" si="7"/>
        <v>5</v>
      </c>
      <c r="J24">
        <f t="shared" ca="1" si="7"/>
        <v>5</v>
      </c>
      <c r="K24">
        <f t="shared" ca="1" si="7"/>
        <v>4</v>
      </c>
      <c r="L24">
        <f t="shared" ca="1" si="7"/>
        <v>3</v>
      </c>
      <c r="M24">
        <f t="shared" ca="1" si="7"/>
        <v>4</v>
      </c>
      <c r="N24" s="2">
        <f t="shared" ca="1" si="8"/>
        <v>4.75</v>
      </c>
      <c r="O24" s="2">
        <f t="shared" ca="1" si="9"/>
        <v>3.6666666666666665</v>
      </c>
      <c r="P24" s="2">
        <f t="shared" ca="1" si="10"/>
        <v>4.3166666666666664</v>
      </c>
      <c r="Q24" t="str">
        <f t="shared" ca="1" si="11"/>
        <v>非低收入</v>
      </c>
      <c r="R24" t="str">
        <f t="shared" ca="1" si="12"/>
        <v>高收入</v>
      </c>
      <c r="S24" t="str">
        <f t="shared" ca="1" si="13"/>
        <v>综合评分合格</v>
      </c>
      <c r="T24" t="str">
        <f t="shared" ca="1" si="14"/>
        <v>非优秀</v>
      </c>
      <c r="U24" t="str">
        <f t="shared" ca="1" si="15"/>
        <v>综合评分合格</v>
      </c>
      <c r="V24" t="str">
        <f t="shared" ca="1" si="16"/>
        <v/>
      </c>
      <c r="W24" t="str">
        <f t="shared" ca="1" si="17"/>
        <v/>
      </c>
      <c r="X24" t="str">
        <f t="shared" ca="1" si="18"/>
        <v/>
      </c>
      <c r="Y24" t="str">
        <f t="shared" ca="1" si="19"/>
        <v>sql达人</v>
      </c>
      <c r="Z24" t="str">
        <f t="shared" ca="1" si="24"/>
        <v>excel达人</v>
      </c>
      <c r="AA24" t="str">
        <f t="shared" ca="1" si="20"/>
        <v>tab达人</v>
      </c>
      <c r="AB24" t="str">
        <f t="shared" ca="1" si="21"/>
        <v>python达人</v>
      </c>
      <c r="AC24" t="str">
        <f t="shared" ca="1" si="1"/>
        <v>sql达人excel达人tab达人python达人,综合评分合格,高收入</v>
      </c>
      <c r="AD24" t="str">
        <f t="shared" ca="1" si="22"/>
        <v>分析师100023属于高收入人群,综合评分合格</v>
      </c>
      <c r="AE24" t="str">
        <f t="shared" ca="1" si="23"/>
        <v>分析师100023属于高收入人群,综合评分合格也是sql达人</v>
      </c>
    </row>
    <row r="25" spans="1:31" x14ac:dyDescent="0.2">
      <c r="A25">
        <v>100024</v>
      </c>
      <c r="B25" s="3">
        <f t="shared" ca="1" si="2"/>
        <v>5302.1029410658884</v>
      </c>
      <c r="C25" s="3">
        <f t="shared" ca="1" si="3"/>
        <v>24.916080401902548</v>
      </c>
      <c r="D25" t="str">
        <f t="shared" ca="1" si="4"/>
        <v>男</v>
      </c>
      <c r="E25" s="3">
        <f t="shared" ca="1" si="5"/>
        <v>6695.6557722062062</v>
      </c>
      <c r="F25" s="3">
        <f t="shared" ca="1" si="6"/>
        <v>17</v>
      </c>
      <c r="G25">
        <f t="shared" ca="1" si="7"/>
        <v>5</v>
      </c>
      <c r="H25">
        <f t="shared" ca="1" si="7"/>
        <v>4</v>
      </c>
      <c r="I25">
        <f t="shared" ca="1" si="7"/>
        <v>4</v>
      </c>
      <c r="J25">
        <f t="shared" ca="1" si="7"/>
        <v>5</v>
      </c>
      <c r="K25">
        <f t="shared" ca="1" si="7"/>
        <v>5</v>
      </c>
      <c r="L25">
        <f t="shared" ca="1" si="7"/>
        <v>4</v>
      </c>
      <c r="M25">
        <f t="shared" ca="1" si="7"/>
        <v>5</v>
      </c>
      <c r="N25" s="2">
        <f t="shared" ca="1" si="8"/>
        <v>4.5</v>
      </c>
      <c r="O25" s="2">
        <f t="shared" ca="1" si="9"/>
        <v>4.666666666666667</v>
      </c>
      <c r="P25" s="2">
        <f ca="1">0.6*N25+0.4*O25</f>
        <v>4.5666666666666664</v>
      </c>
      <c r="Q25" t="str">
        <f t="shared" ca="1" si="11"/>
        <v>非低收入</v>
      </c>
      <c r="R25" t="str">
        <f t="shared" ca="1" si="12"/>
        <v>中高收入</v>
      </c>
      <c r="S25" t="str">
        <f t="shared" ca="1" si="13"/>
        <v>综合评分合格</v>
      </c>
      <c r="T25" t="str">
        <f t="shared" ca="1" si="14"/>
        <v>非优秀</v>
      </c>
      <c r="U25" t="str">
        <f t="shared" ca="1" si="15"/>
        <v>综合评分合格</v>
      </c>
      <c r="V25" t="str">
        <f t="shared" ca="1" si="16"/>
        <v>文采斐然</v>
      </c>
      <c r="W25" t="str">
        <f t="shared" ca="1" si="17"/>
        <v/>
      </c>
      <c r="X25" t="str">
        <f t="shared" ca="1" si="18"/>
        <v>颜值爆表</v>
      </c>
      <c r="Y25" t="str">
        <f t="shared" ca="1" si="19"/>
        <v>sql达人</v>
      </c>
      <c r="Z25" t="str">
        <f t="shared" ca="1" si="24"/>
        <v>excel达人</v>
      </c>
      <c r="AA25" t="str">
        <f t="shared" ca="1" si="20"/>
        <v/>
      </c>
      <c r="AB25" t="str">
        <f t="shared" ca="1" si="21"/>
        <v>python达人</v>
      </c>
      <c r="AC25" t="str">
        <f t="shared" ca="1" si="1"/>
        <v>文采斐然颜值爆表sql达人excel达人python达人,综合评分合格,中高收入</v>
      </c>
      <c r="AD25" t="str">
        <f t="shared" ca="1" si="22"/>
        <v>分析师100024属于中高收入人群,综合评分合格</v>
      </c>
      <c r="AE25" t="str">
        <f t="shared" ca="1" si="23"/>
        <v>分析师100024属于中高收入人群,综合评分合格此人文采斐然也是sql达人</v>
      </c>
    </row>
    <row r="26" spans="1:31" x14ac:dyDescent="0.2">
      <c r="A26">
        <v>100025</v>
      </c>
      <c r="B26" s="3">
        <f t="shared" ca="1" si="2"/>
        <v>6344.7482080612326</v>
      </c>
      <c r="C26" s="3">
        <f t="shared" ca="1" si="3"/>
        <v>51.755130979716888</v>
      </c>
      <c r="D26" t="str">
        <f t="shared" ca="1" si="4"/>
        <v>女</v>
      </c>
      <c r="E26" s="3">
        <f t="shared" ca="1" si="5"/>
        <v>3259.8386345653644</v>
      </c>
      <c r="F26" s="3">
        <f t="shared" ca="1" si="6"/>
        <v>9</v>
      </c>
      <c r="G26">
        <f t="shared" ca="1" si="7"/>
        <v>5</v>
      </c>
      <c r="H26">
        <f t="shared" ca="1" si="7"/>
        <v>4</v>
      </c>
      <c r="I26">
        <f t="shared" ca="1" si="7"/>
        <v>5</v>
      </c>
      <c r="J26">
        <f t="shared" ca="1" si="7"/>
        <v>5</v>
      </c>
      <c r="K26">
        <f t="shared" ca="1" si="7"/>
        <v>5</v>
      </c>
      <c r="L26">
        <f t="shared" ca="1" si="7"/>
        <v>4</v>
      </c>
      <c r="M26">
        <f t="shared" ca="1" si="7"/>
        <v>3</v>
      </c>
      <c r="N26" s="2">
        <f t="shared" ca="1" si="8"/>
        <v>4.75</v>
      </c>
      <c r="O26" s="2">
        <f t="shared" ca="1" si="9"/>
        <v>4</v>
      </c>
      <c r="P26" s="2">
        <f t="shared" ca="1" si="10"/>
        <v>4.45</v>
      </c>
      <c r="Q26" t="str">
        <f t="shared" ca="1" si="11"/>
        <v>非低收入</v>
      </c>
      <c r="R26" t="str">
        <f t="shared" ca="1" si="12"/>
        <v>中等收入</v>
      </c>
      <c r="S26" t="str">
        <f t="shared" ca="1" si="13"/>
        <v>综合评分合格</v>
      </c>
      <c r="T26" t="str">
        <f t="shared" ca="1" si="14"/>
        <v>非优秀</v>
      </c>
      <c r="U26" t="str">
        <f t="shared" ca="1" si="15"/>
        <v>综合评分合格</v>
      </c>
      <c r="V26" t="str">
        <f t="shared" ca="1" si="16"/>
        <v>文采斐然</v>
      </c>
      <c r="W26" t="str">
        <f t="shared" ca="1" si="17"/>
        <v/>
      </c>
      <c r="X26" t="str">
        <f t="shared" ca="1" si="18"/>
        <v/>
      </c>
      <c r="Y26" t="str">
        <f t="shared" ca="1" si="19"/>
        <v>sql达人</v>
      </c>
      <c r="Z26" t="str">
        <f t="shared" ca="1" si="24"/>
        <v>excel达人</v>
      </c>
      <c r="AA26" t="str">
        <f t="shared" ca="1" si="20"/>
        <v>tab达人</v>
      </c>
      <c r="AB26" t="str">
        <f t="shared" ca="1" si="21"/>
        <v>python达人</v>
      </c>
      <c r="AC26" t="str">
        <f t="shared" ca="1" si="1"/>
        <v>文采斐然sql达人excel达人tab达人python达人,综合评分合格,中等收入</v>
      </c>
      <c r="AD26" t="str">
        <f t="shared" ca="1" si="22"/>
        <v>分析师100025属于中等收入人群,综合评分合格</v>
      </c>
      <c r="AE26" t="str">
        <f t="shared" ca="1" si="23"/>
        <v>分析师100025属于中等收入人群,综合评分合格此人文采斐然也是sql达人</v>
      </c>
    </row>
    <row r="27" spans="1:31" x14ac:dyDescent="0.2">
      <c r="A27">
        <v>100026</v>
      </c>
      <c r="B27" s="3">
        <f t="shared" ca="1" si="2"/>
        <v>6252.4243001979285</v>
      </c>
      <c r="C27" s="3">
        <f t="shared" ca="1" si="3"/>
        <v>23.12705150011687</v>
      </c>
      <c r="D27" t="str">
        <f t="shared" ca="1" si="4"/>
        <v>女</v>
      </c>
      <c r="E27" s="3">
        <f t="shared" ca="1" si="5"/>
        <v>21188.81637796016</v>
      </c>
      <c r="F27" s="3">
        <f t="shared" ca="1" si="6"/>
        <v>21</v>
      </c>
      <c r="G27">
        <f t="shared" ca="1" si="7"/>
        <v>3</v>
      </c>
      <c r="H27">
        <f t="shared" ca="1" si="7"/>
        <v>2</v>
      </c>
      <c r="I27">
        <f t="shared" ca="1" si="7"/>
        <v>4</v>
      </c>
      <c r="J27">
        <f t="shared" ca="1" si="7"/>
        <v>4</v>
      </c>
      <c r="K27">
        <f t="shared" ca="1" si="7"/>
        <v>5</v>
      </c>
      <c r="L27">
        <f t="shared" ca="1" si="7"/>
        <v>3</v>
      </c>
      <c r="M27">
        <f t="shared" ca="1" si="7"/>
        <v>4</v>
      </c>
      <c r="N27" s="2">
        <f t="shared" ca="1" si="8"/>
        <v>3.25</v>
      </c>
      <c r="O27" s="2">
        <f t="shared" ca="1" si="9"/>
        <v>4</v>
      </c>
      <c r="P27" s="2">
        <f t="shared" ca="1" si="10"/>
        <v>3.55</v>
      </c>
      <c r="Q27" t="str">
        <f t="shared" ca="1" si="11"/>
        <v>非低收入</v>
      </c>
      <c r="R27" t="str">
        <f t="shared" ca="1" si="12"/>
        <v>高收入</v>
      </c>
      <c r="S27" t="str">
        <f t="shared" ca="1" si="13"/>
        <v>综合评分合格</v>
      </c>
      <c r="T27" t="str">
        <f t="shared" ca="1" si="14"/>
        <v>非优秀</v>
      </c>
      <c r="U27" t="str">
        <f t="shared" ca="1" si="15"/>
        <v>综合评分合格</v>
      </c>
      <c r="V27" t="str">
        <f t="shared" ca="1" si="16"/>
        <v>文采斐然</v>
      </c>
      <c r="W27" t="str">
        <f t="shared" ca="1" si="17"/>
        <v/>
      </c>
      <c r="X27" t="str">
        <f t="shared" ca="1" si="18"/>
        <v/>
      </c>
      <c r="Y27" t="str">
        <f t="shared" ca="1" si="19"/>
        <v>sql达人</v>
      </c>
      <c r="Z27" t="str">
        <f t="shared" ca="1" si="24"/>
        <v/>
      </c>
      <c r="AA27" t="str">
        <f t="shared" ca="1" si="20"/>
        <v/>
      </c>
      <c r="AB27" t="str">
        <f t="shared" ca="1" si="21"/>
        <v/>
      </c>
      <c r="AC27" t="str">
        <f t="shared" ca="1" si="1"/>
        <v>文采斐然sql达人,综合评分合格,高收入</v>
      </c>
      <c r="AD27" t="str">
        <f t="shared" ca="1" si="22"/>
        <v>分析师100026属于高收入人群,综合评分合格</v>
      </c>
      <c r="AE27" t="str">
        <f t="shared" ca="1" si="23"/>
        <v>分析师100026属于高收入人群,综合评分合格此人文采斐然也是sql达人</v>
      </c>
    </row>
    <row r="28" spans="1:31" x14ac:dyDescent="0.2">
      <c r="A28">
        <v>100027</v>
      </c>
      <c r="B28" s="3">
        <f t="shared" ca="1" si="2"/>
        <v>5184.7580745659698</v>
      </c>
      <c r="C28" s="3">
        <f t="shared" ca="1" si="3"/>
        <v>56.904060833133585</v>
      </c>
      <c r="D28" t="str">
        <f t="shared" ca="1" si="4"/>
        <v>男</v>
      </c>
      <c r="E28" s="3">
        <f t="shared" ca="1" si="5"/>
        <v>20102.713643303316</v>
      </c>
      <c r="F28" s="3">
        <f t="shared" ca="1" si="6"/>
        <v>16</v>
      </c>
      <c r="G28">
        <f t="shared" ca="1" si="7"/>
        <v>4</v>
      </c>
      <c r="H28">
        <f t="shared" ca="1" si="7"/>
        <v>5</v>
      </c>
      <c r="I28">
        <f t="shared" ca="1" si="7"/>
        <v>4</v>
      </c>
      <c r="J28">
        <f t="shared" ca="1" si="7"/>
        <v>5</v>
      </c>
      <c r="K28">
        <f t="shared" ca="1" si="7"/>
        <v>5</v>
      </c>
      <c r="L28">
        <f t="shared" ca="1" si="7"/>
        <v>4</v>
      </c>
      <c r="M28">
        <f t="shared" ca="1" si="7"/>
        <v>5</v>
      </c>
      <c r="N28" s="2">
        <f t="shared" ca="1" si="8"/>
        <v>4.5</v>
      </c>
      <c r="O28" s="2">
        <f t="shared" ca="1" si="9"/>
        <v>4.666666666666667</v>
      </c>
      <c r="P28" s="2">
        <f t="shared" ca="1" si="10"/>
        <v>4.5666666666666664</v>
      </c>
      <c r="Q28" t="str">
        <f t="shared" ca="1" si="11"/>
        <v>非低收入</v>
      </c>
      <c r="R28" t="str">
        <f t="shared" ca="1" si="12"/>
        <v>高收入</v>
      </c>
      <c r="S28" t="str">
        <f t="shared" ca="1" si="13"/>
        <v>综合评分合格</v>
      </c>
      <c r="T28" t="str">
        <f t="shared" ca="1" si="14"/>
        <v>非优秀</v>
      </c>
      <c r="U28" t="str">
        <f t="shared" ca="1" si="15"/>
        <v>综合评分合格</v>
      </c>
      <c r="V28" t="str">
        <f t="shared" ca="1" si="16"/>
        <v>文采斐然</v>
      </c>
      <c r="W28" t="str">
        <f t="shared" ca="1" si="17"/>
        <v/>
      </c>
      <c r="X28" t="str">
        <f t="shared" ca="1" si="18"/>
        <v>颜值爆表</v>
      </c>
      <c r="Y28" t="str">
        <f t="shared" ca="1" si="19"/>
        <v>sql达人</v>
      </c>
      <c r="Z28" t="str">
        <f t="shared" ca="1" si="24"/>
        <v/>
      </c>
      <c r="AA28" t="str">
        <f t="shared" ca="1" si="20"/>
        <v/>
      </c>
      <c r="AB28" t="str">
        <f t="shared" ca="1" si="21"/>
        <v>python达人</v>
      </c>
      <c r="AC28" t="str">
        <f t="shared" ca="1" si="1"/>
        <v>文采斐然颜值爆表sql达人python达人,综合评分合格,高收入</v>
      </c>
      <c r="AD28" t="str">
        <f t="shared" ca="1" si="22"/>
        <v>分析师100027属于高收入人群,综合评分合格</v>
      </c>
      <c r="AE28" t="str">
        <f t="shared" ca="1" si="23"/>
        <v>分析师100027属于高收入人群,综合评分合格此人文采斐然也是sql达人</v>
      </c>
    </row>
    <row r="29" spans="1:31" x14ac:dyDescent="0.2">
      <c r="A29">
        <v>100028</v>
      </c>
      <c r="B29" s="3">
        <f t="shared" ca="1" si="2"/>
        <v>7788.5161248062432</v>
      </c>
      <c r="C29" s="3">
        <f t="shared" ca="1" si="3"/>
        <v>18.868670701098051</v>
      </c>
      <c r="D29" t="str">
        <f t="shared" ca="1" si="4"/>
        <v>男</v>
      </c>
      <c r="E29" s="3">
        <f t="shared" ca="1" si="5"/>
        <v>6179.6148000524072</v>
      </c>
      <c r="F29" s="3">
        <f t="shared" ca="1" si="6"/>
        <v>14</v>
      </c>
      <c r="G29">
        <f t="shared" ca="1" si="7"/>
        <v>4</v>
      </c>
      <c r="H29">
        <f t="shared" ca="1" si="7"/>
        <v>5</v>
      </c>
      <c r="I29">
        <f t="shared" ca="1" si="7"/>
        <v>5</v>
      </c>
      <c r="J29">
        <f t="shared" ca="1" si="7"/>
        <v>3</v>
      </c>
      <c r="K29">
        <f t="shared" ca="1" si="7"/>
        <v>5</v>
      </c>
      <c r="L29">
        <f t="shared" ca="1" si="7"/>
        <v>5</v>
      </c>
      <c r="M29">
        <f t="shared" ca="1" si="7"/>
        <v>5</v>
      </c>
      <c r="N29" s="2">
        <f t="shared" ca="1" si="8"/>
        <v>4.25</v>
      </c>
      <c r="O29" s="2">
        <f t="shared" ca="1" si="9"/>
        <v>5</v>
      </c>
      <c r="P29" s="2">
        <f t="shared" ca="1" si="10"/>
        <v>4.55</v>
      </c>
      <c r="Q29" t="str">
        <f t="shared" ca="1" si="11"/>
        <v>非低收入</v>
      </c>
      <c r="R29" t="str">
        <f t="shared" ca="1" si="12"/>
        <v>中高收入</v>
      </c>
      <c r="S29" t="str">
        <f t="shared" ca="1" si="13"/>
        <v>综合评分合格</v>
      </c>
      <c r="T29" t="str">
        <f t="shared" ca="1" si="14"/>
        <v>非优秀</v>
      </c>
      <c r="U29" t="str">
        <f t="shared" ca="1" si="15"/>
        <v>综合评分合格</v>
      </c>
      <c r="V29" t="str">
        <f t="shared" ca="1" si="16"/>
        <v>文采斐然</v>
      </c>
      <c r="W29" t="str">
        <f t="shared" ca="1" si="17"/>
        <v>口灿莲花</v>
      </c>
      <c r="X29" t="str">
        <f t="shared" ca="1" si="18"/>
        <v>颜值爆表</v>
      </c>
      <c r="Y29" t="str">
        <f t="shared" ca="1" si="19"/>
        <v>sql达人</v>
      </c>
      <c r="Z29" t="str">
        <f t="shared" ca="1" si="24"/>
        <v/>
      </c>
      <c r="AA29" t="str">
        <f t="shared" ca="1" si="20"/>
        <v>tab达人</v>
      </c>
      <c r="AB29" t="str">
        <f t="shared" ca="1" si="21"/>
        <v/>
      </c>
      <c r="AC29" t="str">
        <f t="shared" ca="1" si="1"/>
        <v>文采斐然口灿莲花颜值爆表sql达人tab达人,综合评分合格,中高收入</v>
      </c>
      <c r="AD29" t="str">
        <f t="shared" ca="1" si="22"/>
        <v>分析师100028属于中高收入人群,综合评分合格</v>
      </c>
      <c r="AE29" t="str">
        <f t="shared" ca="1" si="23"/>
        <v>分析师100028属于中高收入人群,综合评分合格此人文采斐然也是sql达人</v>
      </c>
    </row>
    <row r="30" spans="1:31" x14ac:dyDescent="0.2">
      <c r="A30">
        <v>100029</v>
      </c>
      <c r="B30" s="3">
        <f t="shared" ca="1" si="2"/>
        <v>3300.0590381399684</v>
      </c>
      <c r="C30" s="3">
        <f t="shared" ca="1" si="3"/>
        <v>37.349847154030272</v>
      </c>
      <c r="D30" t="str">
        <f t="shared" ca="1" si="4"/>
        <v>女</v>
      </c>
      <c r="E30" s="3">
        <f t="shared" ca="1" si="5"/>
        <v>21296.663255963518</v>
      </c>
      <c r="F30" s="3">
        <f t="shared" ca="1" si="6"/>
        <v>11</v>
      </c>
      <c r="G30">
        <f t="shared" ca="1" si="7"/>
        <v>4</v>
      </c>
      <c r="H30">
        <f t="shared" ca="1" si="7"/>
        <v>4</v>
      </c>
      <c r="I30">
        <f t="shared" ca="1" si="7"/>
        <v>5</v>
      </c>
      <c r="J30">
        <f t="shared" ca="1" si="7"/>
        <v>5</v>
      </c>
      <c r="K30">
        <f t="shared" ca="1" si="7"/>
        <v>5</v>
      </c>
      <c r="L30">
        <f t="shared" ca="1" si="7"/>
        <v>5</v>
      </c>
      <c r="M30">
        <f t="shared" ca="1" si="7"/>
        <v>4</v>
      </c>
      <c r="N30" s="2">
        <f t="shared" ca="1" si="8"/>
        <v>4.5</v>
      </c>
      <c r="O30" s="2">
        <f t="shared" ca="1" si="9"/>
        <v>4.666666666666667</v>
      </c>
      <c r="P30" s="2">
        <f t="shared" ca="1" si="10"/>
        <v>4.5666666666666664</v>
      </c>
      <c r="Q30" t="str">
        <f t="shared" ca="1" si="11"/>
        <v>非低收入</v>
      </c>
      <c r="R30" t="str">
        <f t="shared" ca="1" si="12"/>
        <v>高收入</v>
      </c>
      <c r="S30" t="str">
        <f t="shared" ca="1" si="13"/>
        <v>综合评分合格</v>
      </c>
      <c r="T30" t="str">
        <f t="shared" ca="1" si="14"/>
        <v>非优秀</v>
      </c>
      <c r="U30" t="str">
        <f t="shared" ca="1" si="15"/>
        <v>综合评分合格</v>
      </c>
      <c r="V30" t="str">
        <f t="shared" ca="1" si="16"/>
        <v>文采斐然</v>
      </c>
      <c r="W30" t="str">
        <f t="shared" ca="1" si="17"/>
        <v>口灿莲花</v>
      </c>
      <c r="X30" t="str">
        <f t="shared" ca="1" si="18"/>
        <v/>
      </c>
      <c r="Y30" t="str">
        <f t="shared" ca="1" si="19"/>
        <v>sql达人</v>
      </c>
      <c r="Z30" t="str">
        <f t="shared" ca="1" si="24"/>
        <v/>
      </c>
      <c r="AA30" t="str">
        <f t="shared" ca="1" si="20"/>
        <v>tab达人</v>
      </c>
      <c r="AB30" t="str">
        <f t="shared" ca="1" si="21"/>
        <v>python达人</v>
      </c>
      <c r="AC30" t="str">
        <f t="shared" ca="1" si="1"/>
        <v>文采斐然口灿莲花sql达人tab达人python达人,综合评分合格,高收入</v>
      </c>
      <c r="AD30" t="str">
        <f t="shared" ca="1" si="22"/>
        <v>分析师100029属于高收入人群,综合评分合格</v>
      </c>
      <c r="AE30" t="str">
        <f t="shared" ca="1" si="23"/>
        <v>分析师100029属于高收入人群,综合评分合格此人文采斐然也是sql达人</v>
      </c>
    </row>
    <row r="31" spans="1:31" x14ac:dyDescent="0.2">
      <c r="A31">
        <v>100030</v>
      </c>
      <c r="B31" s="3">
        <f t="shared" ca="1" si="2"/>
        <v>4818.6970837105955</v>
      </c>
      <c r="C31" s="3">
        <f t="shared" ca="1" si="3"/>
        <v>65.022868580306238</v>
      </c>
      <c r="D31" t="str">
        <f t="shared" ca="1" si="4"/>
        <v>男</v>
      </c>
      <c r="E31" s="3">
        <f t="shared" ca="1" si="5"/>
        <v>19665.334415247569</v>
      </c>
      <c r="F31" s="3">
        <f t="shared" ca="1" si="6"/>
        <v>16</v>
      </c>
      <c r="G31">
        <f t="shared" ca="1" si="7"/>
        <v>5</v>
      </c>
      <c r="H31">
        <f t="shared" ca="1" si="7"/>
        <v>2</v>
      </c>
      <c r="I31">
        <f t="shared" ca="1" si="7"/>
        <v>2</v>
      </c>
      <c r="J31">
        <f t="shared" ca="1" si="7"/>
        <v>3</v>
      </c>
      <c r="K31">
        <f t="shared" ca="1" si="7"/>
        <v>5</v>
      </c>
      <c r="L31">
        <f t="shared" ca="1" si="7"/>
        <v>5</v>
      </c>
      <c r="M31">
        <f t="shared" ca="1" si="7"/>
        <v>4</v>
      </c>
      <c r="N31" s="2">
        <f t="shared" ca="1" si="8"/>
        <v>3</v>
      </c>
      <c r="O31" s="2">
        <f t="shared" ca="1" si="9"/>
        <v>4.666666666666667</v>
      </c>
      <c r="P31" s="2">
        <f t="shared" ca="1" si="10"/>
        <v>3.666666666666667</v>
      </c>
      <c r="Q31" t="str">
        <f t="shared" ca="1" si="11"/>
        <v>非低收入</v>
      </c>
      <c r="R31" t="str">
        <f t="shared" ca="1" si="12"/>
        <v>高收入</v>
      </c>
      <c r="S31" t="str">
        <f t="shared" ca="1" si="13"/>
        <v>综合评分合格</v>
      </c>
      <c r="T31" t="str">
        <f t="shared" ca="1" si="14"/>
        <v>非优秀</v>
      </c>
      <c r="U31" t="str">
        <f t="shared" ca="1" si="15"/>
        <v>综合评分合格</v>
      </c>
      <c r="V31" t="str">
        <f t="shared" ca="1" si="16"/>
        <v>文采斐然</v>
      </c>
      <c r="W31" t="str">
        <f t="shared" ca="1" si="17"/>
        <v>口灿莲花</v>
      </c>
      <c r="X31" t="str">
        <f t="shared" ca="1" si="18"/>
        <v/>
      </c>
      <c r="Y31" t="str">
        <f t="shared" ca="1" si="19"/>
        <v>sql达人</v>
      </c>
      <c r="Z31" t="str">
        <f t="shared" ca="1" si="24"/>
        <v>excel达人</v>
      </c>
      <c r="AA31" t="str">
        <f t="shared" ca="1" si="20"/>
        <v/>
      </c>
      <c r="AB31" t="str">
        <f t="shared" ca="1" si="21"/>
        <v/>
      </c>
      <c r="AC31" t="str">
        <f t="shared" ca="1" si="1"/>
        <v>文采斐然口灿莲花sql达人excel达人,综合评分合格,高收入</v>
      </c>
      <c r="AD31" t="str">
        <f t="shared" ca="1" si="22"/>
        <v>分析师100030属于高收入人群,综合评分合格</v>
      </c>
      <c r="AE31" t="str">
        <f t="shared" ca="1" si="23"/>
        <v>分析师100030属于高收入人群,综合评分合格此人文采斐然也是sql达人</v>
      </c>
    </row>
    <row r="32" spans="1:31" x14ac:dyDescent="0.2">
      <c r="A32">
        <v>100031</v>
      </c>
      <c r="B32" s="3">
        <f t="shared" ca="1" si="2"/>
        <v>9788.1484749785959</v>
      </c>
      <c r="C32" s="3">
        <f t="shared" ca="1" si="3"/>
        <v>26.774171632149869</v>
      </c>
      <c r="D32" t="str">
        <f t="shared" ca="1" si="4"/>
        <v>男</v>
      </c>
      <c r="E32" s="3">
        <f t="shared" ca="1" si="5"/>
        <v>11201.942342628208</v>
      </c>
      <c r="F32" s="3">
        <f t="shared" ca="1" si="6"/>
        <v>21</v>
      </c>
      <c r="G32">
        <f t="shared" ca="1" si="7"/>
        <v>5</v>
      </c>
      <c r="H32">
        <f t="shared" ca="1" si="7"/>
        <v>4</v>
      </c>
      <c r="I32">
        <f t="shared" ca="1" si="7"/>
        <v>4</v>
      </c>
      <c r="J32">
        <f t="shared" ca="1" si="7"/>
        <v>5</v>
      </c>
      <c r="K32">
        <f t="shared" ca="1" si="7"/>
        <v>5</v>
      </c>
      <c r="L32">
        <f t="shared" ca="1" si="7"/>
        <v>3</v>
      </c>
      <c r="M32">
        <f t="shared" ca="1" si="7"/>
        <v>4</v>
      </c>
      <c r="N32" s="2">
        <f t="shared" ca="1" si="8"/>
        <v>4.5</v>
      </c>
      <c r="O32" s="2">
        <f t="shared" ca="1" si="9"/>
        <v>4</v>
      </c>
      <c r="P32" s="2">
        <f t="shared" ca="1" si="10"/>
        <v>4.3</v>
      </c>
      <c r="Q32" t="str">
        <f t="shared" ca="1" si="11"/>
        <v>非低收入</v>
      </c>
      <c r="R32" t="str">
        <f t="shared" ca="1" si="12"/>
        <v>高收入</v>
      </c>
      <c r="S32" t="str">
        <f t="shared" ca="1" si="13"/>
        <v>综合评分合格</v>
      </c>
      <c r="T32" t="str">
        <f t="shared" ca="1" si="14"/>
        <v>非优秀</v>
      </c>
      <c r="U32" t="str">
        <f t="shared" ca="1" si="15"/>
        <v>综合评分合格</v>
      </c>
      <c r="V32" t="str">
        <f t="shared" ca="1" si="16"/>
        <v>文采斐然</v>
      </c>
      <c r="W32" t="str">
        <f t="shared" ca="1" si="17"/>
        <v/>
      </c>
      <c r="X32" t="str">
        <f t="shared" ca="1" si="18"/>
        <v/>
      </c>
      <c r="Y32" t="str">
        <f t="shared" ca="1" si="19"/>
        <v>sql达人</v>
      </c>
      <c r="Z32" t="str">
        <f t="shared" ca="1" si="24"/>
        <v>excel达人</v>
      </c>
      <c r="AA32" t="str">
        <f t="shared" ca="1" si="20"/>
        <v/>
      </c>
      <c r="AB32" t="str">
        <f t="shared" ca="1" si="21"/>
        <v>python达人</v>
      </c>
      <c r="AC32" t="str">
        <f t="shared" ca="1" si="1"/>
        <v>文采斐然sql达人excel达人python达人,综合评分合格,高收入</v>
      </c>
      <c r="AD32" t="str">
        <f t="shared" ca="1" si="22"/>
        <v>分析师100031属于高收入人群,综合评分合格</v>
      </c>
      <c r="AE32" t="str">
        <f t="shared" ca="1" si="23"/>
        <v>分析师100031属于高收入人群,综合评分合格此人文采斐然也是sql达人</v>
      </c>
    </row>
    <row r="33" spans="1:31" x14ac:dyDescent="0.2">
      <c r="A33">
        <v>100032</v>
      </c>
      <c r="B33" s="3">
        <f t="shared" ca="1" si="2"/>
        <v>58.151717422738614</v>
      </c>
      <c r="C33" s="3">
        <f t="shared" ca="1" si="3"/>
        <v>61.050463597095799</v>
      </c>
      <c r="D33" t="str">
        <f t="shared" ca="1" si="4"/>
        <v>女</v>
      </c>
      <c r="E33" s="3">
        <f t="shared" ca="1" si="5"/>
        <v>20614.216205287812</v>
      </c>
      <c r="F33" s="3">
        <f t="shared" ca="1" si="6"/>
        <v>4</v>
      </c>
      <c r="G33">
        <f t="shared" ca="1" si="7"/>
        <v>5</v>
      </c>
      <c r="H33">
        <f t="shared" ca="1" si="7"/>
        <v>5</v>
      </c>
      <c r="I33">
        <f t="shared" ca="1" si="7"/>
        <v>2</v>
      </c>
      <c r="J33">
        <f t="shared" ca="1" si="7"/>
        <v>5</v>
      </c>
      <c r="K33">
        <f t="shared" ca="1" si="7"/>
        <v>4</v>
      </c>
      <c r="L33">
        <f t="shared" ca="1" si="7"/>
        <v>5</v>
      </c>
      <c r="M33">
        <f t="shared" ca="1" si="7"/>
        <v>5</v>
      </c>
      <c r="N33" s="2">
        <f t="shared" ca="1" si="8"/>
        <v>4.25</v>
      </c>
      <c r="O33" s="2">
        <f t="shared" ca="1" si="9"/>
        <v>4.666666666666667</v>
      </c>
      <c r="P33" s="2">
        <f t="shared" ca="1" si="10"/>
        <v>4.416666666666667</v>
      </c>
      <c r="Q33" t="str">
        <f t="shared" ca="1" si="11"/>
        <v>非低收入</v>
      </c>
      <c r="R33" t="str">
        <f t="shared" ca="1" si="12"/>
        <v>高收入</v>
      </c>
      <c r="S33" t="str">
        <f t="shared" ca="1" si="13"/>
        <v>综合评分合格</v>
      </c>
      <c r="T33" t="str">
        <f t="shared" ca="1" si="14"/>
        <v>非优秀</v>
      </c>
      <c r="U33" t="str">
        <f t="shared" ca="1" si="15"/>
        <v>综合评分合格</v>
      </c>
      <c r="V33" t="str">
        <f t="shared" ca="1" si="16"/>
        <v/>
      </c>
      <c r="W33" t="str">
        <f t="shared" ca="1" si="17"/>
        <v>口灿莲花</v>
      </c>
      <c r="X33" t="str">
        <f t="shared" ca="1" si="18"/>
        <v>颜值爆表</v>
      </c>
      <c r="Y33" t="str">
        <f t="shared" ca="1" si="19"/>
        <v/>
      </c>
      <c r="Z33" t="str">
        <f t="shared" ca="1" si="24"/>
        <v>excel达人</v>
      </c>
      <c r="AA33" t="str">
        <f t="shared" ca="1" si="20"/>
        <v/>
      </c>
      <c r="AB33" t="str">
        <f t="shared" ca="1" si="21"/>
        <v>python达人</v>
      </c>
      <c r="AC33" t="str">
        <f t="shared" ca="1" si="1"/>
        <v>口灿莲花颜值爆表excel达人python达人,综合评分合格,高收入</v>
      </c>
      <c r="AD33" t="str">
        <f t="shared" ca="1" si="22"/>
        <v>分析师100032属于高收入人群,综合评分合格</v>
      </c>
      <c r="AE33" t="str">
        <f t="shared" ca="1" si="23"/>
        <v>分析师100032属于高收入人群,综合评分合格</v>
      </c>
    </row>
    <row r="34" spans="1:31" x14ac:dyDescent="0.2">
      <c r="A34">
        <v>100033</v>
      </c>
      <c r="B34" s="3">
        <f t="shared" ca="1" si="2"/>
        <v>3507.939955747248</v>
      </c>
      <c r="C34" s="3">
        <f t="shared" ca="1" si="3"/>
        <v>33.670766078243389</v>
      </c>
      <c r="D34" t="str">
        <f t="shared" ca="1" si="4"/>
        <v>女</v>
      </c>
      <c r="E34" s="3">
        <f t="shared" ca="1" si="5"/>
        <v>7593.7483627887823</v>
      </c>
      <c r="F34" s="3">
        <f t="shared" ca="1" si="6"/>
        <v>8</v>
      </c>
      <c r="G34">
        <f t="shared" ca="1" si="7"/>
        <v>5</v>
      </c>
      <c r="H34">
        <f t="shared" ca="1" si="7"/>
        <v>3</v>
      </c>
      <c r="I34">
        <f t="shared" ca="1" si="7"/>
        <v>5</v>
      </c>
      <c r="J34">
        <f t="shared" ca="1" si="7"/>
        <v>3</v>
      </c>
      <c r="K34">
        <f t="shared" ca="1" si="7"/>
        <v>4</v>
      </c>
      <c r="L34">
        <f t="shared" ca="1" si="7"/>
        <v>5</v>
      </c>
      <c r="M34">
        <f t="shared" ca="1" si="7"/>
        <v>1</v>
      </c>
      <c r="N34" s="2">
        <f t="shared" ca="1" si="8"/>
        <v>4</v>
      </c>
      <c r="O34" s="2">
        <f t="shared" ca="1" si="9"/>
        <v>3.3333333333333335</v>
      </c>
      <c r="P34" s="2">
        <f t="shared" ca="1" si="10"/>
        <v>3.7333333333333334</v>
      </c>
      <c r="Q34" t="str">
        <f t="shared" ca="1" si="11"/>
        <v>非低收入</v>
      </c>
      <c r="R34" t="str">
        <f t="shared" ca="1" si="12"/>
        <v>中高收入</v>
      </c>
      <c r="S34" t="str">
        <f t="shared" ca="1" si="13"/>
        <v>综合评分合格</v>
      </c>
      <c r="T34" t="str">
        <f t="shared" ca="1" si="14"/>
        <v>非优秀</v>
      </c>
      <c r="U34" t="str">
        <f t="shared" ca="1" si="15"/>
        <v>综合评分合格</v>
      </c>
      <c r="V34" t="str">
        <f t="shared" ca="1" si="16"/>
        <v/>
      </c>
      <c r="W34" t="str">
        <f t="shared" ca="1" si="17"/>
        <v>口灿莲花</v>
      </c>
      <c r="X34" t="str">
        <f t="shared" ca="1" si="18"/>
        <v/>
      </c>
      <c r="Y34" t="str">
        <f t="shared" ca="1" si="19"/>
        <v>sql达人</v>
      </c>
      <c r="Z34" t="str">
        <f t="shared" ca="1" si="24"/>
        <v>excel达人</v>
      </c>
      <c r="AA34" t="str">
        <f t="shared" ca="1" si="20"/>
        <v>tab达人</v>
      </c>
      <c r="AB34" t="str">
        <f t="shared" ca="1" si="21"/>
        <v/>
      </c>
      <c r="AC34" t="str">
        <f t="shared" ca="1" si="1"/>
        <v>口灿莲花sql达人excel达人tab达人,综合评分合格,中高收入</v>
      </c>
      <c r="AD34" t="str">
        <f t="shared" ca="1" si="22"/>
        <v>分析师100033属于中高收入人群,综合评分合格</v>
      </c>
      <c r="AE34" t="str">
        <f t="shared" ca="1" si="23"/>
        <v>分析师100033属于中高收入人群,综合评分合格也是sql达人</v>
      </c>
    </row>
    <row r="35" spans="1:31" x14ac:dyDescent="0.2">
      <c r="A35">
        <v>100034</v>
      </c>
      <c r="B35" s="3">
        <f t="shared" ca="1" si="2"/>
        <v>3169.690552008271</v>
      </c>
      <c r="C35" s="3">
        <f t="shared" ca="1" si="3"/>
        <v>47.794416081695189</v>
      </c>
      <c r="D35" t="str">
        <f t="shared" ca="1" si="4"/>
        <v>男</v>
      </c>
      <c r="E35" s="3">
        <f t="shared" ca="1" si="5"/>
        <v>20086.911541291367</v>
      </c>
      <c r="F35" s="3">
        <f t="shared" ca="1" si="6"/>
        <v>20</v>
      </c>
      <c r="G35">
        <f t="shared" ca="1" si="7"/>
        <v>4</v>
      </c>
      <c r="H35">
        <f t="shared" ca="1" si="7"/>
        <v>3</v>
      </c>
      <c r="I35">
        <f t="shared" ca="1" si="7"/>
        <v>5</v>
      </c>
      <c r="J35">
        <f t="shared" ca="1" si="7"/>
        <v>3</v>
      </c>
      <c r="K35">
        <f t="shared" ca="1" si="7"/>
        <v>5</v>
      </c>
      <c r="L35">
        <f t="shared" ca="1" si="7"/>
        <v>5</v>
      </c>
      <c r="M35">
        <f t="shared" ca="1" si="7"/>
        <v>5</v>
      </c>
      <c r="N35" s="2">
        <f t="shared" ca="1" si="8"/>
        <v>3.75</v>
      </c>
      <c r="O35" s="2">
        <f t="shared" ca="1" si="9"/>
        <v>5</v>
      </c>
      <c r="P35" s="2">
        <f t="shared" ca="1" si="10"/>
        <v>4.25</v>
      </c>
      <c r="Q35" t="str">
        <f t="shared" ca="1" si="11"/>
        <v>非低收入</v>
      </c>
      <c r="R35" t="str">
        <f t="shared" ca="1" si="12"/>
        <v>高收入</v>
      </c>
      <c r="S35" t="str">
        <f t="shared" ca="1" si="13"/>
        <v>综合评分合格</v>
      </c>
      <c r="T35" t="str">
        <f t="shared" ca="1" si="14"/>
        <v>非优秀</v>
      </c>
      <c r="U35" t="str">
        <f t="shared" ca="1" si="15"/>
        <v>综合评分合格</v>
      </c>
      <c r="V35" t="str">
        <f t="shared" ca="1" si="16"/>
        <v>文采斐然</v>
      </c>
      <c r="W35" t="str">
        <f t="shared" ca="1" si="17"/>
        <v>口灿莲花</v>
      </c>
      <c r="X35" t="str">
        <f t="shared" ca="1" si="18"/>
        <v>颜值爆表</v>
      </c>
      <c r="Y35" t="str">
        <f t="shared" ca="1" si="19"/>
        <v>sql达人</v>
      </c>
      <c r="Z35" t="str">
        <f t="shared" ca="1" si="24"/>
        <v/>
      </c>
      <c r="AA35" t="str">
        <f t="shared" ca="1" si="20"/>
        <v>tab达人</v>
      </c>
      <c r="AB35" t="str">
        <f t="shared" ca="1" si="21"/>
        <v/>
      </c>
      <c r="AC35" t="str">
        <f t="shared" ca="1" si="1"/>
        <v>文采斐然口灿莲花颜值爆表sql达人tab达人,综合评分合格,高收入</v>
      </c>
      <c r="AD35" t="str">
        <f t="shared" ca="1" si="22"/>
        <v>分析师100034属于高收入人群,综合评分合格</v>
      </c>
      <c r="AE35" t="str">
        <f t="shared" ca="1" si="23"/>
        <v>分析师100034属于高收入人群,综合评分合格此人文采斐然也是sql达人</v>
      </c>
    </row>
    <row r="36" spans="1:31" x14ac:dyDescent="0.2">
      <c r="A36">
        <v>100035</v>
      </c>
      <c r="B36" s="3">
        <f t="shared" ca="1" si="2"/>
        <v>9658.5485050783409</v>
      </c>
      <c r="C36" s="3">
        <f t="shared" ca="1" si="3"/>
        <v>53.441326661319572</v>
      </c>
      <c r="D36" t="str">
        <f t="shared" ca="1" si="4"/>
        <v>女</v>
      </c>
      <c r="E36" s="3">
        <f t="shared" ca="1" si="5"/>
        <v>9181.1002656413093</v>
      </c>
      <c r="F36" s="3">
        <f t="shared" ca="1" si="6"/>
        <v>4</v>
      </c>
      <c r="G36">
        <f t="shared" ca="1" si="7"/>
        <v>4</v>
      </c>
      <c r="H36">
        <f t="shared" ca="1" si="7"/>
        <v>5</v>
      </c>
      <c r="I36">
        <f t="shared" ca="1" si="7"/>
        <v>5</v>
      </c>
      <c r="J36">
        <f t="shared" ca="1" si="7"/>
        <v>5</v>
      </c>
      <c r="K36">
        <f t="shared" ca="1" si="7"/>
        <v>5</v>
      </c>
      <c r="L36">
        <f t="shared" ca="1" si="7"/>
        <v>4</v>
      </c>
      <c r="M36">
        <f t="shared" ca="1" si="7"/>
        <v>4</v>
      </c>
      <c r="N36" s="2">
        <f t="shared" ca="1" si="8"/>
        <v>4.75</v>
      </c>
      <c r="O36" s="2">
        <f t="shared" ca="1" si="9"/>
        <v>4.333333333333333</v>
      </c>
      <c r="P36" s="2">
        <f t="shared" ca="1" si="10"/>
        <v>4.5833333333333339</v>
      </c>
      <c r="Q36" t="str">
        <f t="shared" ca="1" si="11"/>
        <v>非低收入</v>
      </c>
      <c r="R36" t="str">
        <f t="shared" ca="1" si="12"/>
        <v>中高收入</v>
      </c>
      <c r="S36" t="str">
        <f t="shared" ca="1" si="13"/>
        <v>综合评分合格</v>
      </c>
      <c r="T36" t="str">
        <f t="shared" ca="1" si="14"/>
        <v>非优秀</v>
      </c>
      <c r="U36" t="str">
        <f t="shared" ca="1" si="15"/>
        <v>综合评分合格</v>
      </c>
      <c r="V36" t="str">
        <f t="shared" ca="1" si="16"/>
        <v>文采斐然</v>
      </c>
      <c r="W36" t="str">
        <f t="shared" ca="1" si="17"/>
        <v/>
      </c>
      <c r="X36" t="str">
        <f t="shared" ca="1" si="18"/>
        <v/>
      </c>
      <c r="Y36" t="str">
        <f t="shared" ca="1" si="19"/>
        <v/>
      </c>
      <c r="Z36" t="str">
        <f t="shared" ca="1" si="24"/>
        <v/>
      </c>
      <c r="AA36" t="str">
        <f t="shared" ca="1" si="20"/>
        <v>tab达人</v>
      </c>
      <c r="AB36" t="str">
        <f t="shared" ca="1" si="21"/>
        <v>python达人</v>
      </c>
      <c r="AC36" t="str">
        <f t="shared" ca="1" si="1"/>
        <v>文采斐然tab达人python达人,综合评分合格,中高收入</v>
      </c>
      <c r="AD36" t="str">
        <f t="shared" ca="1" si="22"/>
        <v>分析师100035属于中高收入人群,综合评分合格</v>
      </c>
      <c r="AE36" t="str">
        <f t="shared" ca="1" si="23"/>
        <v>分析师100035属于中高收入人群,综合评分合格此人文采斐然</v>
      </c>
    </row>
    <row r="37" spans="1:31" x14ac:dyDescent="0.2">
      <c r="A37">
        <v>100036</v>
      </c>
      <c r="B37" s="3">
        <f t="shared" ca="1" si="2"/>
        <v>2063.3079601683612</v>
      </c>
      <c r="C37" s="3">
        <f t="shared" ca="1" si="3"/>
        <v>18.5146343495047</v>
      </c>
      <c r="D37" t="str">
        <f t="shared" ca="1" si="4"/>
        <v>女</v>
      </c>
      <c r="E37" s="3">
        <f t="shared" ca="1" si="5"/>
        <v>3844.887991946378</v>
      </c>
      <c r="F37" s="3">
        <f t="shared" ca="1" si="6"/>
        <v>6</v>
      </c>
      <c r="G37">
        <f t="shared" ca="1" si="7"/>
        <v>4</v>
      </c>
      <c r="H37">
        <f t="shared" ca="1" si="7"/>
        <v>5</v>
      </c>
      <c r="I37">
        <f t="shared" ca="1" si="7"/>
        <v>5</v>
      </c>
      <c r="J37">
        <f t="shared" ca="1" si="7"/>
        <v>4</v>
      </c>
      <c r="K37">
        <f t="shared" ca="1" si="7"/>
        <v>5</v>
      </c>
      <c r="L37">
        <f t="shared" ca="1" si="7"/>
        <v>3</v>
      </c>
      <c r="M37">
        <f t="shared" ca="1" si="7"/>
        <v>5</v>
      </c>
      <c r="N37" s="2">
        <f t="shared" ca="1" si="8"/>
        <v>4.5</v>
      </c>
      <c r="O37" s="2">
        <f t="shared" ca="1" si="9"/>
        <v>4.333333333333333</v>
      </c>
      <c r="P37" s="2">
        <f t="shared" ca="1" si="10"/>
        <v>4.4333333333333336</v>
      </c>
      <c r="Q37" t="str">
        <f t="shared" ca="1" si="11"/>
        <v>非低收入</v>
      </c>
      <c r="R37" t="str">
        <f t="shared" ca="1" si="12"/>
        <v>中等收入</v>
      </c>
      <c r="S37" t="str">
        <f t="shared" ca="1" si="13"/>
        <v>综合评分合格</v>
      </c>
      <c r="T37" t="str">
        <f t="shared" ca="1" si="14"/>
        <v>非优秀</v>
      </c>
      <c r="U37" t="str">
        <f t="shared" ca="1" si="15"/>
        <v>综合评分合格</v>
      </c>
      <c r="V37" t="str">
        <f t="shared" ca="1" si="16"/>
        <v>文采斐然</v>
      </c>
      <c r="W37" t="str">
        <f t="shared" ca="1" si="17"/>
        <v/>
      </c>
      <c r="X37" t="str">
        <f t="shared" ca="1" si="18"/>
        <v>颜值爆表</v>
      </c>
      <c r="Y37" t="str">
        <f t="shared" ca="1" si="19"/>
        <v>sql达人</v>
      </c>
      <c r="Z37" t="str">
        <f t="shared" ca="1" si="24"/>
        <v/>
      </c>
      <c r="AA37" t="str">
        <f t="shared" ca="1" si="20"/>
        <v>tab达人</v>
      </c>
      <c r="AB37" t="str">
        <f t="shared" ca="1" si="21"/>
        <v/>
      </c>
      <c r="AC37" t="str">
        <f t="shared" ca="1" si="1"/>
        <v>文采斐然颜值爆表sql达人tab达人,综合评分合格,中等收入</v>
      </c>
      <c r="AD37" t="str">
        <f t="shared" ca="1" si="22"/>
        <v>分析师100036属于中等收入人群,综合评分合格</v>
      </c>
      <c r="AE37" t="str">
        <f t="shared" ca="1" si="23"/>
        <v>分析师100036属于中等收入人群,综合评分合格此人文采斐然也是sql达人</v>
      </c>
    </row>
    <row r="38" spans="1:31" x14ac:dyDescent="0.2">
      <c r="A38">
        <v>100037</v>
      </c>
      <c r="B38" s="3">
        <f t="shared" ca="1" si="2"/>
        <v>1794.7822305584871</v>
      </c>
      <c r="C38" s="3">
        <f t="shared" ca="1" si="3"/>
        <v>47.564311201077572</v>
      </c>
      <c r="D38" t="str">
        <f t="shared" ca="1" si="4"/>
        <v>男</v>
      </c>
      <c r="E38" s="3">
        <f t="shared" ca="1" si="5"/>
        <v>16317.692980199277</v>
      </c>
      <c r="F38" s="3">
        <f t="shared" ca="1" si="6"/>
        <v>11</v>
      </c>
      <c r="G38">
        <f t="shared" ca="1" si="7"/>
        <v>4</v>
      </c>
      <c r="H38">
        <f t="shared" ca="1" si="7"/>
        <v>4</v>
      </c>
      <c r="I38">
        <f t="shared" ca="1" si="7"/>
        <v>5</v>
      </c>
      <c r="J38">
        <f t="shared" ca="1" si="7"/>
        <v>3</v>
      </c>
      <c r="K38">
        <f t="shared" ca="1" si="7"/>
        <v>5</v>
      </c>
      <c r="L38">
        <f t="shared" ca="1" si="7"/>
        <v>5</v>
      </c>
      <c r="M38">
        <f t="shared" ca="1" si="7"/>
        <v>5</v>
      </c>
      <c r="N38" s="2">
        <f t="shared" ca="1" si="8"/>
        <v>4</v>
      </c>
      <c r="O38" s="2">
        <f t="shared" ca="1" si="9"/>
        <v>5</v>
      </c>
      <c r="P38" s="2">
        <f t="shared" ca="1" si="10"/>
        <v>4.4000000000000004</v>
      </c>
      <c r="Q38" t="str">
        <f t="shared" ca="1" si="11"/>
        <v>非低收入</v>
      </c>
      <c r="R38" t="str">
        <f t="shared" ca="1" si="12"/>
        <v>高收入</v>
      </c>
      <c r="S38" t="str">
        <f t="shared" ca="1" si="13"/>
        <v>综合评分合格</v>
      </c>
      <c r="T38" t="str">
        <f t="shared" ca="1" si="14"/>
        <v>非优秀</v>
      </c>
      <c r="U38" t="str">
        <f t="shared" ca="1" si="15"/>
        <v>综合评分合格</v>
      </c>
      <c r="V38" t="str">
        <f t="shared" ca="1" si="16"/>
        <v>文采斐然</v>
      </c>
      <c r="W38" t="str">
        <f t="shared" ca="1" si="17"/>
        <v>口灿莲花</v>
      </c>
      <c r="X38" t="str">
        <f t="shared" ca="1" si="18"/>
        <v>颜值爆表</v>
      </c>
      <c r="Y38" t="str">
        <f t="shared" ca="1" si="19"/>
        <v>sql达人</v>
      </c>
      <c r="Z38" t="str">
        <f t="shared" ca="1" si="24"/>
        <v/>
      </c>
      <c r="AA38" t="str">
        <f t="shared" ca="1" si="20"/>
        <v>tab达人</v>
      </c>
      <c r="AB38" t="str">
        <f t="shared" ca="1" si="21"/>
        <v/>
      </c>
      <c r="AC38" t="str">
        <f t="shared" ca="1" si="1"/>
        <v>文采斐然口灿莲花颜值爆表sql达人tab达人,综合评分合格,高收入</v>
      </c>
      <c r="AD38" t="str">
        <f t="shared" ca="1" si="22"/>
        <v>分析师100037属于高收入人群,综合评分合格</v>
      </c>
      <c r="AE38" t="str">
        <f t="shared" ca="1" si="23"/>
        <v>分析师100037属于高收入人群,综合评分合格此人文采斐然也是sql达人</v>
      </c>
    </row>
    <row r="39" spans="1:31" x14ac:dyDescent="0.2">
      <c r="A39">
        <v>100038</v>
      </c>
      <c r="B39" s="3">
        <f t="shared" ca="1" si="2"/>
        <v>3597.5486260222247</v>
      </c>
      <c r="C39" s="3">
        <f t="shared" ca="1" si="3"/>
        <v>57.819024614196898</v>
      </c>
      <c r="D39" t="str">
        <f t="shared" ca="1" si="4"/>
        <v>男</v>
      </c>
      <c r="E39" s="3">
        <f t="shared" ca="1" si="5"/>
        <v>16256.041145319805</v>
      </c>
      <c r="F39" s="3">
        <f t="shared" ca="1" si="6"/>
        <v>12</v>
      </c>
      <c r="G39">
        <f t="shared" ca="1" si="7"/>
        <v>5</v>
      </c>
      <c r="H39">
        <f t="shared" ca="1" si="7"/>
        <v>4</v>
      </c>
      <c r="I39">
        <f t="shared" ca="1" si="7"/>
        <v>5</v>
      </c>
      <c r="J39">
        <f t="shared" ca="1" si="7"/>
        <v>3</v>
      </c>
      <c r="K39">
        <f t="shared" ca="1" si="7"/>
        <v>5</v>
      </c>
      <c r="L39">
        <f t="shared" ca="1" si="7"/>
        <v>4</v>
      </c>
      <c r="M39">
        <f t="shared" ca="1" si="7"/>
        <v>5</v>
      </c>
      <c r="N39" s="2">
        <f t="shared" ca="1" si="8"/>
        <v>4.25</v>
      </c>
      <c r="O39" s="2">
        <f t="shared" ca="1" si="9"/>
        <v>4.666666666666667</v>
      </c>
      <c r="P39" s="2">
        <f t="shared" ca="1" si="10"/>
        <v>4.416666666666667</v>
      </c>
      <c r="Q39" t="str">
        <f t="shared" ca="1" si="11"/>
        <v>非低收入</v>
      </c>
      <c r="R39" t="str">
        <f t="shared" ca="1" si="12"/>
        <v>高收入</v>
      </c>
      <c r="S39" t="str">
        <f t="shared" ca="1" si="13"/>
        <v>综合评分合格</v>
      </c>
      <c r="T39" t="str">
        <f t="shared" ca="1" si="14"/>
        <v>非优秀</v>
      </c>
      <c r="U39" t="str">
        <f t="shared" ca="1" si="15"/>
        <v>综合评分合格</v>
      </c>
      <c r="V39" t="str">
        <f t="shared" ca="1" si="16"/>
        <v>文采斐然</v>
      </c>
      <c r="W39" t="str">
        <f t="shared" ca="1" si="17"/>
        <v/>
      </c>
      <c r="X39" t="str">
        <f t="shared" ca="1" si="18"/>
        <v>颜值爆表</v>
      </c>
      <c r="Y39" t="str">
        <f t="shared" ca="1" si="19"/>
        <v>sql达人</v>
      </c>
      <c r="Z39" t="str">
        <f t="shared" ca="1" si="24"/>
        <v>excel达人</v>
      </c>
      <c r="AA39" t="str">
        <f t="shared" ca="1" si="20"/>
        <v>tab达人</v>
      </c>
      <c r="AB39" t="str">
        <f t="shared" ca="1" si="21"/>
        <v/>
      </c>
      <c r="AC39" t="str">
        <f t="shared" ca="1" si="1"/>
        <v>文采斐然颜值爆表sql达人excel达人tab达人,综合评分合格,高收入</v>
      </c>
      <c r="AD39" t="str">
        <f t="shared" ca="1" si="22"/>
        <v>分析师100038属于高收入人群,综合评分合格</v>
      </c>
      <c r="AE39" t="str">
        <f t="shared" ca="1" si="23"/>
        <v>分析师100038属于高收入人群,综合评分合格此人文采斐然也是sql达人</v>
      </c>
    </row>
    <row r="40" spans="1:31" x14ac:dyDescent="0.2">
      <c r="A40">
        <v>100039</v>
      </c>
      <c r="B40" s="3">
        <f t="shared" ca="1" si="2"/>
        <v>343.66702256059756</v>
      </c>
      <c r="C40" s="3">
        <f t="shared" ca="1" si="3"/>
        <v>24.282295816891132</v>
      </c>
      <c r="D40" t="str">
        <f t="shared" ca="1" si="4"/>
        <v>男</v>
      </c>
      <c r="E40" s="3">
        <f t="shared" ca="1" si="5"/>
        <v>7677.9501403338536</v>
      </c>
      <c r="F40" s="3">
        <f t="shared" ca="1" si="6"/>
        <v>13</v>
      </c>
      <c r="G40">
        <f t="shared" ca="1" si="7"/>
        <v>4</v>
      </c>
      <c r="H40">
        <f t="shared" ca="1" si="7"/>
        <v>4</v>
      </c>
      <c r="I40">
        <f t="shared" ca="1" si="7"/>
        <v>4</v>
      </c>
      <c r="J40">
        <f t="shared" ca="1" si="7"/>
        <v>5</v>
      </c>
      <c r="K40">
        <f t="shared" ca="1" si="7"/>
        <v>5</v>
      </c>
      <c r="L40">
        <f t="shared" ca="1" si="7"/>
        <v>5</v>
      </c>
      <c r="M40">
        <f t="shared" ca="1" si="7"/>
        <v>4</v>
      </c>
      <c r="N40" s="2">
        <f t="shared" ca="1" si="8"/>
        <v>4.25</v>
      </c>
      <c r="O40" s="2">
        <f t="shared" ca="1" si="9"/>
        <v>4.666666666666667</v>
      </c>
      <c r="P40" s="2">
        <f t="shared" ca="1" si="10"/>
        <v>4.416666666666667</v>
      </c>
      <c r="Q40" t="str">
        <f t="shared" ca="1" si="11"/>
        <v>非低收入</v>
      </c>
      <c r="R40" t="str">
        <f t="shared" ca="1" si="12"/>
        <v>中高收入</v>
      </c>
      <c r="S40" t="str">
        <f t="shared" ca="1" si="13"/>
        <v>综合评分合格</v>
      </c>
      <c r="T40" t="str">
        <f t="shared" ca="1" si="14"/>
        <v>非优秀</v>
      </c>
      <c r="U40" t="str">
        <f t="shared" ca="1" si="15"/>
        <v>综合评分合格</v>
      </c>
      <c r="V40" t="str">
        <f t="shared" ca="1" si="16"/>
        <v>文采斐然</v>
      </c>
      <c r="W40" t="str">
        <f t="shared" ca="1" si="17"/>
        <v>口灿莲花</v>
      </c>
      <c r="X40" t="str">
        <f t="shared" ca="1" si="18"/>
        <v/>
      </c>
      <c r="Y40" t="str">
        <f t="shared" ca="1" si="19"/>
        <v>sql达人</v>
      </c>
      <c r="Z40" t="str">
        <f t="shared" ca="1" si="24"/>
        <v/>
      </c>
      <c r="AA40" t="str">
        <f t="shared" ca="1" si="20"/>
        <v/>
      </c>
      <c r="AB40" t="str">
        <f t="shared" ca="1" si="21"/>
        <v>python达人</v>
      </c>
      <c r="AC40" t="str">
        <f t="shared" ca="1" si="1"/>
        <v>文采斐然口灿莲花sql达人python达人,综合评分合格,中高收入</v>
      </c>
      <c r="AD40" t="str">
        <f t="shared" ca="1" si="22"/>
        <v>分析师100039属于中高收入人群,综合评分合格</v>
      </c>
      <c r="AE40" t="str">
        <f t="shared" ca="1" si="23"/>
        <v>分析师100039属于中高收入人群,综合评分合格此人文采斐然也是sql达人</v>
      </c>
    </row>
    <row r="41" spans="1:31" x14ac:dyDescent="0.2">
      <c r="A41">
        <v>100040</v>
      </c>
      <c r="B41" s="3">
        <f t="shared" ca="1" si="2"/>
        <v>6753.7232518177616</v>
      </c>
      <c r="C41" s="3">
        <f t="shared" ca="1" si="3"/>
        <v>42.462792660191511</v>
      </c>
      <c r="D41" t="str">
        <f t="shared" ca="1" si="4"/>
        <v>女</v>
      </c>
      <c r="E41" s="3">
        <f t="shared" ca="1" si="5"/>
        <v>13853.120452710775</v>
      </c>
      <c r="F41" s="3">
        <f t="shared" ca="1" si="6"/>
        <v>19</v>
      </c>
      <c r="G41">
        <f t="shared" ca="1" si="7"/>
        <v>3</v>
      </c>
      <c r="H41">
        <f t="shared" ca="1" si="7"/>
        <v>4</v>
      </c>
      <c r="I41">
        <f t="shared" ca="1" si="7"/>
        <v>3</v>
      </c>
      <c r="J41">
        <f t="shared" ca="1" si="7"/>
        <v>5</v>
      </c>
      <c r="K41">
        <f t="shared" ca="1" si="7"/>
        <v>5</v>
      </c>
      <c r="L41">
        <f t="shared" ca="1" si="7"/>
        <v>4</v>
      </c>
      <c r="M41">
        <f t="shared" ca="1" si="7"/>
        <v>3</v>
      </c>
      <c r="N41" s="2">
        <f t="shared" ca="1" si="8"/>
        <v>3.75</v>
      </c>
      <c r="O41" s="2">
        <f t="shared" ca="1" si="9"/>
        <v>4</v>
      </c>
      <c r="P41" s="2">
        <f t="shared" ca="1" si="10"/>
        <v>3.85</v>
      </c>
      <c r="Q41" t="str">
        <f t="shared" ca="1" si="11"/>
        <v>非低收入</v>
      </c>
      <c r="R41" t="str">
        <f t="shared" ca="1" si="12"/>
        <v>高收入</v>
      </c>
      <c r="S41" t="str">
        <f t="shared" ca="1" si="13"/>
        <v>综合评分合格</v>
      </c>
      <c r="T41" t="str">
        <f t="shared" ca="1" si="14"/>
        <v>非优秀</v>
      </c>
      <c r="U41" t="str">
        <f t="shared" ca="1" si="15"/>
        <v>综合评分合格</v>
      </c>
      <c r="V41" t="str">
        <f t="shared" ca="1" si="16"/>
        <v>文采斐然</v>
      </c>
      <c r="W41" t="str">
        <f t="shared" ca="1" si="17"/>
        <v/>
      </c>
      <c r="X41" t="str">
        <f t="shared" ca="1" si="18"/>
        <v/>
      </c>
      <c r="Y41" t="str">
        <f t="shared" ca="1" si="19"/>
        <v>sql达人</v>
      </c>
      <c r="Z41" t="str">
        <f t="shared" ca="1" si="24"/>
        <v/>
      </c>
      <c r="AA41" t="str">
        <f t="shared" ca="1" si="20"/>
        <v/>
      </c>
      <c r="AB41" t="str">
        <f t="shared" ca="1" si="21"/>
        <v>python达人</v>
      </c>
      <c r="AC41" t="str">
        <f t="shared" ca="1" si="1"/>
        <v>文采斐然sql达人python达人,综合评分合格,高收入</v>
      </c>
      <c r="AD41" t="str">
        <f t="shared" ca="1" si="22"/>
        <v>分析师100040属于高收入人群,综合评分合格</v>
      </c>
      <c r="AE41" t="str">
        <f t="shared" ca="1" si="23"/>
        <v>分析师100040属于高收入人群,综合评分合格此人文采斐然也是sql达人</v>
      </c>
    </row>
    <row r="42" spans="1:31" x14ac:dyDescent="0.2">
      <c r="A42">
        <v>100041</v>
      </c>
      <c r="B42" s="3">
        <f t="shared" ca="1" si="2"/>
        <v>8941.5390267215462</v>
      </c>
      <c r="C42" s="3">
        <f t="shared" ca="1" si="3"/>
        <v>59.093768376077314</v>
      </c>
      <c r="D42" t="str">
        <f t="shared" ca="1" si="4"/>
        <v>男</v>
      </c>
      <c r="E42" s="3">
        <f t="shared" ca="1" si="5"/>
        <v>2693.0819586092693</v>
      </c>
      <c r="F42" s="3">
        <f t="shared" ca="1" si="6"/>
        <v>16</v>
      </c>
      <c r="G42">
        <f t="shared" ca="1" si="7"/>
        <v>4</v>
      </c>
      <c r="H42">
        <f t="shared" ca="1" si="7"/>
        <v>5</v>
      </c>
      <c r="I42">
        <f t="shared" ca="1" si="7"/>
        <v>2</v>
      </c>
      <c r="J42">
        <f t="shared" ca="1" si="7"/>
        <v>5</v>
      </c>
      <c r="K42">
        <f t="shared" ca="1" si="7"/>
        <v>4</v>
      </c>
      <c r="L42">
        <f t="shared" ca="1" si="7"/>
        <v>4</v>
      </c>
      <c r="M42">
        <f t="shared" ca="1" si="7"/>
        <v>5</v>
      </c>
      <c r="N42" s="2">
        <f t="shared" ca="1" si="8"/>
        <v>4</v>
      </c>
      <c r="O42" s="2">
        <f t="shared" ca="1" si="9"/>
        <v>4.333333333333333</v>
      </c>
      <c r="P42" s="2">
        <f t="shared" ca="1" si="10"/>
        <v>4.1333333333333329</v>
      </c>
      <c r="Q42" t="str">
        <f t="shared" ca="1" si="11"/>
        <v>低收入</v>
      </c>
      <c r="R42" t="str">
        <f t="shared" ca="1" si="12"/>
        <v>低收入</v>
      </c>
      <c r="S42" t="str">
        <f t="shared" ca="1" si="13"/>
        <v>综合评分合格</v>
      </c>
      <c r="T42" t="str">
        <f t="shared" ca="1" si="14"/>
        <v>非优秀</v>
      </c>
      <c r="U42" t="str">
        <f t="shared" ca="1" si="15"/>
        <v>综合评分合格</v>
      </c>
      <c r="V42" t="str">
        <f t="shared" ca="1" si="16"/>
        <v/>
      </c>
      <c r="W42" t="str">
        <f t="shared" ca="1" si="17"/>
        <v/>
      </c>
      <c r="X42" t="str">
        <f t="shared" ca="1" si="18"/>
        <v>颜值爆表</v>
      </c>
      <c r="Y42" t="str">
        <f t="shared" ca="1" si="19"/>
        <v>sql达人</v>
      </c>
      <c r="Z42" t="str">
        <f t="shared" ca="1" si="24"/>
        <v/>
      </c>
      <c r="AA42" t="str">
        <f t="shared" ca="1" si="20"/>
        <v/>
      </c>
      <c r="AB42" t="str">
        <f t="shared" ca="1" si="21"/>
        <v>python达人</v>
      </c>
      <c r="AC42" t="str">
        <f t="shared" ca="1" si="1"/>
        <v>颜值爆表sql达人python达人,综合评分合格,低收入</v>
      </c>
      <c r="AD42" t="str">
        <f t="shared" ca="1" si="22"/>
        <v>分析师100041属于低收入人群,综合评分合格</v>
      </c>
      <c r="AE42" t="str">
        <f t="shared" ca="1" si="23"/>
        <v>分析师100041属于低收入人群,综合评分合格也是sql达人</v>
      </c>
    </row>
    <row r="43" spans="1:31" x14ac:dyDescent="0.2">
      <c r="A43">
        <v>100042</v>
      </c>
      <c r="B43" s="3">
        <f t="shared" ca="1" si="2"/>
        <v>5591.7761318610874</v>
      </c>
      <c r="C43" s="3">
        <f t="shared" ca="1" si="3"/>
        <v>26.035929473923368</v>
      </c>
      <c r="D43" t="str">
        <f t="shared" ca="1" si="4"/>
        <v>男</v>
      </c>
      <c r="E43" s="3">
        <f t="shared" ca="1" si="5"/>
        <v>10172.414910979782</v>
      </c>
      <c r="F43" s="3">
        <f t="shared" ca="1" si="6"/>
        <v>18</v>
      </c>
      <c r="G43">
        <f t="shared" ca="1" si="7"/>
        <v>4</v>
      </c>
      <c r="H43">
        <f t="shared" ca="1" si="7"/>
        <v>3</v>
      </c>
      <c r="I43">
        <f t="shared" ca="1" si="7"/>
        <v>4</v>
      </c>
      <c r="J43">
        <f t="shared" ca="1" si="7"/>
        <v>4</v>
      </c>
      <c r="K43">
        <f t="shared" ca="1" si="7"/>
        <v>3</v>
      </c>
      <c r="L43">
        <f t="shared" ca="1" si="7"/>
        <v>5</v>
      </c>
      <c r="M43">
        <f t="shared" ca="1" si="7"/>
        <v>5</v>
      </c>
      <c r="N43" s="2">
        <f t="shared" ca="1" si="8"/>
        <v>3.75</v>
      </c>
      <c r="O43" s="2">
        <f t="shared" ca="1" si="9"/>
        <v>4.333333333333333</v>
      </c>
      <c r="P43" s="2">
        <f t="shared" ca="1" si="10"/>
        <v>3.9833333333333334</v>
      </c>
      <c r="Q43" t="str">
        <f t="shared" ca="1" si="11"/>
        <v>非低收入</v>
      </c>
      <c r="R43" t="str">
        <f t="shared" ca="1" si="12"/>
        <v>高收入</v>
      </c>
      <c r="S43" t="str">
        <f t="shared" ca="1" si="13"/>
        <v>综合评分合格</v>
      </c>
      <c r="T43" t="str">
        <f t="shared" ca="1" si="14"/>
        <v>非优秀</v>
      </c>
      <c r="U43" t="str">
        <f t="shared" ca="1" si="15"/>
        <v>综合评分合格</v>
      </c>
      <c r="V43" t="str">
        <f t="shared" ca="1" si="16"/>
        <v/>
      </c>
      <c r="W43" t="str">
        <f t="shared" ca="1" si="17"/>
        <v>口灿莲花</v>
      </c>
      <c r="X43" t="str">
        <f t="shared" ca="1" si="18"/>
        <v>颜值爆表</v>
      </c>
      <c r="Y43" t="str">
        <f t="shared" ca="1" si="19"/>
        <v>sql达人</v>
      </c>
      <c r="Z43" t="str">
        <f t="shared" ca="1" si="24"/>
        <v/>
      </c>
      <c r="AA43" t="str">
        <f t="shared" ca="1" si="20"/>
        <v/>
      </c>
      <c r="AB43" t="str">
        <f t="shared" ca="1" si="21"/>
        <v/>
      </c>
      <c r="AC43" t="str">
        <f t="shared" ca="1" si="1"/>
        <v>口灿莲花颜值爆表sql达人,综合评分合格,高收入</v>
      </c>
      <c r="AD43" t="str">
        <f t="shared" ca="1" si="22"/>
        <v>分析师100042属于高收入人群,综合评分合格</v>
      </c>
      <c r="AE43" t="str">
        <f t="shared" ca="1" si="23"/>
        <v>分析师100042属于高收入人群,综合评分合格也是sql达人</v>
      </c>
    </row>
    <row r="44" spans="1:31" x14ac:dyDescent="0.2">
      <c r="A44">
        <v>100043</v>
      </c>
      <c r="B44" s="3">
        <f t="shared" ca="1" si="2"/>
        <v>8576.6888944156453</v>
      </c>
      <c r="C44" s="3">
        <f t="shared" ca="1" si="3"/>
        <v>58.988609469333632</v>
      </c>
      <c r="D44" t="str">
        <f t="shared" ca="1" si="4"/>
        <v>男</v>
      </c>
      <c r="E44" s="3">
        <f t="shared" ca="1" si="5"/>
        <v>15400.655389314277</v>
      </c>
      <c r="F44" s="3">
        <f t="shared" ca="1" si="6"/>
        <v>4</v>
      </c>
      <c r="G44">
        <f t="shared" ca="1" si="7"/>
        <v>5</v>
      </c>
      <c r="H44">
        <f t="shared" ca="1" si="7"/>
        <v>2</v>
      </c>
      <c r="I44">
        <f t="shared" ca="1" si="7"/>
        <v>5</v>
      </c>
      <c r="J44">
        <f t="shared" ca="1" si="7"/>
        <v>4</v>
      </c>
      <c r="K44">
        <f t="shared" ca="1" si="7"/>
        <v>5</v>
      </c>
      <c r="L44">
        <f t="shared" ca="1" si="7"/>
        <v>5</v>
      </c>
      <c r="M44">
        <f t="shared" ca="1" si="7"/>
        <v>4</v>
      </c>
      <c r="N44" s="2">
        <f t="shared" ca="1" si="8"/>
        <v>4</v>
      </c>
      <c r="O44" s="2">
        <f t="shared" ca="1" si="9"/>
        <v>4.666666666666667</v>
      </c>
      <c r="P44" s="2">
        <f t="shared" ca="1" si="10"/>
        <v>4.2666666666666666</v>
      </c>
      <c r="Q44" t="str">
        <f t="shared" ca="1" si="11"/>
        <v>非低收入</v>
      </c>
      <c r="R44" t="str">
        <f t="shared" ca="1" si="12"/>
        <v>高收入</v>
      </c>
      <c r="S44" t="str">
        <f t="shared" ca="1" si="13"/>
        <v>综合评分合格</v>
      </c>
      <c r="T44" t="str">
        <f t="shared" ca="1" si="14"/>
        <v>非优秀</v>
      </c>
      <c r="U44" t="str">
        <f t="shared" ca="1" si="15"/>
        <v>综合评分合格</v>
      </c>
      <c r="V44" t="str">
        <f t="shared" ca="1" si="16"/>
        <v>文采斐然</v>
      </c>
      <c r="W44" t="str">
        <f t="shared" ca="1" si="17"/>
        <v>口灿莲花</v>
      </c>
      <c r="X44" t="str">
        <f t="shared" ca="1" si="18"/>
        <v/>
      </c>
      <c r="Y44" t="str">
        <f t="shared" ca="1" si="19"/>
        <v/>
      </c>
      <c r="Z44" t="str">
        <f t="shared" ca="1" si="24"/>
        <v>excel达人</v>
      </c>
      <c r="AA44" t="str">
        <f t="shared" ca="1" si="20"/>
        <v>tab达人</v>
      </c>
      <c r="AB44" t="str">
        <f t="shared" ca="1" si="21"/>
        <v/>
      </c>
      <c r="AC44" t="str">
        <f t="shared" ca="1" si="1"/>
        <v>文采斐然口灿莲花excel达人tab达人,综合评分合格,高收入</v>
      </c>
      <c r="AD44" t="str">
        <f t="shared" ca="1" si="22"/>
        <v>分析师100043属于高收入人群,综合评分合格</v>
      </c>
      <c r="AE44" t="str">
        <f t="shared" ca="1" si="23"/>
        <v>分析师100043属于高收入人群,综合评分合格此人文采斐然</v>
      </c>
    </row>
    <row r="45" spans="1:31" x14ac:dyDescent="0.2">
      <c r="A45">
        <v>100044</v>
      </c>
      <c r="B45" s="3">
        <f t="shared" ca="1" si="2"/>
        <v>5705.4531631460877</v>
      </c>
      <c r="C45" s="3">
        <f t="shared" ca="1" si="3"/>
        <v>57.532627929524693</v>
      </c>
      <c r="D45" t="str">
        <f t="shared" ca="1" si="4"/>
        <v>男</v>
      </c>
      <c r="E45" s="3">
        <f t="shared" ca="1" si="5"/>
        <v>5583.5902004706631</v>
      </c>
      <c r="F45" s="3">
        <f t="shared" ca="1" si="6"/>
        <v>5</v>
      </c>
      <c r="G45">
        <f t="shared" ca="1" si="7"/>
        <v>4</v>
      </c>
      <c r="H45">
        <f t="shared" ca="1" si="7"/>
        <v>5</v>
      </c>
      <c r="I45">
        <f t="shared" ca="1" si="7"/>
        <v>4</v>
      </c>
      <c r="J45">
        <f t="shared" ca="1" si="7"/>
        <v>5</v>
      </c>
      <c r="K45">
        <f t="shared" ca="1" si="7"/>
        <v>3</v>
      </c>
      <c r="L45">
        <f t="shared" ca="1" si="7"/>
        <v>5</v>
      </c>
      <c r="M45">
        <f t="shared" ca="1" si="7"/>
        <v>4</v>
      </c>
      <c r="N45" s="2">
        <f t="shared" ca="1" si="8"/>
        <v>4.5</v>
      </c>
      <c r="O45" s="2">
        <f t="shared" ca="1" si="9"/>
        <v>4</v>
      </c>
      <c r="P45" s="2">
        <f t="shared" ca="1" si="10"/>
        <v>4.3</v>
      </c>
      <c r="Q45" t="str">
        <f t="shared" ca="1" si="11"/>
        <v>非低收入</v>
      </c>
      <c r="R45" t="str">
        <f t="shared" ca="1" si="12"/>
        <v>中等收入</v>
      </c>
      <c r="S45" t="str">
        <f t="shared" ca="1" si="13"/>
        <v>综合评分合格</v>
      </c>
      <c r="T45" t="str">
        <f t="shared" ca="1" si="14"/>
        <v>非优秀</v>
      </c>
      <c r="U45" t="str">
        <f t="shared" ca="1" si="15"/>
        <v>综合评分合格</v>
      </c>
      <c r="V45" t="str">
        <f t="shared" ca="1" si="16"/>
        <v/>
      </c>
      <c r="W45" t="str">
        <f t="shared" ca="1" si="17"/>
        <v>口灿莲花</v>
      </c>
      <c r="X45" t="str">
        <f t="shared" ca="1" si="18"/>
        <v/>
      </c>
      <c r="Y45" t="str">
        <f t="shared" ca="1" si="19"/>
        <v>sql达人</v>
      </c>
      <c r="Z45" t="str">
        <f t="shared" ca="1" si="24"/>
        <v/>
      </c>
      <c r="AA45" t="str">
        <f t="shared" ca="1" si="20"/>
        <v/>
      </c>
      <c r="AB45" t="str">
        <f t="shared" ca="1" si="21"/>
        <v>python达人</v>
      </c>
      <c r="AC45" t="str">
        <f t="shared" ca="1" si="1"/>
        <v>口灿莲花sql达人python达人,综合评分合格,中等收入</v>
      </c>
      <c r="AD45" t="str">
        <f t="shared" ca="1" si="22"/>
        <v>分析师100044属于中等收入人群,综合评分合格</v>
      </c>
      <c r="AE45" t="str">
        <f t="shared" ca="1" si="23"/>
        <v>分析师100044属于中等收入人群,综合评分合格也是sql达人</v>
      </c>
    </row>
    <row r="46" spans="1:31" x14ac:dyDescent="0.2">
      <c r="A46">
        <v>100045</v>
      </c>
      <c r="B46" s="3">
        <f t="shared" ca="1" si="2"/>
        <v>377.31847588877264</v>
      </c>
      <c r="C46" s="3">
        <f t="shared" ca="1" si="3"/>
        <v>51.240804398615431</v>
      </c>
      <c r="D46" t="str">
        <f t="shared" ca="1" si="4"/>
        <v>男</v>
      </c>
      <c r="E46" s="3">
        <f t="shared" ca="1" si="5"/>
        <v>8067.4718102042971</v>
      </c>
      <c r="F46" s="3">
        <f t="shared" ca="1" si="6"/>
        <v>13</v>
      </c>
      <c r="G46">
        <f t="shared" ca="1" si="7"/>
        <v>5</v>
      </c>
      <c r="H46">
        <f t="shared" ca="1" si="7"/>
        <v>3</v>
      </c>
      <c r="I46">
        <f t="shared" ca="1" si="7"/>
        <v>4</v>
      </c>
      <c r="J46">
        <f t="shared" ca="1" si="7"/>
        <v>4</v>
      </c>
      <c r="K46">
        <f t="shared" ca="1" si="7"/>
        <v>5</v>
      </c>
      <c r="L46">
        <f t="shared" ca="1" si="7"/>
        <v>3</v>
      </c>
      <c r="M46">
        <f t="shared" ca="1" si="7"/>
        <v>5</v>
      </c>
      <c r="N46" s="2">
        <f t="shared" ca="1" si="8"/>
        <v>4</v>
      </c>
      <c r="O46" s="2">
        <f t="shared" ca="1" si="9"/>
        <v>4.333333333333333</v>
      </c>
      <c r="P46" s="2">
        <f t="shared" ca="1" si="10"/>
        <v>4.1333333333333329</v>
      </c>
      <c r="Q46" t="str">
        <f t="shared" ca="1" si="11"/>
        <v>非低收入</v>
      </c>
      <c r="R46" t="str">
        <f t="shared" ca="1" si="12"/>
        <v>中高收入</v>
      </c>
      <c r="S46" t="str">
        <f t="shared" ca="1" si="13"/>
        <v>综合评分合格</v>
      </c>
      <c r="T46" t="str">
        <f t="shared" ca="1" si="14"/>
        <v>非优秀</v>
      </c>
      <c r="U46" t="str">
        <f t="shared" ca="1" si="15"/>
        <v>综合评分合格</v>
      </c>
      <c r="V46" t="str">
        <f t="shared" ca="1" si="16"/>
        <v>文采斐然</v>
      </c>
      <c r="W46" t="str">
        <f t="shared" ca="1" si="17"/>
        <v/>
      </c>
      <c r="X46" t="str">
        <f t="shared" ca="1" si="18"/>
        <v>颜值爆表</v>
      </c>
      <c r="Y46" t="str">
        <f t="shared" ca="1" si="19"/>
        <v>sql达人</v>
      </c>
      <c r="Z46" t="str">
        <f t="shared" ca="1" si="24"/>
        <v>excel达人</v>
      </c>
      <c r="AA46" t="str">
        <f t="shared" ca="1" si="20"/>
        <v/>
      </c>
      <c r="AB46" t="str">
        <f t="shared" ca="1" si="21"/>
        <v/>
      </c>
      <c r="AC46" t="str">
        <f t="shared" ca="1" si="1"/>
        <v>文采斐然颜值爆表sql达人excel达人,综合评分合格,中高收入</v>
      </c>
      <c r="AD46" t="str">
        <f t="shared" ca="1" si="22"/>
        <v>分析师100045属于中高收入人群,综合评分合格</v>
      </c>
      <c r="AE46" t="str">
        <f t="shared" ca="1" si="23"/>
        <v>分析师100045属于中高收入人群,综合评分合格此人文采斐然也是sql达人</v>
      </c>
    </row>
    <row r="47" spans="1:31" x14ac:dyDescent="0.2">
      <c r="A47">
        <v>100046</v>
      </c>
      <c r="B47" s="3">
        <f t="shared" ca="1" si="2"/>
        <v>5862.66429677215</v>
      </c>
      <c r="C47" s="3">
        <f t="shared" ca="1" si="3"/>
        <v>52.988957057125916</v>
      </c>
      <c r="D47" t="str">
        <f t="shared" ca="1" si="4"/>
        <v>女</v>
      </c>
      <c r="E47" s="3">
        <f t="shared" ca="1" si="5"/>
        <v>5030.3977113698784</v>
      </c>
      <c r="F47" s="3">
        <f t="shared" ca="1" si="6"/>
        <v>18</v>
      </c>
      <c r="G47">
        <f t="shared" ca="1" si="7"/>
        <v>4</v>
      </c>
      <c r="H47">
        <f t="shared" ca="1" si="7"/>
        <v>3</v>
      </c>
      <c r="I47">
        <f t="shared" ca="1" si="7"/>
        <v>5</v>
      </c>
      <c r="J47">
        <f t="shared" ca="1" si="7"/>
        <v>5</v>
      </c>
      <c r="K47">
        <f t="shared" ca="1" si="7"/>
        <v>3</v>
      </c>
      <c r="L47">
        <f t="shared" ca="1" si="7"/>
        <v>5</v>
      </c>
      <c r="M47">
        <f t="shared" ca="1" si="7"/>
        <v>5</v>
      </c>
      <c r="N47" s="2">
        <f t="shared" ca="1" si="8"/>
        <v>4.25</v>
      </c>
      <c r="O47" s="2">
        <f t="shared" ca="1" si="9"/>
        <v>4.333333333333333</v>
      </c>
      <c r="P47" s="2">
        <f t="shared" ca="1" si="10"/>
        <v>4.2833333333333332</v>
      </c>
      <c r="Q47" t="str">
        <f t="shared" ca="1" si="11"/>
        <v>非低收入</v>
      </c>
      <c r="R47" t="str">
        <f t="shared" ca="1" si="12"/>
        <v>中等收入</v>
      </c>
      <c r="S47" t="str">
        <f t="shared" ca="1" si="13"/>
        <v>综合评分合格</v>
      </c>
      <c r="T47" t="str">
        <f t="shared" ca="1" si="14"/>
        <v>非优秀</v>
      </c>
      <c r="U47" t="str">
        <f t="shared" ca="1" si="15"/>
        <v>综合评分合格</v>
      </c>
      <c r="V47" t="str">
        <f t="shared" ca="1" si="16"/>
        <v/>
      </c>
      <c r="W47" t="str">
        <f t="shared" ca="1" si="17"/>
        <v>口灿莲花</v>
      </c>
      <c r="X47" t="str">
        <f t="shared" ca="1" si="18"/>
        <v>颜值爆表</v>
      </c>
      <c r="Y47" t="str">
        <f t="shared" ca="1" si="19"/>
        <v>sql达人</v>
      </c>
      <c r="Z47" t="str">
        <f t="shared" ca="1" si="24"/>
        <v/>
      </c>
      <c r="AA47" t="str">
        <f t="shared" ca="1" si="20"/>
        <v>tab达人</v>
      </c>
      <c r="AB47" t="str">
        <f t="shared" ca="1" si="21"/>
        <v>python达人</v>
      </c>
      <c r="AC47" t="str">
        <f t="shared" ca="1" si="1"/>
        <v>口灿莲花颜值爆表sql达人tab达人python达人,综合评分合格,中等收入</v>
      </c>
      <c r="AD47" t="str">
        <f t="shared" ca="1" si="22"/>
        <v>分析师100046属于中等收入人群,综合评分合格</v>
      </c>
      <c r="AE47" t="str">
        <f t="shared" ca="1" si="23"/>
        <v>分析师100046属于中等收入人群,综合评分合格也是sql达人</v>
      </c>
    </row>
    <row r="48" spans="1:31" x14ac:dyDescent="0.2">
      <c r="A48">
        <v>100047</v>
      </c>
      <c r="B48" s="3">
        <f t="shared" ca="1" si="2"/>
        <v>3989.2446052059572</v>
      </c>
      <c r="C48" s="3">
        <f t="shared" ca="1" si="3"/>
        <v>38.160943092900126</v>
      </c>
      <c r="D48" t="str">
        <f t="shared" ca="1" si="4"/>
        <v>女</v>
      </c>
      <c r="E48" s="3">
        <f t="shared" ca="1" si="5"/>
        <v>3458.4156918961353</v>
      </c>
      <c r="F48" s="3">
        <f t="shared" ca="1" si="6"/>
        <v>18</v>
      </c>
      <c r="G48">
        <f t="shared" ca="1" si="7"/>
        <v>4</v>
      </c>
      <c r="H48">
        <f t="shared" ca="1" si="7"/>
        <v>5</v>
      </c>
      <c r="I48">
        <f t="shared" ca="1" si="7"/>
        <v>5</v>
      </c>
      <c r="J48">
        <f t="shared" ca="1" si="7"/>
        <v>4</v>
      </c>
      <c r="K48">
        <f t="shared" ca="1" si="7"/>
        <v>3</v>
      </c>
      <c r="L48">
        <f t="shared" ca="1" si="7"/>
        <v>4</v>
      </c>
      <c r="M48">
        <f t="shared" ca="1" si="7"/>
        <v>5</v>
      </c>
      <c r="N48" s="2">
        <f t="shared" ca="1" si="8"/>
        <v>4.5</v>
      </c>
      <c r="O48" s="2">
        <f t="shared" ca="1" si="9"/>
        <v>4</v>
      </c>
      <c r="P48" s="2">
        <f t="shared" ca="1" si="10"/>
        <v>4.3</v>
      </c>
      <c r="Q48" t="str">
        <f t="shared" ca="1" si="11"/>
        <v>非低收入</v>
      </c>
      <c r="R48" t="str">
        <f t="shared" ca="1" si="12"/>
        <v>中等收入</v>
      </c>
      <c r="S48" t="str">
        <f t="shared" ca="1" si="13"/>
        <v>综合评分合格</v>
      </c>
      <c r="T48" t="str">
        <f t="shared" ca="1" si="14"/>
        <v>非优秀</v>
      </c>
      <c r="U48" t="str">
        <f t="shared" ca="1" si="15"/>
        <v>综合评分合格</v>
      </c>
      <c r="V48" t="str">
        <f t="shared" ca="1" si="16"/>
        <v/>
      </c>
      <c r="W48" t="str">
        <f t="shared" ca="1" si="17"/>
        <v/>
      </c>
      <c r="X48" t="str">
        <f t="shared" ca="1" si="18"/>
        <v>颜值爆表</v>
      </c>
      <c r="Y48" t="str">
        <f t="shared" ca="1" si="19"/>
        <v>sql达人</v>
      </c>
      <c r="Z48" t="str">
        <f t="shared" ca="1" si="24"/>
        <v/>
      </c>
      <c r="AA48" t="str">
        <f t="shared" ca="1" si="20"/>
        <v>tab达人</v>
      </c>
      <c r="AB48" t="str">
        <f t="shared" ca="1" si="21"/>
        <v/>
      </c>
      <c r="AC48" t="str">
        <f t="shared" ca="1" si="1"/>
        <v>颜值爆表sql达人tab达人,综合评分合格,中等收入</v>
      </c>
      <c r="AD48" t="str">
        <f t="shared" ca="1" si="22"/>
        <v>分析师100047属于中等收入人群,综合评分合格</v>
      </c>
      <c r="AE48" t="str">
        <f t="shared" ca="1" si="23"/>
        <v>分析师100047属于中等收入人群,综合评分合格也是sql达人</v>
      </c>
    </row>
    <row r="49" spans="1:31" x14ac:dyDescent="0.2">
      <c r="A49">
        <v>100048</v>
      </c>
      <c r="B49" s="3">
        <f t="shared" ca="1" si="2"/>
        <v>369.91716980486314</v>
      </c>
      <c r="C49" s="3">
        <f t="shared" ca="1" si="3"/>
        <v>22.000516407821621</v>
      </c>
      <c r="D49" t="str">
        <f t="shared" ca="1" si="4"/>
        <v>女</v>
      </c>
      <c r="E49" s="3">
        <f t="shared" ca="1" si="5"/>
        <v>18075.881996719178</v>
      </c>
      <c r="F49" s="3">
        <f t="shared" ca="1" si="6"/>
        <v>21</v>
      </c>
      <c r="G49">
        <f t="shared" ca="1" si="7"/>
        <v>5</v>
      </c>
      <c r="H49">
        <f t="shared" ca="1" si="7"/>
        <v>3</v>
      </c>
      <c r="I49">
        <f t="shared" ca="1" si="7"/>
        <v>3</v>
      </c>
      <c r="J49">
        <f t="shared" ca="1" si="7"/>
        <v>5</v>
      </c>
      <c r="K49">
        <f t="shared" ca="1" si="7"/>
        <v>5</v>
      </c>
      <c r="L49">
        <f t="shared" ca="1" si="7"/>
        <v>4</v>
      </c>
      <c r="M49">
        <f t="shared" ca="1" si="7"/>
        <v>4</v>
      </c>
      <c r="N49" s="2">
        <f t="shared" ca="1" si="8"/>
        <v>4</v>
      </c>
      <c r="O49" s="2">
        <f t="shared" ca="1" si="9"/>
        <v>4.333333333333333</v>
      </c>
      <c r="P49" s="2">
        <f t="shared" ca="1" si="10"/>
        <v>4.1333333333333329</v>
      </c>
      <c r="Q49" t="str">
        <f t="shared" ca="1" si="11"/>
        <v>非低收入</v>
      </c>
      <c r="R49" t="str">
        <f t="shared" ca="1" si="12"/>
        <v>高收入</v>
      </c>
      <c r="S49" t="str">
        <f t="shared" ca="1" si="13"/>
        <v>综合评分合格</v>
      </c>
      <c r="T49" t="str">
        <f t="shared" ca="1" si="14"/>
        <v>非优秀</v>
      </c>
      <c r="U49" t="str">
        <f t="shared" ca="1" si="15"/>
        <v>综合评分合格</v>
      </c>
      <c r="V49" t="str">
        <f t="shared" ca="1" si="16"/>
        <v>文采斐然</v>
      </c>
      <c r="W49" t="str">
        <f t="shared" ca="1" si="17"/>
        <v/>
      </c>
      <c r="X49" t="str">
        <f t="shared" ca="1" si="18"/>
        <v/>
      </c>
      <c r="Y49" t="str">
        <f t="shared" ca="1" si="19"/>
        <v>sql达人</v>
      </c>
      <c r="Z49" t="str">
        <f t="shared" ca="1" si="24"/>
        <v>excel达人</v>
      </c>
      <c r="AA49" t="str">
        <f t="shared" ca="1" si="20"/>
        <v/>
      </c>
      <c r="AB49" t="str">
        <f t="shared" ca="1" si="21"/>
        <v>python达人</v>
      </c>
      <c r="AC49" t="str">
        <f t="shared" ca="1" si="1"/>
        <v>文采斐然sql达人excel达人python达人,综合评分合格,高收入</v>
      </c>
      <c r="AD49" t="str">
        <f t="shared" ca="1" si="22"/>
        <v>分析师100048属于高收入人群,综合评分合格</v>
      </c>
      <c r="AE49" t="str">
        <f t="shared" ca="1" si="23"/>
        <v>分析师100048属于高收入人群,综合评分合格此人文采斐然也是sql达人</v>
      </c>
    </row>
    <row r="50" spans="1:31" x14ac:dyDescent="0.2">
      <c r="A50">
        <v>100049</v>
      </c>
      <c r="B50" s="3">
        <f t="shared" ca="1" si="2"/>
        <v>3556.0467861944944</v>
      </c>
      <c r="C50" s="3">
        <f t="shared" ca="1" si="3"/>
        <v>33.576737667455944</v>
      </c>
      <c r="D50" t="str">
        <f t="shared" ca="1" si="4"/>
        <v>女</v>
      </c>
      <c r="E50" s="3">
        <f t="shared" ca="1" si="5"/>
        <v>19764.885689871076</v>
      </c>
      <c r="F50" s="3">
        <f t="shared" ca="1" si="6"/>
        <v>5</v>
      </c>
      <c r="G50">
        <f t="shared" ca="1" si="7"/>
        <v>5</v>
      </c>
      <c r="H50">
        <f t="shared" ca="1" si="7"/>
        <v>5</v>
      </c>
      <c r="I50">
        <f t="shared" ca="1" si="7"/>
        <v>5</v>
      </c>
      <c r="J50">
        <f t="shared" ca="1" si="7"/>
        <v>3</v>
      </c>
      <c r="K50">
        <f t="shared" ca="1" si="7"/>
        <v>4</v>
      </c>
      <c r="L50">
        <f t="shared" ca="1" si="7"/>
        <v>5</v>
      </c>
      <c r="M50">
        <f t="shared" ca="1" si="7"/>
        <v>5</v>
      </c>
      <c r="N50" s="2">
        <f t="shared" ca="1" si="8"/>
        <v>4.5</v>
      </c>
      <c r="O50" s="2">
        <f t="shared" ca="1" si="9"/>
        <v>4.666666666666667</v>
      </c>
      <c r="P50" s="2">
        <f t="shared" ca="1" si="10"/>
        <v>4.5666666666666664</v>
      </c>
      <c r="Q50" t="str">
        <f t="shared" ca="1" si="11"/>
        <v>非低收入</v>
      </c>
      <c r="R50" t="str">
        <f t="shared" ca="1" si="12"/>
        <v>高收入</v>
      </c>
      <c r="S50" t="str">
        <f t="shared" ca="1" si="13"/>
        <v>综合评分合格</v>
      </c>
      <c r="T50" t="str">
        <f t="shared" ca="1" si="14"/>
        <v>非优秀</v>
      </c>
      <c r="U50" t="str">
        <f t="shared" ca="1" si="15"/>
        <v>综合评分合格</v>
      </c>
      <c r="V50" t="str">
        <f t="shared" ca="1" si="16"/>
        <v/>
      </c>
      <c r="W50" t="str">
        <f t="shared" ca="1" si="17"/>
        <v>口灿莲花</v>
      </c>
      <c r="X50" t="str">
        <f t="shared" ca="1" si="18"/>
        <v>颜值爆表</v>
      </c>
      <c r="Y50" t="str">
        <f t="shared" ca="1" si="19"/>
        <v>sql达人</v>
      </c>
      <c r="Z50" t="str">
        <f t="shared" ca="1" si="24"/>
        <v>excel达人</v>
      </c>
      <c r="AA50" t="str">
        <f t="shared" ca="1" si="20"/>
        <v>tab达人</v>
      </c>
      <c r="AB50" t="str">
        <f t="shared" ca="1" si="21"/>
        <v/>
      </c>
      <c r="AC50" t="str">
        <f t="shared" ca="1" si="1"/>
        <v>口灿莲花颜值爆表sql达人excel达人tab达人,综合评分合格,高收入</v>
      </c>
      <c r="AD50" t="str">
        <f t="shared" ca="1" si="22"/>
        <v>分析师100049属于高收入人群,综合评分合格</v>
      </c>
      <c r="AE50" t="str">
        <f t="shared" ca="1" si="23"/>
        <v>分析师100049属于高收入人群,综合评分合格也是sql达人</v>
      </c>
    </row>
    <row r="51" spans="1:31" x14ac:dyDescent="0.2">
      <c r="A51">
        <v>100050</v>
      </c>
      <c r="B51" s="3">
        <f t="shared" ca="1" si="2"/>
        <v>1460.1144796071196</v>
      </c>
      <c r="C51" s="3">
        <f t="shared" ca="1" si="3"/>
        <v>55.410459440856535</v>
      </c>
      <c r="D51" t="str">
        <f t="shared" ca="1" si="4"/>
        <v>男</v>
      </c>
      <c r="E51" s="3">
        <f t="shared" ca="1" si="5"/>
        <v>4397.8477692957358</v>
      </c>
      <c r="F51" s="3">
        <f t="shared" ca="1" si="6"/>
        <v>20</v>
      </c>
      <c r="G51">
        <f t="shared" ca="1" si="7"/>
        <v>4</v>
      </c>
      <c r="H51">
        <f t="shared" ca="1" si="7"/>
        <v>4</v>
      </c>
      <c r="I51">
        <f t="shared" ca="1" si="7"/>
        <v>3</v>
      </c>
      <c r="J51">
        <f t="shared" ca="1" si="7"/>
        <v>4</v>
      </c>
      <c r="K51">
        <f t="shared" ca="1" si="7"/>
        <v>5</v>
      </c>
      <c r="L51">
        <f t="shared" ca="1" si="7"/>
        <v>3</v>
      </c>
      <c r="M51">
        <f t="shared" ca="1" si="7"/>
        <v>5</v>
      </c>
      <c r="N51" s="2">
        <f t="shared" ca="1" si="8"/>
        <v>3.75</v>
      </c>
      <c r="O51" s="2">
        <f t="shared" ca="1" si="9"/>
        <v>4.333333333333333</v>
      </c>
      <c r="P51" s="2">
        <f t="shared" ca="1" si="10"/>
        <v>3.9833333333333334</v>
      </c>
      <c r="Q51" t="str">
        <f t="shared" ca="1" si="11"/>
        <v>非低收入</v>
      </c>
      <c r="R51" t="str">
        <f t="shared" ca="1" si="12"/>
        <v>中等收入</v>
      </c>
      <c r="S51" t="str">
        <f t="shared" ca="1" si="13"/>
        <v>综合评分合格</v>
      </c>
      <c r="T51" t="str">
        <f t="shared" ca="1" si="14"/>
        <v>非优秀</v>
      </c>
      <c r="U51" t="str">
        <f t="shared" ca="1" si="15"/>
        <v>综合评分合格</v>
      </c>
      <c r="V51" t="str">
        <f t="shared" ca="1" si="16"/>
        <v>文采斐然</v>
      </c>
      <c r="W51" t="str">
        <f t="shared" ca="1" si="17"/>
        <v/>
      </c>
      <c r="X51" t="str">
        <f t="shared" ca="1" si="18"/>
        <v>颜值爆表</v>
      </c>
      <c r="Y51" t="str">
        <f t="shared" ca="1" si="19"/>
        <v>sql达人</v>
      </c>
      <c r="Z51" t="str">
        <f t="shared" ca="1" si="24"/>
        <v/>
      </c>
      <c r="AA51" t="str">
        <f t="shared" ca="1" si="20"/>
        <v/>
      </c>
      <c r="AB51" t="str">
        <f t="shared" ca="1" si="21"/>
        <v/>
      </c>
      <c r="AC51" t="str">
        <f t="shared" ca="1" si="1"/>
        <v>文采斐然颜值爆表sql达人,综合评分合格,中等收入</v>
      </c>
      <c r="AD51" t="str">
        <f t="shared" ca="1" si="22"/>
        <v>分析师100050属于中等收入人群,综合评分合格</v>
      </c>
      <c r="AE51" t="str">
        <f t="shared" ca="1" si="23"/>
        <v>分析师100050属于中等收入人群,综合评分合格此人文采斐然也是sql达人</v>
      </c>
    </row>
    <row r="52" spans="1:31" x14ac:dyDescent="0.2">
      <c r="A52">
        <v>100051</v>
      </c>
      <c r="B52" s="3">
        <f t="shared" ca="1" si="2"/>
        <v>5115.5235109870082</v>
      </c>
      <c r="C52" s="3">
        <f t="shared" ca="1" si="3"/>
        <v>23.051916556358922</v>
      </c>
      <c r="D52" t="str">
        <f t="shared" ca="1" si="4"/>
        <v>男</v>
      </c>
      <c r="E52" s="3">
        <f t="shared" ca="1" si="5"/>
        <v>6752.7288373760994</v>
      </c>
      <c r="F52" s="3">
        <f t="shared" ca="1" si="6"/>
        <v>21</v>
      </c>
      <c r="G52">
        <f t="shared" ca="1" si="7"/>
        <v>5</v>
      </c>
      <c r="H52">
        <f t="shared" ca="1" si="7"/>
        <v>4</v>
      </c>
      <c r="I52">
        <f t="shared" ref="H52:M94" ca="1" si="25">IF(RAND()&lt;0.5,5,IF(RAND()&lt;0.7,4,IF(RAND()&lt;0.8,3,IF(RAND()&lt;0.9,2,1))))</f>
        <v>5</v>
      </c>
      <c r="J52">
        <f t="shared" ca="1" si="25"/>
        <v>3</v>
      </c>
      <c r="K52">
        <f t="shared" ca="1" si="25"/>
        <v>5</v>
      </c>
      <c r="L52">
        <f t="shared" ca="1" si="25"/>
        <v>5</v>
      </c>
      <c r="M52">
        <f t="shared" ca="1" si="25"/>
        <v>2</v>
      </c>
      <c r="N52" s="2">
        <f t="shared" ca="1" si="8"/>
        <v>4.25</v>
      </c>
      <c r="O52" s="2">
        <f t="shared" ca="1" si="9"/>
        <v>4</v>
      </c>
      <c r="P52" s="2">
        <f t="shared" ca="1" si="10"/>
        <v>4.1500000000000004</v>
      </c>
      <c r="Q52" t="str">
        <f t="shared" ca="1" si="11"/>
        <v>非低收入</v>
      </c>
      <c r="R52" t="str">
        <f t="shared" ca="1" si="12"/>
        <v>中高收入</v>
      </c>
      <c r="S52" t="str">
        <f t="shared" ca="1" si="13"/>
        <v>综合评分合格</v>
      </c>
      <c r="T52" t="str">
        <f t="shared" ca="1" si="14"/>
        <v>非优秀</v>
      </c>
      <c r="U52" t="str">
        <f t="shared" ca="1" si="15"/>
        <v>综合评分合格</v>
      </c>
      <c r="V52" t="str">
        <f t="shared" ca="1" si="16"/>
        <v>文采斐然</v>
      </c>
      <c r="W52" t="str">
        <f t="shared" ca="1" si="17"/>
        <v>口灿莲花</v>
      </c>
      <c r="X52" t="str">
        <f t="shared" ca="1" si="18"/>
        <v/>
      </c>
      <c r="Y52" t="str">
        <f t="shared" ca="1" si="19"/>
        <v>sql达人</v>
      </c>
      <c r="Z52" t="str">
        <f t="shared" ca="1" si="24"/>
        <v>excel达人</v>
      </c>
      <c r="AA52" t="str">
        <f t="shared" ca="1" si="20"/>
        <v>tab达人</v>
      </c>
      <c r="AB52" t="str">
        <f t="shared" ca="1" si="21"/>
        <v/>
      </c>
      <c r="AC52" t="str">
        <f t="shared" ca="1" si="1"/>
        <v>文采斐然口灿莲花sql达人excel达人tab达人,综合评分合格,中高收入</v>
      </c>
      <c r="AD52" t="str">
        <f t="shared" ca="1" si="22"/>
        <v>分析师100051属于中高收入人群,综合评分合格</v>
      </c>
      <c r="AE52" t="str">
        <f t="shared" ca="1" si="23"/>
        <v>分析师100051属于中高收入人群,综合评分合格此人文采斐然也是sql达人</v>
      </c>
    </row>
    <row r="53" spans="1:31" x14ac:dyDescent="0.2">
      <c r="A53">
        <v>100052</v>
      </c>
      <c r="B53" s="3">
        <f t="shared" ca="1" si="2"/>
        <v>3299.0675065231799</v>
      </c>
      <c r="C53" s="3">
        <f t="shared" ca="1" si="3"/>
        <v>48.471565366308518</v>
      </c>
      <c r="D53" t="str">
        <f t="shared" ca="1" si="4"/>
        <v>女</v>
      </c>
      <c r="E53" s="3">
        <f t="shared" ca="1" si="5"/>
        <v>10197.88335010729</v>
      </c>
      <c r="F53" s="3">
        <f t="shared" ca="1" si="6"/>
        <v>4</v>
      </c>
      <c r="G53">
        <f t="shared" ref="G53:G116" ca="1" si="26">IF(RAND()&lt;0.5,5,IF(RAND()&lt;0.7,4,IF(RAND()&lt;0.8,3,IF(RAND()&lt;0.9,2,1))))</f>
        <v>5</v>
      </c>
      <c r="H53">
        <f t="shared" ca="1" si="25"/>
        <v>5</v>
      </c>
      <c r="I53">
        <f t="shared" ca="1" si="25"/>
        <v>5</v>
      </c>
      <c r="J53">
        <f t="shared" ca="1" si="25"/>
        <v>5</v>
      </c>
      <c r="K53">
        <f t="shared" ca="1" si="25"/>
        <v>5</v>
      </c>
      <c r="L53">
        <f t="shared" ca="1" si="25"/>
        <v>5</v>
      </c>
      <c r="M53">
        <f t="shared" ca="1" si="25"/>
        <v>5</v>
      </c>
      <c r="N53" s="2">
        <f t="shared" ca="1" si="8"/>
        <v>5</v>
      </c>
      <c r="O53" s="2">
        <f t="shared" ca="1" si="9"/>
        <v>5</v>
      </c>
      <c r="P53" s="2">
        <f t="shared" ca="1" si="10"/>
        <v>5</v>
      </c>
      <c r="Q53" t="str">
        <f t="shared" ca="1" si="11"/>
        <v>非低收入</v>
      </c>
      <c r="R53" t="str">
        <f t="shared" ca="1" si="12"/>
        <v>高收入</v>
      </c>
      <c r="S53" t="str">
        <f t="shared" ca="1" si="13"/>
        <v>综合评分合格</v>
      </c>
      <c r="T53" t="str">
        <f t="shared" ca="1" si="14"/>
        <v>优秀</v>
      </c>
      <c r="U53" t="str">
        <f t="shared" ca="1" si="15"/>
        <v>优秀</v>
      </c>
      <c r="V53" t="str">
        <f t="shared" ca="1" si="16"/>
        <v>文采斐然</v>
      </c>
      <c r="W53" t="str">
        <f t="shared" ca="1" si="17"/>
        <v>口灿莲花</v>
      </c>
      <c r="X53" t="str">
        <f t="shared" ca="1" si="18"/>
        <v>颜值爆表</v>
      </c>
      <c r="Y53" t="str">
        <f t="shared" ca="1" si="19"/>
        <v/>
      </c>
      <c r="Z53" t="str">
        <f t="shared" ca="1" si="24"/>
        <v>excel达人</v>
      </c>
      <c r="AA53" t="str">
        <f t="shared" ca="1" si="20"/>
        <v>tab达人</v>
      </c>
      <c r="AB53" t="str">
        <f t="shared" ca="1" si="21"/>
        <v>python达人</v>
      </c>
      <c r="AC53" t="str">
        <f t="shared" ca="1" si="1"/>
        <v>文采斐然口灿莲花颜值爆表excel达人tab达人python达人,优秀,高收入</v>
      </c>
      <c r="AD53" t="str">
        <f t="shared" ca="1" si="22"/>
        <v>分析师100052属于高收入人群,优秀</v>
      </c>
      <c r="AE53" t="str">
        <f t="shared" ca="1" si="23"/>
        <v>分析师100052属于高收入人群,优秀此人文采斐然</v>
      </c>
    </row>
    <row r="54" spans="1:31" x14ac:dyDescent="0.2">
      <c r="A54">
        <v>100053</v>
      </c>
      <c r="B54" s="3">
        <f t="shared" ca="1" si="2"/>
        <v>4828.1328749940621</v>
      </c>
      <c r="C54" s="3">
        <f t="shared" ca="1" si="3"/>
        <v>42.648237754707196</v>
      </c>
      <c r="D54" t="str">
        <f t="shared" ca="1" si="4"/>
        <v>女</v>
      </c>
      <c r="E54" s="3">
        <f t="shared" ca="1" si="5"/>
        <v>20129.215614439177</v>
      </c>
      <c r="F54" s="3">
        <f t="shared" ca="1" si="6"/>
        <v>19</v>
      </c>
      <c r="G54">
        <f t="shared" ca="1" si="26"/>
        <v>5</v>
      </c>
      <c r="H54">
        <f t="shared" ca="1" si="25"/>
        <v>4</v>
      </c>
      <c r="I54">
        <f t="shared" ca="1" si="25"/>
        <v>5</v>
      </c>
      <c r="J54">
        <f t="shared" ca="1" si="25"/>
        <v>3</v>
      </c>
      <c r="K54">
        <f t="shared" ca="1" si="25"/>
        <v>3</v>
      </c>
      <c r="L54">
        <f t="shared" ca="1" si="25"/>
        <v>4</v>
      </c>
      <c r="M54">
        <f t="shared" ca="1" si="25"/>
        <v>4</v>
      </c>
      <c r="N54" s="2">
        <f t="shared" ca="1" si="8"/>
        <v>4.25</v>
      </c>
      <c r="O54" s="2">
        <f t="shared" ca="1" si="9"/>
        <v>3.6666666666666665</v>
      </c>
      <c r="P54" s="2">
        <f t="shared" ca="1" si="10"/>
        <v>4.0166666666666666</v>
      </c>
      <c r="Q54" t="str">
        <f t="shared" ca="1" si="11"/>
        <v>非低收入</v>
      </c>
      <c r="R54" t="str">
        <f t="shared" ca="1" si="12"/>
        <v>高收入</v>
      </c>
      <c r="S54" t="str">
        <f t="shared" ca="1" si="13"/>
        <v>综合评分合格</v>
      </c>
      <c r="T54" t="str">
        <f t="shared" ca="1" si="14"/>
        <v>非优秀</v>
      </c>
      <c r="U54" t="str">
        <f t="shared" ca="1" si="15"/>
        <v>综合评分合格</v>
      </c>
      <c r="V54" t="str">
        <f t="shared" ca="1" si="16"/>
        <v/>
      </c>
      <c r="W54" t="str">
        <f t="shared" ca="1" si="17"/>
        <v/>
      </c>
      <c r="X54" t="str">
        <f t="shared" ca="1" si="18"/>
        <v/>
      </c>
      <c r="Y54" t="str">
        <f t="shared" ca="1" si="19"/>
        <v>sql达人</v>
      </c>
      <c r="Z54" t="str">
        <f t="shared" ca="1" si="24"/>
        <v>excel达人</v>
      </c>
      <c r="AA54" t="str">
        <f t="shared" ca="1" si="20"/>
        <v>tab达人</v>
      </c>
      <c r="AB54" t="str">
        <f t="shared" ca="1" si="21"/>
        <v/>
      </c>
      <c r="AC54" t="str">
        <f t="shared" ca="1" si="1"/>
        <v>sql达人excel达人tab达人,综合评分合格,高收入</v>
      </c>
      <c r="AD54" t="str">
        <f t="shared" ca="1" si="22"/>
        <v>分析师100053属于高收入人群,综合评分合格</v>
      </c>
      <c r="AE54" t="str">
        <f t="shared" ca="1" si="23"/>
        <v>分析师100053属于高收入人群,综合评分合格也是sql达人</v>
      </c>
    </row>
    <row r="55" spans="1:31" x14ac:dyDescent="0.2">
      <c r="A55">
        <v>100054</v>
      </c>
      <c r="B55" s="3">
        <f t="shared" ca="1" si="2"/>
        <v>8567.1881071141761</v>
      </c>
      <c r="C55" s="3">
        <f t="shared" ca="1" si="3"/>
        <v>58.960949544079938</v>
      </c>
      <c r="D55" t="str">
        <f t="shared" ca="1" si="4"/>
        <v>男</v>
      </c>
      <c r="E55" s="3">
        <f t="shared" ca="1" si="5"/>
        <v>9849.7323836786236</v>
      </c>
      <c r="F55" s="3">
        <f t="shared" ca="1" si="6"/>
        <v>20</v>
      </c>
      <c r="G55">
        <f t="shared" ca="1" si="26"/>
        <v>4</v>
      </c>
      <c r="H55">
        <f t="shared" ca="1" si="25"/>
        <v>3</v>
      </c>
      <c r="I55">
        <f t="shared" ca="1" si="25"/>
        <v>5</v>
      </c>
      <c r="J55">
        <f t="shared" ca="1" si="25"/>
        <v>5</v>
      </c>
      <c r="K55">
        <f t="shared" ca="1" si="25"/>
        <v>5</v>
      </c>
      <c r="L55">
        <f t="shared" ca="1" si="25"/>
        <v>3</v>
      </c>
      <c r="M55">
        <f t="shared" ca="1" si="25"/>
        <v>4</v>
      </c>
      <c r="N55" s="2">
        <f t="shared" ca="1" si="8"/>
        <v>4.25</v>
      </c>
      <c r="O55" s="2">
        <f t="shared" ca="1" si="9"/>
        <v>4</v>
      </c>
      <c r="P55" s="2">
        <f t="shared" ca="1" si="10"/>
        <v>4.1500000000000004</v>
      </c>
      <c r="Q55" t="str">
        <f t="shared" ca="1" si="11"/>
        <v>非低收入</v>
      </c>
      <c r="R55" t="str">
        <f t="shared" ca="1" si="12"/>
        <v>中高收入</v>
      </c>
      <c r="S55" t="str">
        <f t="shared" ca="1" si="13"/>
        <v>综合评分合格</v>
      </c>
      <c r="T55" t="str">
        <f t="shared" ca="1" si="14"/>
        <v>非优秀</v>
      </c>
      <c r="U55" t="str">
        <f t="shared" ca="1" si="15"/>
        <v>综合评分合格</v>
      </c>
      <c r="V55" t="str">
        <f t="shared" ca="1" si="16"/>
        <v>文采斐然</v>
      </c>
      <c r="W55" t="str">
        <f t="shared" ca="1" si="17"/>
        <v/>
      </c>
      <c r="X55" t="str">
        <f t="shared" ca="1" si="18"/>
        <v/>
      </c>
      <c r="Y55" t="str">
        <f t="shared" ca="1" si="19"/>
        <v>sql达人</v>
      </c>
      <c r="Z55" t="str">
        <f t="shared" ca="1" si="24"/>
        <v/>
      </c>
      <c r="AA55" t="str">
        <f t="shared" ca="1" si="20"/>
        <v>tab达人</v>
      </c>
      <c r="AB55" t="str">
        <f t="shared" ca="1" si="21"/>
        <v>python达人</v>
      </c>
      <c r="AC55" t="str">
        <f t="shared" ca="1" si="1"/>
        <v>文采斐然sql达人tab达人python达人,综合评分合格,中高收入</v>
      </c>
      <c r="AD55" t="str">
        <f t="shared" ca="1" si="22"/>
        <v>分析师100054属于中高收入人群,综合评分合格</v>
      </c>
      <c r="AE55" t="str">
        <f t="shared" ca="1" si="23"/>
        <v>分析师100054属于中高收入人群,综合评分合格此人文采斐然也是sql达人</v>
      </c>
    </row>
    <row r="56" spans="1:31" x14ac:dyDescent="0.2">
      <c r="A56">
        <v>100055</v>
      </c>
      <c r="B56" s="3">
        <f t="shared" ca="1" si="2"/>
        <v>4044.0681956792614</v>
      </c>
      <c r="C56" s="3">
        <f t="shared" ca="1" si="3"/>
        <v>53.507350027002673</v>
      </c>
      <c r="D56" t="str">
        <f t="shared" ca="1" si="4"/>
        <v>女</v>
      </c>
      <c r="E56" s="3">
        <f t="shared" ca="1" si="5"/>
        <v>18135.771985349231</v>
      </c>
      <c r="F56" s="3">
        <f t="shared" ca="1" si="6"/>
        <v>14</v>
      </c>
      <c r="G56">
        <f t="shared" ca="1" si="26"/>
        <v>5</v>
      </c>
      <c r="H56">
        <f t="shared" ca="1" si="25"/>
        <v>4</v>
      </c>
      <c r="I56">
        <f t="shared" ca="1" si="25"/>
        <v>5</v>
      </c>
      <c r="J56">
        <f t="shared" ca="1" si="25"/>
        <v>4</v>
      </c>
      <c r="K56">
        <f t="shared" ca="1" si="25"/>
        <v>4</v>
      </c>
      <c r="L56">
        <f t="shared" ca="1" si="25"/>
        <v>1</v>
      </c>
      <c r="M56">
        <f t="shared" ca="1" si="25"/>
        <v>2</v>
      </c>
      <c r="N56" s="2">
        <f t="shared" ca="1" si="8"/>
        <v>4.5</v>
      </c>
      <c r="O56" s="2">
        <f t="shared" ca="1" si="9"/>
        <v>2.3333333333333335</v>
      </c>
      <c r="P56" s="2">
        <f t="shared" ca="1" si="10"/>
        <v>3.6333333333333333</v>
      </c>
      <c r="Q56" t="str">
        <f t="shared" ca="1" si="11"/>
        <v>非低收入</v>
      </c>
      <c r="R56" t="str">
        <f t="shared" ca="1" si="12"/>
        <v>高收入</v>
      </c>
      <c r="S56" t="str">
        <f t="shared" ca="1" si="13"/>
        <v>综合评分不合格</v>
      </c>
      <c r="T56" t="str">
        <f t="shared" ca="1" si="14"/>
        <v>非优秀</v>
      </c>
      <c r="U56" t="str">
        <f t="shared" ca="1" si="15"/>
        <v>综合评分不合格</v>
      </c>
      <c r="V56" t="str">
        <f t="shared" ca="1" si="16"/>
        <v/>
      </c>
      <c r="W56" t="str">
        <f t="shared" ca="1" si="17"/>
        <v/>
      </c>
      <c r="X56" t="str">
        <f t="shared" ca="1" si="18"/>
        <v/>
      </c>
      <c r="Y56" t="str">
        <f t="shared" ca="1" si="19"/>
        <v>sql达人</v>
      </c>
      <c r="Z56" t="str">
        <f t="shared" ca="1" si="24"/>
        <v>excel达人</v>
      </c>
      <c r="AA56" t="str">
        <f t="shared" ca="1" si="20"/>
        <v>tab达人</v>
      </c>
      <c r="AB56" t="str">
        <f t="shared" ca="1" si="21"/>
        <v/>
      </c>
      <c r="AC56" t="str">
        <f t="shared" ca="1" si="1"/>
        <v>sql达人excel达人tab达人,综合评分不合格,高收入</v>
      </c>
      <c r="AD56" t="str">
        <f t="shared" ca="1" si="22"/>
        <v>分析师100055属于高收入人群,综合评分不合格</v>
      </c>
      <c r="AE56" t="str">
        <f t="shared" ca="1" si="23"/>
        <v>分析师100055属于高收入人群,综合评分不合格也是sql达人</v>
      </c>
    </row>
    <row r="57" spans="1:31" x14ac:dyDescent="0.2">
      <c r="A57">
        <v>100056</v>
      </c>
      <c r="B57" s="3">
        <f t="shared" ca="1" si="2"/>
        <v>9187.9548725058266</v>
      </c>
      <c r="C57" s="3">
        <f t="shared" ca="1" si="3"/>
        <v>60.021182985938296</v>
      </c>
      <c r="D57" t="str">
        <f t="shared" ca="1" si="4"/>
        <v>女</v>
      </c>
      <c r="E57" s="3">
        <f t="shared" ca="1" si="5"/>
        <v>21534.912505517277</v>
      </c>
      <c r="F57" s="3">
        <f t="shared" ca="1" si="6"/>
        <v>10</v>
      </c>
      <c r="G57">
        <f t="shared" ca="1" si="26"/>
        <v>5</v>
      </c>
      <c r="H57">
        <f t="shared" ca="1" si="25"/>
        <v>4</v>
      </c>
      <c r="I57">
        <f t="shared" ca="1" si="25"/>
        <v>5</v>
      </c>
      <c r="J57">
        <f t="shared" ca="1" si="25"/>
        <v>4</v>
      </c>
      <c r="K57">
        <f t="shared" ca="1" si="25"/>
        <v>4</v>
      </c>
      <c r="L57">
        <f t="shared" ca="1" si="25"/>
        <v>4</v>
      </c>
      <c r="M57">
        <f t="shared" ca="1" si="25"/>
        <v>5</v>
      </c>
      <c r="N57" s="2">
        <f t="shared" ca="1" si="8"/>
        <v>4.5</v>
      </c>
      <c r="O57" s="2">
        <f t="shared" ca="1" si="9"/>
        <v>4.333333333333333</v>
      </c>
      <c r="P57" s="2">
        <f t="shared" ca="1" si="10"/>
        <v>4.4333333333333336</v>
      </c>
      <c r="Q57" t="str">
        <f t="shared" ca="1" si="11"/>
        <v>非低收入</v>
      </c>
      <c r="R57" t="str">
        <f t="shared" ca="1" si="12"/>
        <v>高收入</v>
      </c>
      <c r="S57" t="str">
        <f t="shared" ca="1" si="13"/>
        <v>综合评分合格</v>
      </c>
      <c r="T57" t="str">
        <f t="shared" ca="1" si="14"/>
        <v>非优秀</v>
      </c>
      <c r="U57" t="str">
        <f t="shared" ca="1" si="15"/>
        <v>综合评分合格</v>
      </c>
      <c r="V57" t="str">
        <f t="shared" ca="1" si="16"/>
        <v/>
      </c>
      <c r="W57" t="str">
        <f t="shared" ca="1" si="17"/>
        <v/>
      </c>
      <c r="X57" t="str">
        <f t="shared" ca="1" si="18"/>
        <v>颜值爆表</v>
      </c>
      <c r="Y57" t="str">
        <f t="shared" ca="1" si="19"/>
        <v>sql达人</v>
      </c>
      <c r="Z57" t="str">
        <f t="shared" ca="1" si="24"/>
        <v>excel达人</v>
      </c>
      <c r="AA57" t="str">
        <f t="shared" ca="1" si="20"/>
        <v>tab达人</v>
      </c>
      <c r="AB57" t="str">
        <f t="shared" ca="1" si="21"/>
        <v/>
      </c>
      <c r="AC57" t="str">
        <f t="shared" ca="1" si="1"/>
        <v>颜值爆表sql达人excel达人tab达人,综合评分合格,高收入</v>
      </c>
      <c r="AD57" t="str">
        <f t="shared" ca="1" si="22"/>
        <v>分析师100056属于高收入人群,综合评分合格</v>
      </c>
      <c r="AE57" t="str">
        <f t="shared" ca="1" si="23"/>
        <v>分析师100056属于高收入人群,综合评分合格也是sql达人</v>
      </c>
    </row>
    <row r="58" spans="1:31" x14ac:dyDescent="0.2">
      <c r="A58">
        <v>100057</v>
      </c>
      <c r="B58" s="3">
        <f t="shared" ca="1" si="2"/>
        <v>3826.7279552741138</v>
      </c>
      <c r="C58" s="3">
        <f t="shared" ca="1" si="3"/>
        <v>38.99075466591475</v>
      </c>
      <c r="D58" t="str">
        <f t="shared" ca="1" si="4"/>
        <v>女</v>
      </c>
      <c r="E58" s="3">
        <f t="shared" ca="1" si="5"/>
        <v>12951.679369871981</v>
      </c>
      <c r="F58" s="3">
        <f t="shared" ca="1" si="6"/>
        <v>18</v>
      </c>
      <c r="G58">
        <f t="shared" ca="1" si="26"/>
        <v>3</v>
      </c>
      <c r="H58">
        <f t="shared" ca="1" si="25"/>
        <v>4</v>
      </c>
      <c r="I58">
        <f t="shared" ca="1" si="25"/>
        <v>5</v>
      </c>
      <c r="J58">
        <f t="shared" ca="1" si="25"/>
        <v>5</v>
      </c>
      <c r="K58">
        <f t="shared" ca="1" si="25"/>
        <v>5</v>
      </c>
      <c r="L58">
        <f t="shared" ca="1" si="25"/>
        <v>4</v>
      </c>
      <c r="M58">
        <f t="shared" ca="1" si="25"/>
        <v>5</v>
      </c>
      <c r="N58" s="2">
        <f t="shared" ca="1" si="8"/>
        <v>4.25</v>
      </c>
      <c r="O58" s="2">
        <f t="shared" ca="1" si="9"/>
        <v>4.666666666666667</v>
      </c>
      <c r="P58" s="2">
        <f t="shared" ca="1" si="10"/>
        <v>4.416666666666667</v>
      </c>
      <c r="Q58" t="str">
        <f t="shared" ca="1" si="11"/>
        <v>非低收入</v>
      </c>
      <c r="R58" t="str">
        <f t="shared" ca="1" si="12"/>
        <v>高收入</v>
      </c>
      <c r="S58" t="str">
        <f t="shared" ca="1" si="13"/>
        <v>综合评分合格</v>
      </c>
      <c r="T58" t="str">
        <f t="shared" ca="1" si="14"/>
        <v>非优秀</v>
      </c>
      <c r="U58" t="str">
        <f t="shared" ca="1" si="15"/>
        <v>综合评分合格</v>
      </c>
      <c r="V58" t="str">
        <f t="shared" ca="1" si="16"/>
        <v>文采斐然</v>
      </c>
      <c r="W58" t="str">
        <f t="shared" ca="1" si="17"/>
        <v/>
      </c>
      <c r="X58" t="str">
        <f t="shared" ca="1" si="18"/>
        <v>颜值爆表</v>
      </c>
      <c r="Y58" t="str">
        <f t="shared" ca="1" si="19"/>
        <v>sql达人</v>
      </c>
      <c r="Z58" t="str">
        <f t="shared" ca="1" si="24"/>
        <v/>
      </c>
      <c r="AA58" t="str">
        <f t="shared" ca="1" si="20"/>
        <v>tab达人</v>
      </c>
      <c r="AB58" t="str">
        <f t="shared" ca="1" si="21"/>
        <v>python达人</v>
      </c>
      <c r="AC58" t="str">
        <f t="shared" ca="1" si="1"/>
        <v>文采斐然颜值爆表sql达人tab达人python达人,综合评分合格,高收入</v>
      </c>
      <c r="AD58" t="str">
        <f t="shared" ca="1" si="22"/>
        <v>分析师100057属于高收入人群,综合评分合格</v>
      </c>
      <c r="AE58" t="str">
        <f t="shared" ca="1" si="23"/>
        <v>分析师100057属于高收入人群,综合评分合格此人文采斐然也是sql达人</v>
      </c>
    </row>
    <row r="59" spans="1:31" x14ac:dyDescent="0.2">
      <c r="A59">
        <v>100058</v>
      </c>
      <c r="B59" s="3">
        <f t="shared" ca="1" si="2"/>
        <v>3881.5006370188521</v>
      </c>
      <c r="C59" s="3">
        <f t="shared" ca="1" si="3"/>
        <v>50.954569998519787</v>
      </c>
      <c r="D59" t="str">
        <f t="shared" ca="1" si="4"/>
        <v>女</v>
      </c>
      <c r="E59" s="3">
        <f t="shared" ca="1" si="5"/>
        <v>16854.374986480179</v>
      </c>
      <c r="F59" s="3">
        <f t="shared" ca="1" si="6"/>
        <v>5</v>
      </c>
      <c r="G59">
        <f t="shared" ca="1" si="26"/>
        <v>5</v>
      </c>
      <c r="H59">
        <f t="shared" ca="1" si="25"/>
        <v>5</v>
      </c>
      <c r="I59">
        <f t="shared" ca="1" si="25"/>
        <v>3</v>
      </c>
      <c r="J59">
        <f t="shared" ca="1" si="25"/>
        <v>4</v>
      </c>
      <c r="K59">
        <f t="shared" ca="1" si="25"/>
        <v>5</v>
      </c>
      <c r="L59">
        <f t="shared" ca="1" si="25"/>
        <v>5</v>
      </c>
      <c r="M59">
        <f t="shared" ca="1" si="25"/>
        <v>4</v>
      </c>
      <c r="N59" s="2">
        <f t="shared" ca="1" si="8"/>
        <v>4.25</v>
      </c>
      <c r="O59" s="2">
        <f t="shared" ca="1" si="9"/>
        <v>4.666666666666667</v>
      </c>
      <c r="P59" s="2">
        <f t="shared" ca="1" si="10"/>
        <v>4.416666666666667</v>
      </c>
      <c r="Q59" t="str">
        <f t="shared" ca="1" si="11"/>
        <v>非低收入</v>
      </c>
      <c r="R59" t="str">
        <f t="shared" ca="1" si="12"/>
        <v>高收入</v>
      </c>
      <c r="S59" t="str">
        <f t="shared" ca="1" si="13"/>
        <v>综合评分合格</v>
      </c>
      <c r="T59" t="str">
        <f t="shared" ca="1" si="14"/>
        <v>非优秀</v>
      </c>
      <c r="U59" t="str">
        <f t="shared" ca="1" si="15"/>
        <v>综合评分合格</v>
      </c>
      <c r="V59" t="str">
        <f t="shared" ca="1" si="16"/>
        <v>文采斐然</v>
      </c>
      <c r="W59" t="str">
        <f t="shared" ca="1" si="17"/>
        <v>口灿莲花</v>
      </c>
      <c r="X59" t="str">
        <f t="shared" ca="1" si="18"/>
        <v/>
      </c>
      <c r="Y59" t="str">
        <f t="shared" ca="1" si="19"/>
        <v>sql达人</v>
      </c>
      <c r="Z59" t="str">
        <f t="shared" ca="1" si="24"/>
        <v>excel达人</v>
      </c>
      <c r="AA59" t="str">
        <f t="shared" ca="1" si="20"/>
        <v/>
      </c>
      <c r="AB59" t="str">
        <f t="shared" ca="1" si="21"/>
        <v/>
      </c>
      <c r="AC59" t="str">
        <f t="shared" ca="1" si="1"/>
        <v>文采斐然口灿莲花sql达人excel达人,综合评分合格,高收入</v>
      </c>
      <c r="AD59" t="str">
        <f t="shared" ca="1" si="22"/>
        <v>分析师100058属于高收入人群,综合评分合格</v>
      </c>
      <c r="AE59" t="str">
        <f t="shared" ca="1" si="23"/>
        <v>分析师100058属于高收入人群,综合评分合格此人文采斐然也是sql达人</v>
      </c>
    </row>
    <row r="60" spans="1:31" x14ac:dyDescent="0.2">
      <c r="A60">
        <v>100059</v>
      </c>
      <c r="B60" s="3">
        <f t="shared" ca="1" si="2"/>
        <v>9209.8014802672042</v>
      </c>
      <c r="C60" s="3">
        <f t="shared" ca="1" si="3"/>
        <v>39.77976888266366</v>
      </c>
      <c r="D60" t="str">
        <f t="shared" ca="1" si="4"/>
        <v>女</v>
      </c>
      <c r="E60" s="3">
        <f t="shared" ca="1" si="5"/>
        <v>15396.290206424441</v>
      </c>
      <c r="F60" s="3">
        <f t="shared" ca="1" si="6"/>
        <v>3</v>
      </c>
      <c r="G60">
        <f t="shared" ca="1" si="26"/>
        <v>5</v>
      </c>
      <c r="H60">
        <f t="shared" ca="1" si="25"/>
        <v>5</v>
      </c>
      <c r="I60">
        <f t="shared" ca="1" si="25"/>
        <v>5</v>
      </c>
      <c r="J60">
        <f t="shared" ca="1" si="25"/>
        <v>5</v>
      </c>
      <c r="K60">
        <f t="shared" ca="1" si="25"/>
        <v>5</v>
      </c>
      <c r="L60">
        <f t="shared" ca="1" si="25"/>
        <v>4</v>
      </c>
      <c r="M60">
        <f t="shared" ca="1" si="25"/>
        <v>5</v>
      </c>
      <c r="N60" s="2">
        <f t="shared" ca="1" si="8"/>
        <v>5</v>
      </c>
      <c r="O60" s="2">
        <f t="shared" ca="1" si="9"/>
        <v>4.666666666666667</v>
      </c>
      <c r="P60" s="2">
        <f t="shared" ca="1" si="10"/>
        <v>4.8666666666666671</v>
      </c>
      <c r="Q60" t="str">
        <f t="shared" ca="1" si="11"/>
        <v>非低收入</v>
      </c>
      <c r="R60" t="str">
        <f t="shared" ca="1" si="12"/>
        <v>高收入</v>
      </c>
      <c r="S60" t="str">
        <f t="shared" ca="1" si="13"/>
        <v>综合评分合格</v>
      </c>
      <c r="T60" t="str">
        <f t="shared" ca="1" si="14"/>
        <v>优秀</v>
      </c>
      <c r="U60" t="str">
        <f t="shared" ca="1" si="15"/>
        <v>优秀</v>
      </c>
      <c r="V60" t="str">
        <f t="shared" ca="1" si="16"/>
        <v>文采斐然</v>
      </c>
      <c r="W60" t="str">
        <f t="shared" ca="1" si="17"/>
        <v/>
      </c>
      <c r="X60" t="str">
        <f t="shared" ca="1" si="18"/>
        <v>颜值爆表</v>
      </c>
      <c r="Y60" t="str">
        <f t="shared" ca="1" si="19"/>
        <v/>
      </c>
      <c r="Z60" t="str">
        <f t="shared" ca="1" si="24"/>
        <v>excel达人</v>
      </c>
      <c r="AA60" t="str">
        <f t="shared" ca="1" si="20"/>
        <v>tab达人</v>
      </c>
      <c r="AB60" t="str">
        <f t="shared" ca="1" si="21"/>
        <v>python达人</v>
      </c>
      <c r="AC60" t="str">
        <f t="shared" ca="1" si="1"/>
        <v>文采斐然颜值爆表excel达人tab达人python达人,优秀,高收入</v>
      </c>
      <c r="AD60" t="str">
        <f t="shared" ca="1" si="22"/>
        <v>分析师100059属于高收入人群,优秀</v>
      </c>
      <c r="AE60" t="str">
        <f t="shared" ca="1" si="23"/>
        <v>分析师100059属于高收入人群,优秀此人文采斐然</v>
      </c>
    </row>
    <row r="61" spans="1:31" x14ac:dyDescent="0.2">
      <c r="A61">
        <v>100060</v>
      </c>
      <c r="B61" s="3">
        <f t="shared" ca="1" si="2"/>
        <v>7098.8031725388555</v>
      </c>
      <c r="C61" s="3">
        <f t="shared" ca="1" si="3"/>
        <v>64.355968898071396</v>
      </c>
      <c r="D61" t="str">
        <f t="shared" ca="1" si="4"/>
        <v>男</v>
      </c>
      <c r="E61" s="3">
        <f t="shared" ca="1" si="5"/>
        <v>16702.352140939089</v>
      </c>
      <c r="F61" s="3">
        <f t="shared" ca="1" si="6"/>
        <v>4</v>
      </c>
      <c r="G61">
        <f t="shared" ca="1" si="26"/>
        <v>4</v>
      </c>
      <c r="H61">
        <f t="shared" ca="1" si="25"/>
        <v>3</v>
      </c>
      <c r="I61">
        <f t="shared" ca="1" si="25"/>
        <v>5</v>
      </c>
      <c r="J61">
        <f t="shared" ca="1" si="25"/>
        <v>5</v>
      </c>
      <c r="K61">
        <f t="shared" ca="1" si="25"/>
        <v>5</v>
      </c>
      <c r="L61">
        <f t="shared" ca="1" si="25"/>
        <v>3</v>
      </c>
      <c r="M61">
        <f t="shared" ca="1" si="25"/>
        <v>5</v>
      </c>
      <c r="N61" s="2">
        <f t="shared" ca="1" si="8"/>
        <v>4.25</v>
      </c>
      <c r="O61" s="2">
        <f t="shared" ca="1" si="9"/>
        <v>4.333333333333333</v>
      </c>
      <c r="P61" s="2">
        <f t="shared" ca="1" si="10"/>
        <v>4.2833333333333332</v>
      </c>
      <c r="Q61" t="str">
        <f t="shared" ca="1" si="11"/>
        <v>非低收入</v>
      </c>
      <c r="R61" t="str">
        <f t="shared" ca="1" si="12"/>
        <v>高收入</v>
      </c>
      <c r="S61" t="str">
        <f t="shared" ca="1" si="13"/>
        <v>综合评分合格</v>
      </c>
      <c r="T61" t="str">
        <f t="shared" ca="1" si="14"/>
        <v>非优秀</v>
      </c>
      <c r="U61" t="str">
        <f t="shared" ca="1" si="15"/>
        <v>综合评分合格</v>
      </c>
      <c r="V61" t="str">
        <f t="shared" ca="1" si="16"/>
        <v>文采斐然</v>
      </c>
      <c r="W61" t="str">
        <f t="shared" ca="1" si="17"/>
        <v/>
      </c>
      <c r="X61" t="str">
        <f t="shared" ca="1" si="18"/>
        <v>颜值爆表</v>
      </c>
      <c r="Y61" t="str">
        <f t="shared" ca="1" si="19"/>
        <v/>
      </c>
      <c r="Z61" t="str">
        <f t="shared" ca="1" si="24"/>
        <v/>
      </c>
      <c r="AA61" t="str">
        <f t="shared" ca="1" si="20"/>
        <v>tab达人</v>
      </c>
      <c r="AB61" t="str">
        <f t="shared" ca="1" si="21"/>
        <v>python达人</v>
      </c>
      <c r="AC61" t="str">
        <f t="shared" ca="1" si="1"/>
        <v>文采斐然颜值爆表tab达人python达人,综合评分合格,高收入</v>
      </c>
      <c r="AD61" t="str">
        <f t="shared" ca="1" si="22"/>
        <v>分析师100060属于高收入人群,综合评分合格</v>
      </c>
      <c r="AE61" t="str">
        <f t="shared" ca="1" si="23"/>
        <v>分析师100060属于高收入人群,综合评分合格此人文采斐然</v>
      </c>
    </row>
    <row r="62" spans="1:31" x14ac:dyDescent="0.2">
      <c r="A62">
        <v>100061</v>
      </c>
      <c r="B62" s="3">
        <f t="shared" ca="1" si="2"/>
        <v>2807.027397007269</v>
      </c>
      <c r="C62" s="3">
        <f t="shared" ca="1" si="3"/>
        <v>67.311768801009833</v>
      </c>
      <c r="D62" t="str">
        <f t="shared" ca="1" si="4"/>
        <v>女</v>
      </c>
      <c r="E62" s="3">
        <f t="shared" ca="1" si="5"/>
        <v>20831.921274451957</v>
      </c>
      <c r="F62" s="3">
        <f t="shared" ca="1" si="6"/>
        <v>21</v>
      </c>
      <c r="G62">
        <f t="shared" ca="1" si="26"/>
        <v>5</v>
      </c>
      <c r="H62">
        <f t="shared" ca="1" si="25"/>
        <v>5</v>
      </c>
      <c r="I62">
        <f t="shared" ca="1" si="25"/>
        <v>5</v>
      </c>
      <c r="J62">
        <f t="shared" ca="1" si="25"/>
        <v>5</v>
      </c>
      <c r="K62">
        <f t="shared" ca="1" si="25"/>
        <v>5</v>
      </c>
      <c r="L62">
        <f t="shared" ca="1" si="25"/>
        <v>5</v>
      </c>
      <c r="M62">
        <f t="shared" ca="1" si="25"/>
        <v>4</v>
      </c>
      <c r="N62" s="2">
        <f t="shared" ca="1" si="8"/>
        <v>5</v>
      </c>
      <c r="O62" s="2">
        <f t="shared" ca="1" si="9"/>
        <v>4.666666666666667</v>
      </c>
      <c r="P62" s="2">
        <f t="shared" ca="1" si="10"/>
        <v>4.8666666666666671</v>
      </c>
      <c r="Q62" t="str">
        <f t="shared" ca="1" si="11"/>
        <v>非低收入</v>
      </c>
      <c r="R62" t="str">
        <f t="shared" ca="1" si="12"/>
        <v>高收入</v>
      </c>
      <c r="S62" t="str">
        <f t="shared" ca="1" si="13"/>
        <v>综合评分合格</v>
      </c>
      <c r="T62" t="str">
        <f t="shared" ca="1" si="14"/>
        <v>优秀</v>
      </c>
      <c r="U62" t="str">
        <f t="shared" ca="1" si="15"/>
        <v>优秀</v>
      </c>
      <c r="V62" t="str">
        <f t="shared" ca="1" si="16"/>
        <v>文采斐然</v>
      </c>
      <c r="W62" t="str">
        <f t="shared" ca="1" si="17"/>
        <v>口灿莲花</v>
      </c>
      <c r="X62" t="str">
        <f t="shared" ca="1" si="18"/>
        <v/>
      </c>
      <c r="Y62" t="str">
        <f t="shared" ca="1" si="19"/>
        <v>sql达人</v>
      </c>
      <c r="Z62" t="str">
        <f t="shared" ca="1" si="24"/>
        <v>excel达人</v>
      </c>
      <c r="AA62" t="str">
        <f t="shared" ca="1" si="20"/>
        <v>tab达人</v>
      </c>
      <c r="AB62" t="str">
        <f t="shared" ca="1" si="21"/>
        <v>python达人</v>
      </c>
      <c r="AC62" t="str">
        <f t="shared" ca="1" si="1"/>
        <v>文采斐然口灿莲花sql达人excel达人tab达人python达人,优秀,高收入</v>
      </c>
      <c r="AD62" t="str">
        <f t="shared" ca="1" si="22"/>
        <v>分析师100061属于高收入人群,优秀</v>
      </c>
      <c r="AE62" t="str">
        <f t="shared" ca="1" si="23"/>
        <v>分析师100061属于高收入人群,优秀此人文采斐然也是sql达人</v>
      </c>
    </row>
    <row r="63" spans="1:31" x14ac:dyDescent="0.2">
      <c r="A63">
        <v>100062</v>
      </c>
      <c r="B63" s="3">
        <f t="shared" ca="1" si="2"/>
        <v>1543.9019354114059</v>
      </c>
      <c r="C63" s="3">
        <f t="shared" ca="1" si="3"/>
        <v>27.089620448349311</v>
      </c>
      <c r="D63" t="str">
        <f t="shared" ca="1" si="4"/>
        <v>女</v>
      </c>
      <c r="E63" s="3">
        <f t="shared" ca="1" si="5"/>
        <v>12253.08708510418</v>
      </c>
      <c r="F63" s="3">
        <f t="shared" ca="1" si="6"/>
        <v>16</v>
      </c>
      <c r="G63">
        <f t="shared" ca="1" si="26"/>
        <v>5</v>
      </c>
      <c r="H63">
        <f t="shared" ca="1" si="25"/>
        <v>5</v>
      </c>
      <c r="I63">
        <f t="shared" ca="1" si="25"/>
        <v>5</v>
      </c>
      <c r="J63">
        <f t="shared" ca="1" si="25"/>
        <v>3</v>
      </c>
      <c r="K63">
        <f t="shared" ca="1" si="25"/>
        <v>5</v>
      </c>
      <c r="L63">
        <f t="shared" ca="1" si="25"/>
        <v>4</v>
      </c>
      <c r="M63">
        <f t="shared" ca="1" si="25"/>
        <v>5</v>
      </c>
      <c r="N63" s="2">
        <f t="shared" ca="1" si="8"/>
        <v>4.5</v>
      </c>
      <c r="O63" s="2">
        <f t="shared" ca="1" si="9"/>
        <v>4.666666666666667</v>
      </c>
      <c r="P63" s="2">
        <f t="shared" ca="1" si="10"/>
        <v>4.5666666666666664</v>
      </c>
      <c r="Q63" t="str">
        <f t="shared" ca="1" si="11"/>
        <v>非低收入</v>
      </c>
      <c r="R63" t="str">
        <f t="shared" ca="1" si="12"/>
        <v>高收入</v>
      </c>
      <c r="S63" t="str">
        <f t="shared" ca="1" si="13"/>
        <v>综合评分合格</v>
      </c>
      <c r="T63" t="str">
        <f t="shared" ca="1" si="14"/>
        <v>非优秀</v>
      </c>
      <c r="U63" t="str">
        <f t="shared" ca="1" si="15"/>
        <v>综合评分合格</v>
      </c>
      <c r="V63" t="str">
        <f t="shared" ca="1" si="16"/>
        <v>文采斐然</v>
      </c>
      <c r="W63" t="str">
        <f t="shared" ca="1" si="17"/>
        <v/>
      </c>
      <c r="X63" t="str">
        <f t="shared" ca="1" si="18"/>
        <v>颜值爆表</v>
      </c>
      <c r="Y63" t="str">
        <f t="shared" ca="1" si="19"/>
        <v>sql达人</v>
      </c>
      <c r="Z63" t="str">
        <f t="shared" ca="1" si="24"/>
        <v>excel达人</v>
      </c>
      <c r="AA63" t="str">
        <f t="shared" ca="1" si="20"/>
        <v>tab达人</v>
      </c>
      <c r="AB63" t="str">
        <f t="shared" ca="1" si="21"/>
        <v/>
      </c>
      <c r="AC63" t="str">
        <f t="shared" ca="1" si="1"/>
        <v>文采斐然颜值爆表sql达人excel达人tab达人,综合评分合格,高收入</v>
      </c>
      <c r="AD63" t="str">
        <f t="shared" ca="1" si="22"/>
        <v>分析师100062属于高收入人群,综合评分合格</v>
      </c>
      <c r="AE63" t="str">
        <f t="shared" ca="1" si="23"/>
        <v>分析师100062属于高收入人群,综合评分合格此人文采斐然也是sql达人</v>
      </c>
    </row>
    <row r="64" spans="1:31" x14ac:dyDescent="0.2">
      <c r="A64">
        <v>100063</v>
      </c>
      <c r="B64" s="3">
        <f t="shared" ca="1" si="2"/>
        <v>5448.0238000220479</v>
      </c>
      <c r="C64" s="3">
        <f t="shared" ca="1" si="3"/>
        <v>41.192180634792933</v>
      </c>
      <c r="D64" t="str">
        <f t="shared" ca="1" si="4"/>
        <v>男</v>
      </c>
      <c r="E64" s="3">
        <f t="shared" ca="1" si="5"/>
        <v>11459.596905144814</v>
      </c>
      <c r="F64" s="3">
        <f t="shared" ca="1" si="6"/>
        <v>13</v>
      </c>
      <c r="G64">
        <f t="shared" ca="1" si="26"/>
        <v>4</v>
      </c>
      <c r="H64">
        <f t="shared" ca="1" si="25"/>
        <v>3</v>
      </c>
      <c r="I64">
        <f t="shared" ca="1" si="25"/>
        <v>5</v>
      </c>
      <c r="J64">
        <f t="shared" ca="1" si="25"/>
        <v>5</v>
      </c>
      <c r="K64">
        <f t="shared" ca="1" si="25"/>
        <v>4</v>
      </c>
      <c r="L64">
        <f t="shared" ca="1" si="25"/>
        <v>4</v>
      </c>
      <c r="M64">
        <f t="shared" ca="1" si="25"/>
        <v>5</v>
      </c>
      <c r="N64" s="2">
        <f t="shared" ca="1" si="8"/>
        <v>4.25</v>
      </c>
      <c r="O64" s="2">
        <f t="shared" ca="1" si="9"/>
        <v>4.333333333333333</v>
      </c>
      <c r="P64" s="2">
        <f t="shared" ca="1" si="10"/>
        <v>4.2833333333333332</v>
      </c>
      <c r="Q64" t="str">
        <f t="shared" ca="1" si="11"/>
        <v>非低收入</v>
      </c>
      <c r="R64" t="str">
        <f t="shared" ca="1" si="12"/>
        <v>高收入</v>
      </c>
      <c r="S64" t="str">
        <f t="shared" ca="1" si="13"/>
        <v>综合评分合格</v>
      </c>
      <c r="T64" t="str">
        <f t="shared" ca="1" si="14"/>
        <v>非优秀</v>
      </c>
      <c r="U64" t="str">
        <f t="shared" ca="1" si="15"/>
        <v>综合评分合格</v>
      </c>
      <c r="V64" t="str">
        <f t="shared" ca="1" si="16"/>
        <v/>
      </c>
      <c r="W64" t="str">
        <f t="shared" ca="1" si="17"/>
        <v/>
      </c>
      <c r="X64" t="str">
        <f t="shared" ca="1" si="18"/>
        <v>颜值爆表</v>
      </c>
      <c r="Y64" t="str">
        <f t="shared" ca="1" si="19"/>
        <v>sql达人</v>
      </c>
      <c r="Z64" t="str">
        <f t="shared" ca="1" si="24"/>
        <v/>
      </c>
      <c r="AA64" t="str">
        <f t="shared" ca="1" si="20"/>
        <v>tab达人</v>
      </c>
      <c r="AB64" t="str">
        <f t="shared" ca="1" si="21"/>
        <v>python达人</v>
      </c>
      <c r="AC64" t="str">
        <f t="shared" ca="1" si="1"/>
        <v>颜值爆表sql达人tab达人python达人,综合评分合格,高收入</v>
      </c>
      <c r="AD64" t="str">
        <f t="shared" ca="1" si="22"/>
        <v>分析师100063属于高收入人群,综合评分合格</v>
      </c>
      <c r="AE64" t="str">
        <f t="shared" ca="1" si="23"/>
        <v>分析师100063属于高收入人群,综合评分合格也是sql达人</v>
      </c>
    </row>
    <row r="65" spans="1:31" x14ac:dyDescent="0.2">
      <c r="A65">
        <v>100064</v>
      </c>
      <c r="B65" s="3">
        <f t="shared" ca="1" si="2"/>
        <v>1770.6090824586895</v>
      </c>
      <c r="C65" s="3">
        <f t="shared" ca="1" si="3"/>
        <v>61.061459680861411</v>
      </c>
      <c r="D65" t="str">
        <f t="shared" ca="1" si="4"/>
        <v>男</v>
      </c>
      <c r="E65" s="3">
        <f t="shared" ca="1" si="5"/>
        <v>21597.201155071805</v>
      </c>
      <c r="F65" s="3">
        <f t="shared" ca="1" si="6"/>
        <v>12</v>
      </c>
      <c r="G65">
        <f t="shared" ca="1" si="26"/>
        <v>4</v>
      </c>
      <c r="H65">
        <f t="shared" ca="1" si="25"/>
        <v>5</v>
      </c>
      <c r="I65">
        <f t="shared" ca="1" si="25"/>
        <v>4</v>
      </c>
      <c r="J65">
        <f t="shared" ca="1" si="25"/>
        <v>5</v>
      </c>
      <c r="K65">
        <f t="shared" ca="1" si="25"/>
        <v>5</v>
      </c>
      <c r="L65">
        <f t="shared" ca="1" si="25"/>
        <v>5</v>
      </c>
      <c r="M65">
        <f t="shared" ca="1" si="25"/>
        <v>5</v>
      </c>
      <c r="N65" s="2">
        <f t="shared" ca="1" si="8"/>
        <v>4.5</v>
      </c>
      <c r="O65" s="2">
        <f t="shared" ca="1" si="9"/>
        <v>5</v>
      </c>
      <c r="P65" s="2">
        <f t="shared" ca="1" si="10"/>
        <v>4.6999999999999993</v>
      </c>
      <c r="Q65" t="str">
        <f t="shared" ca="1" si="11"/>
        <v>非低收入</v>
      </c>
      <c r="R65" t="str">
        <f t="shared" ca="1" si="12"/>
        <v>高收入</v>
      </c>
      <c r="S65" t="str">
        <f t="shared" ca="1" si="13"/>
        <v>综合评分合格</v>
      </c>
      <c r="T65" t="str">
        <f t="shared" ca="1" si="14"/>
        <v>非优秀</v>
      </c>
      <c r="U65" t="str">
        <f t="shared" ca="1" si="15"/>
        <v>综合评分合格</v>
      </c>
      <c r="V65" t="str">
        <f t="shared" ca="1" si="16"/>
        <v>文采斐然</v>
      </c>
      <c r="W65" t="str">
        <f t="shared" ca="1" si="17"/>
        <v>口灿莲花</v>
      </c>
      <c r="X65" t="str">
        <f t="shared" ca="1" si="18"/>
        <v>颜值爆表</v>
      </c>
      <c r="Y65" t="str">
        <f t="shared" ca="1" si="19"/>
        <v>sql达人</v>
      </c>
      <c r="Z65" t="str">
        <f t="shared" ca="1" si="24"/>
        <v/>
      </c>
      <c r="AA65" t="str">
        <f t="shared" ca="1" si="20"/>
        <v/>
      </c>
      <c r="AB65" t="str">
        <f t="shared" ca="1" si="21"/>
        <v>python达人</v>
      </c>
      <c r="AC65" t="str">
        <f t="shared" ca="1" si="1"/>
        <v>文采斐然口灿莲花颜值爆表sql达人python达人,综合评分合格,高收入</v>
      </c>
      <c r="AD65" t="str">
        <f t="shared" ca="1" si="22"/>
        <v>分析师100064属于高收入人群,综合评分合格</v>
      </c>
      <c r="AE65" t="str">
        <f t="shared" ca="1" si="23"/>
        <v>分析师100064属于高收入人群,综合评分合格此人文采斐然也是sql达人</v>
      </c>
    </row>
    <row r="66" spans="1:31" x14ac:dyDescent="0.2">
      <c r="A66">
        <v>100065</v>
      </c>
      <c r="B66" s="3">
        <f t="shared" ca="1" si="2"/>
        <v>3636.2914730998673</v>
      </c>
      <c r="C66" s="3">
        <f t="shared" ca="1" si="3"/>
        <v>33.347691670514358</v>
      </c>
      <c r="D66" t="str">
        <f t="shared" ca="1" si="4"/>
        <v>女</v>
      </c>
      <c r="E66" s="3">
        <f t="shared" ca="1" si="5"/>
        <v>10325.081586242211</v>
      </c>
      <c r="F66" s="3">
        <f t="shared" ca="1" si="6"/>
        <v>14</v>
      </c>
      <c r="G66">
        <f t="shared" ca="1" si="26"/>
        <v>4</v>
      </c>
      <c r="H66">
        <f t="shared" ca="1" si="25"/>
        <v>4</v>
      </c>
      <c r="I66">
        <f t="shared" ca="1" si="25"/>
        <v>4</v>
      </c>
      <c r="J66">
        <f t="shared" ca="1" si="25"/>
        <v>4</v>
      </c>
      <c r="K66">
        <f t="shared" ca="1" si="25"/>
        <v>5</v>
      </c>
      <c r="L66">
        <f t="shared" ca="1" si="25"/>
        <v>5</v>
      </c>
      <c r="M66">
        <f t="shared" ca="1" si="25"/>
        <v>5</v>
      </c>
      <c r="N66" s="2">
        <f t="shared" ca="1" si="8"/>
        <v>4</v>
      </c>
      <c r="O66" s="2">
        <f t="shared" ca="1" si="9"/>
        <v>5</v>
      </c>
      <c r="P66" s="2">
        <f t="shared" ca="1" si="10"/>
        <v>4.4000000000000004</v>
      </c>
      <c r="Q66" t="str">
        <f t="shared" ca="1" si="11"/>
        <v>非低收入</v>
      </c>
      <c r="R66" t="str">
        <f t="shared" ca="1" si="12"/>
        <v>高收入</v>
      </c>
      <c r="S66" t="str">
        <f t="shared" ca="1" si="13"/>
        <v>综合评分合格</v>
      </c>
      <c r="T66" t="str">
        <f t="shared" ca="1" si="14"/>
        <v>非优秀</v>
      </c>
      <c r="U66" t="str">
        <f t="shared" ca="1" si="15"/>
        <v>综合评分合格</v>
      </c>
      <c r="V66" t="str">
        <f t="shared" ca="1" si="16"/>
        <v>文采斐然</v>
      </c>
      <c r="W66" t="str">
        <f t="shared" ca="1" si="17"/>
        <v>口灿莲花</v>
      </c>
      <c r="X66" t="str">
        <f t="shared" ca="1" si="18"/>
        <v>颜值爆表</v>
      </c>
      <c r="Y66" t="str">
        <f t="shared" ca="1" si="19"/>
        <v>sql达人</v>
      </c>
      <c r="Z66" t="str">
        <f t="shared" ca="1" si="24"/>
        <v/>
      </c>
      <c r="AA66" t="str">
        <f t="shared" ca="1" si="20"/>
        <v/>
      </c>
      <c r="AB66" t="str">
        <f t="shared" ca="1" si="21"/>
        <v/>
      </c>
      <c r="AC66" t="str">
        <f t="shared" ca="1" si="1"/>
        <v>文采斐然口灿莲花颜值爆表sql达人,综合评分合格,高收入</v>
      </c>
      <c r="AD66" t="str">
        <f t="shared" ca="1" si="22"/>
        <v>分析师100065属于高收入人群,综合评分合格</v>
      </c>
      <c r="AE66" t="str">
        <f t="shared" ca="1" si="23"/>
        <v>分析师100065属于高收入人群,综合评分合格此人文采斐然也是sql达人</v>
      </c>
    </row>
    <row r="67" spans="1:31" x14ac:dyDescent="0.2">
      <c r="A67">
        <v>100066</v>
      </c>
      <c r="B67" s="3">
        <f t="shared" ref="B67:B130" ca="1" si="27">RAND()*10000</f>
        <v>7009.8613230311448</v>
      </c>
      <c r="C67" s="3">
        <f t="shared" ref="C67:C130" ca="1" si="28">18+RAND()*50</f>
        <v>27.52577770774181</v>
      </c>
      <c r="D67" t="str">
        <f t="shared" ref="D67:D130" ca="1" si="29">IF(RAND()&lt;=0.5,"男","女")</f>
        <v>女</v>
      </c>
      <c r="E67" s="3">
        <f t="shared" ref="E67:E130" ca="1" si="30">RAND()*20000+2000</f>
        <v>11156.835575864212</v>
      </c>
      <c r="F67" s="3">
        <f t="shared" ref="F67:F130" ca="1" si="31">ROUND((2+RAND()*20),0)</f>
        <v>12</v>
      </c>
      <c r="G67">
        <f t="shared" ca="1" si="26"/>
        <v>5</v>
      </c>
      <c r="H67">
        <f t="shared" ca="1" si="25"/>
        <v>4</v>
      </c>
      <c r="I67">
        <f t="shared" ca="1" si="25"/>
        <v>4</v>
      </c>
      <c r="J67">
        <f t="shared" ca="1" si="25"/>
        <v>4</v>
      </c>
      <c r="K67">
        <f t="shared" ca="1" si="25"/>
        <v>5</v>
      </c>
      <c r="L67">
        <f t="shared" ca="1" si="25"/>
        <v>4</v>
      </c>
      <c r="M67">
        <f t="shared" ca="1" si="25"/>
        <v>5</v>
      </c>
      <c r="N67" s="2">
        <f t="shared" ref="N67:N130" ca="1" si="32">AVERAGE(G67:J67)</f>
        <v>4.25</v>
      </c>
      <c r="O67" s="2">
        <f t="shared" ref="O67:O130" ca="1" si="33">AVERAGE(K67:M67)</f>
        <v>4.666666666666667</v>
      </c>
      <c r="P67" s="2">
        <f t="shared" ref="P67:P130" ca="1" si="34">0.6*N67+0.4*O67</f>
        <v>4.416666666666667</v>
      </c>
      <c r="Q67" t="str">
        <f t="shared" ref="Q67:Q130" ca="1" si="35">IF(E67&lt;3000,"低收入","非低收入")</f>
        <v>非低收入</v>
      </c>
      <c r="R67" t="str">
        <f t="shared" ref="R67:R130" ca="1" si="36">IF(E67&lt;3000,"低收入",IF(E67&lt;6000,"中等收入",IF(E67&lt;10000,"中高收入","高收入")))</f>
        <v>高收入</v>
      </c>
      <c r="S67" t="str">
        <f t="shared" ref="S67:S130" ca="1" si="37">IF(OR(N67&lt;3,O67&lt;3),"综合评分不合格","综合评分合格")</f>
        <v>综合评分合格</v>
      </c>
      <c r="T67" t="str">
        <f t="shared" ref="T67:T130" ca="1" si="38">IF(AND(N67&gt;4.5,O67&gt;4.5),"优秀","非优秀")</f>
        <v>非优秀</v>
      </c>
      <c r="U67" t="str">
        <f t="shared" ref="U67:U130" ca="1" si="39">IF(T67="优秀","优秀",S67)</f>
        <v>综合评分合格</v>
      </c>
      <c r="V67" t="str">
        <f t="shared" ref="V67:V130" ca="1" si="40">IF(K67&gt;=4.5,"文采斐然","")</f>
        <v>文采斐然</v>
      </c>
      <c r="W67" t="str">
        <f t="shared" ref="W67:W130" ca="1" si="41">IF(L67&gt;=4.5,"口灿莲花","")</f>
        <v/>
      </c>
      <c r="X67" t="str">
        <f t="shared" ref="X67:X130" ca="1" si="42">IF(M67&gt;=4.5,"颜值爆表","")</f>
        <v>颜值爆表</v>
      </c>
      <c r="Y67" t="str">
        <f t="shared" ref="Y67:Y130" ca="1" si="43">IF(F67&gt;4.5,"sql达人","")</f>
        <v>sql达人</v>
      </c>
      <c r="Z67" t="str">
        <f t="shared" ref="Z67:Z130" ca="1" si="44">IF(G67&gt;4.5,"excel达人","")</f>
        <v>excel达人</v>
      </c>
      <c r="AA67" t="str">
        <f t="shared" ref="AA67:AA130" ca="1" si="45">IF(I67&gt;4.5,"tab达人","")</f>
        <v/>
      </c>
      <c r="AB67" t="str">
        <f t="shared" ref="AB67:AB130" ca="1" si="46">IF(J67&gt;4.5,"python达人","")</f>
        <v/>
      </c>
      <c r="AC67" t="str">
        <f t="shared" ref="AC67:AC130" ca="1" si="47">_xlfn.CONCAT(V67:AB67,",",U67,",",R67)</f>
        <v>文采斐然颜值爆表sql达人excel达人,综合评分合格,高收入</v>
      </c>
      <c r="AD67" t="str">
        <f t="shared" ref="AD67:AD130" ca="1" si="48">CONCATENATE("分析师",A67,"属于",R67,"人群",",",U67)</f>
        <v>分析师100066属于高收入人群,综合评分合格</v>
      </c>
      <c r="AE67" t="str">
        <f t="shared" ref="AE67:AE130" ca="1" si="49">CONCATENATE(AD67,"",IF(V67="","","此人"),V67,IF(Y67="","","也是"),Y67)</f>
        <v>分析师100066属于高收入人群,综合评分合格此人文采斐然也是sql达人</v>
      </c>
    </row>
    <row r="68" spans="1:31" x14ac:dyDescent="0.2">
      <c r="A68">
        <v>100067</v>
      </c>
      <c r="B68" s="3">
        <f t="shared" ca="1" si="27"/>
        <v>4577.0820462240881</v>
      </c>
      <c r="C68" s="3">
        <f t="shared" ca="1" si="28"/>
        <v>47.795690613026707</v>
      </c>
      <c r="D68" t="str">
        <f t="shared" ca="1" si="29"/>
        <v>女</v>
      </c>
      <c r="E68" s="3">
        <f t="shared" ca="1" si="30"/>
        <v>17705.901784848116</v>
      </c>
      <c r="F68" s="3">
        <f t="shared" ca="1" si="31"/>
        <v>20</v>
      </c>
      <c r="G68">
        <f t="shared" ca="1" si="26"/>
        <v>5</v>
      </c>
      <c r="H68">
        <f t="shared" ca="1" si="25"/>
        <v>4</v>
      </c>
      <c r="I68">
        <f t="shared" ca="1" si="25"/>
        <v>5</v>
      </c>
      <c r="J68">
        <f t="shared" ca="1" si="25"/>
        <v>4</v>
      </c>
      <c r="K68">
        <f t="shared" ca="1" si="25"/>
        <v>5</v>
      </c>
      <c r="L68">
        <f t="shared" ca="1" si="25"/>
        <v>4</v>
      </c>
      <c r="M68">
        <f t="shared" ca="1" si="25"/>
        <v>5</v>
      </c>
      <c r="N68" s="2">
        <f t="shared" ca="1" si="32"/>
        <v>4.5</v>
      </c>
      <c r="O68" s="2">
        <f t="shared" ca="1" si="33"/>
        <v>4.666666666666667</v>
      </c>
      <c r="P68" s="2">
        <f t="shared" ca="1" si="34"/>
        <v>4.5666666666666664</v>
      </c>
      <c r="Q68" t="str">
        <f t="shared" ca="1" si="35"/>
        <v>非低收入</v>
      </c>
      <c r="R68" t="str">
        <f t="shared" ca="1" si="36"/>
        <v>高收入</v>
      </c>
      <c r="S68" t="str">
        <f t="shared" ca="1" si="37"/>
        <v>综合评分合格</v>
      </c>
      <c r="T68" t="str">
        <f t="shared" ca="1" si="38"/>
        <v>非优秀</v>
      </c>
      <c r="U68" t="str">
        <f t="shared" ca="1" si="39"/>
        <v>综合评分合格</v>
      </c>
      <c r="V68" t="str">
        <f t="shared" ca="1" si="40"/>
        <v>文采斐然</v>
      </c>
      <c r="W68" t="str">
        <f t="shared" ca="1" si="41"/>
        <v/>
      </c>
      <c r="X68" t="str">
        <f t="shared" ca="1" si="42"/>
        <v>颜值爆表</v>
      </c>
      <c r="Y68" t="str">
        <f t="shared" ca="1" si="43"/>
        <v>sql达人</v>
      </c>
      <c r="Z68" t="str">
        <f t="shared" ca="1" si="44"/>
        <v>excel达人</v>
      </c>
      <c r="AA68" t="str">
        <f t="shared" ca="1" si="45"/>
        <v>tab达人</v>
      </c>
      <c r="AB68" t="str">
        <f t="shared" ca="1" si="46"/>
        <v/>
      </c>
      <c r="AC68" t="str">
        <f t="shared" ca="1" si="47"/>
        <v>文采斐然颜值爆表sql达人excel达人tab达人,综合评分合格,高收入</v>
      </c>
      <c r="AD68" t="str">
        <f t="shared" ca="1" si="48"/>
        <v>分析师100067属于高收入人群,综合评分合格</v>
      </c>
      <c r="AE68" t="str">
        <f t="shared" ca="1" si="49"/>
        <v>分析师100067属于高收入人群,综合评分合格此人文采斐然也是sql达人</v>
      </c>
    </row>
    <row r="69" spans="1:31" x14ac:dyDescent="0.2">
      <c r="A69">
        <v>100068</v>
      </c>
      <c r="B69" s="3">
        <f t="shared" ca="1" si="27"/>
        <v>7187.8986764606798</v>
      </c>
      <c r="C69" s="3">
        <f t="shared" ca="1" si="28"/>
        <v>31.320612152187636</v>
      </c>
      <c r="D69" t="str">
        <f t="shared" ca="1" si="29"/>
        <v>女</v>
      </c>
      <c r="E69" s="3">
        <f t="shared" ca="1" si="30"/>
        <v>21885.30609067051</v>
      </c>
      <c r="F69" s="3">
        <f t="shared" ca="1" si="31"/>
        <v>21</v>
      </c>
      <c r="G69">
        <f t="shared" ca="1" si="26"/>
        <v>5</v>
      </c>
      <c r="H69">
        <f t="shared" ca="1" si="25"/>
        <v>2</v>
      </c>
      <c r="I69">
        <f t="shared" ca="1" si="25"/>
        <v>2</v>
      </c>
      <c r="J69">
        <f t="shared" ca="1" si="25"/>
        <v>3</v>
      </c>
      <c r="K69">
        <f t="shared" ca="1" si="25"/>
        <v>4</v>
      </c>
      <c r="L69">
        <f t="shared" ca="1" si="25"/>
        <v>5</v>
      </c>
      <c r="M69">
        <f t="shared" ca="1" si="25"/>
        <v>4</v>
      </c>
      <c r="N69" s="2">
        <f t="shared" ca="1" si="32"/>
        <v>3</v>
      </c>
      <c r="O69" s="2">
        <f t="shared" ca="1" si="33"/>
        <v>4.333333333333333</v>
      </c>
      <c r="P69" s="2">
        <f t="shared" ca="1" si="34"/>
        <v>3.5333333333333332</v>
      </c>
      <c r="Q69" t="str">
        <f t="shared" ca="1" si="35"/>
        <v>非低收入</v>
      </c>
      <c r="R69" t="str">
        <f t="shared" ca="1" si="36"/>
        <v>高收入</v>
      </c>
      <c r="S69" t="str">
        <f t="shared" ca="1" si="37"/>
        <v>综合评分合格</v>
      </c>
      <c r="T69" t="str">
        <f t="shared" ca="1" si="38"/>
        <v>非优秀</v>
      </c>
      <c r="U69" t="str">
        <f t="shared" ca="1" si="39"/>
        <v>综合评分合格</v>
      </c>
      <c r="V69" t="str">
        <f t="shared" ca="1" si="40"/>
        <v/>
      </c>
      <c r="W69" t="str">
        <f t="shared" ca="1" si="41"/>
        <v>口灿莲花</v>
      </c>
      <c r="X69" t="str">
        <f t="shared" ca="1" si="42"/>
        <v/>
      </c>
      <c r="Y69" t="str">
        <f t="shared" ca="1" si="43"/>
        <v>sql达人</v>
      </c>
      <c r="Z69" t="str">
        <f t="shared" ca="1" si="44"/>
        <v>excel达人</v>
      </c>
      <c r="AA69" t="str">
        <f t="shared" ca="1" si="45"/>
        <v/>
      </c>
      <c r="AB69" t="str">
        <f t="shared" ca="1" si="46"/>
        <v/>
      </c>
      <c r="AC69" t="str">
        <f t="shared" ca="1" si="47"/>
        <v>口灿莲花sql达人excel达人,综合评分合格,高收入</v>
      </c>
      <c r="AD69" t="str">
        <f t="shared" ca="1" si="48"/>
        <v>分析师100068属于高收入人群,综合评分合格</v>
      </c>
      <c r="AE69" t="str">
        <f t="shared" ca="1" si="49"/>
        <v>分析师100068属于高收入人群,综合评分合格也是sql达人</v>
      </c>
    </row>
    <row r="70" spans="1:31" x14ac:dyDescent="0.2">
      <c r="A70">
        <v>100069</v>
      </c>
      <c r="B70" s="3">
        <f t="shared" ca="1" si="27"/>
        <v>9798.5502968529418</v>
      </c>
      <c r="C70" s="3">
        <f t="shared" ca="1" si="28"/>
        <v>44.152836743158289</v>
      </c>
      <c r="D70" t="str">
        <f t="shared" ca="1" si="29"/>
        <v>男</v>
      </c>
      <c r="E70" s="3">
        <f t="shared" ca="1" si="30"/>
        <v>15036.237784341767</v>
      </c>
      <c r="F70" s="3">
        <f t="shared" ca="1" si="31"/>
        <v>19</v>
      </c>
      <c r="G70">
        <f t="shared" ca="1" si="26"/>
        <v>5</v>
      </c>
      <c r="H70">
        <f t="shared" ca="1" si="25"/>
        <v>5</v>
      </c>
      <c r="I70">
        <f t="shared" ca="1" si="25"/>
        <v>3</v>
      </c>
      <c r="J70">
        <f t="shared" ca="1" si="25"/>
        <v>4</v>
      </c>
      <c r="K70">
        <f t="shared" ca="1" si="25"/>
        <v>5</v>
      </c>
      <c r="L70">
        <f t="shared" ca="1" si="25"/>
        <v>5</v>
      </c>
      <c r="M70">
        <f t="shared" ca="1" si="25"/>
        <v>5</v>
      </c>
      <c r="N70" s="2">
        <f t="shared" ca="1" si="32"/>
        <v>4.25</v>
      </c>
      <c r="O70" s="2">
        <f t="shared" ca="1" si="33"/>
        <v>5</v>
      </c>
      <c r="P70" s="2">
        <f t="shared" ca="1" si="34"/>
        <v>4.55</v>
      </c>
      <c r="Q70" t="str">
        <f t="shared" ca="1" si="35"/>
        <v>非低收入</v>
      </c>
      <c r="R70" t="str">
        <f t="shared" ca="1" si="36"/>
        <v>高收入</v>
      </c>
      <c r="S70" t="str">
        <f t="shared" ca="1" si="37"/>
        <v>综合评分合格</v>
      </c>
      <c r="T70" t="str">
        <f t="shared" ca="1" si="38"/>
        <v>非优秀</v>
      </c>
      <c r="U70" t="str">
        <f t="shared" ca="1" si="39"/>
        <v>综合评分合格</v>
      </c>
      <c r="V70" t="str">
        <f t="shared" ca="1" si="40"/>
        <v>文采斐然</v>
      </c>
      <c r="W70" t="str">
        <f t="shared" ca="1" si="41"/>
        <v>口灿莲花</v>
      </c>
      <c r="X70" t="str">
        <f t="shared" ca="1" si="42"/>
        <v>颜值爆表</v>
      </c>
      <c r="Y70" t="str">
        <f t="shared" ca="1" si="43"/>
        <v>sql达人</v>
      </c>
      <c r="Z70" t="str">
        <f t="shared" ca="1" si="44"/>
        <v>excel达人</v>
      </c>
      <c r="AA70" t="str">
        <f t="shared" ca="1" si="45"/>
        <v/>
      </c>
      <c r="AB70" t="str">
        <f t="shared" ca="1" si="46"/>
        <v/>
      </c>
      <c r="AC70" t="str">
        <f t="shared" ca="1" si="47"/>
        <v>文采斐然口灿莲花颜值爆表sql达人excel达人,综合评分合格,高收入</v>
      </c>
      <c r="AD70" t="str">
        <f t="shared" ca="1" si="48"/>
        <v>分析师100069属于高收入人群,综合评分合格</v>
      </c>
      <c r="AE70" t="str">
        <f t="shared" ca="1" si="49"/>
        <v>分析师100069属于高收入人群,综合评分合格此人文采斐然也是sql达人</v>
      </c>
    </row>
    <row r="71" spans="1:31" x14ac:dyDescent="0.2">
      <c r="A71">
        <v>100070</v>
      </c>
      <c r="B71" s="3">
        <f t="shared" ca="1" si="27"/>
        <v>1305.0091450866075</v>
      </c>
      <c r="C71" s="3">
        <f t="shared" ca="1" si="28"/>
        <v>27.070526265494074</v>
      </c>
      <c r="D71" t="str">
        <f t="shared" ca="1" si="29"/>
        <v>女</v>
      </c>
      <c r="E71" s="3">
        <f t="shared" ca="1" si="30"/>
        <v>19810.264493755487</v>
      </c>
      <c r="F71" s="3">
        <f t="shared" ca="1" si="31"/>
        <v>2</v>
      </c>
      <c r="G71">
        <f t="shared" ca="1" si="26"/>
        <v>5</v>
      </c>
      <c r="H71">
        <f t="shared" ca="1" si="25"/>
        <v>5</v>
      </c>
      <c r="I71">
        <f t="shared" ca="1" si="25"/>
        <v>4</v>
      </c>
      <c r="J71">
        <f t="shared" ca="1" si="25"/>
        <v>4</v>
      </c>
      <c r="K71">
        <f t="shared" ca="1" si="25"/>
        <v>5</v>
      </c>
      <c r="L71">
        <f t="shared" ca="1" si="25"/>
        <v>5</v>
      </c>
      <c r="M71">
        <f t="shared" ca="1" si="25"/>
        <v>5</v>
      </c>
      <c r="N71" s="2">
        <f t="shared" ca="1" si="32"/>
        <v>4.5</v>
      </c>
      <c r="O71" s="2">
        <f t="shared" ca="1" si="33"/>
        <v>5</v>
      </c>
      <c r="P71" s="2">
        <f t="shared" ca="1" si="34"/>
        <v>4.6999999999999993</v>
      </c>
      <c r="Q71" t="str">
        <f t="shared" ca="1" si="35"/>
        <v>非低收入</v>
      </c>
      <c r="R71" t="str">
        <f t="shared" ca="1" si="36"/>
        <v>高收入</v>
      </c>
      <c r="S71" t="str">
        <f t="shared" ca="1" si="37"/>
        <v>综合评分合格</v>
      </c>
      <c r="T71" t="str">
        <f t="shared" ca="1" si="38"/>
        <v>非优秀</v>
      </c>
      <c r="U71" t="str">
        <f t="shared" ca="1" si="39"/>
        <v>综合评分合格</v>
      </c>
      <c r="V71" t="str">
        <f t="shared" ca="1" si="40"/>
        <v>文采斐然</v>
      </c>
      <c r="W71" t="str">
        <f t="shared" ca="1" si="41"/>
        <v>口灿莲花</v>
      </c>
      <c r="X71" t="str">
        <f t="shared" ca="1" si="42"/>
        <v>颜值爆表</v>
      </c>
      <c r="Y71" t="str">
        <f t="shared" ca="1" si="43"/>
        <v/>
      </c>
      <c r="Z71" t="str">
        <f t="shared" ca="1" si="44"/>
        <v>excel达人</v>
      </c>
      <c r="AA71" t="str">
        <f t="shared" ca="1" si="45"/>
        <v/>
      </c>
      <c r="AB71" t="str">
        <f t="shared" ca="1" si="46"/>
        <v/>
      </c>
      <c r="AC71" t="str">
        <f t="shared" ca="1" si="47"/>
        <v>文采斐然口灿莲花颜值爆表excel达人,综合评分合格,高收入</v>
      </c>
      <c r="AD71" t="str">
        <f t="shared" ca="1" si="48"/>
        <v>分析师100070属于高收入人群,综合评分合格</v>
      </c>
      <c r="AE71" t="str">
        <f t="shared" ca="1" si="49"/>
        <v>分析师100070属于高收入人群,综合评分合格此人文采斐然</v>
      </c>
    </row>
    <row r="72" spans="1:31" x14ac:dyDescent="0.2">
      <c r="A72">
        <v>100071</v>
      </c>
      <c r="B72" s="3">
        <f t="shared" ca="1" si="27"/>
        <v>1371.5646469353692</v>
      </c>
      <c r="C72" s="3">
        <f t="shared" ca="1" si="28"/>
        <v>58.726113604879629</v>
      </c>
      <c r="D72" t="str">
        <f t="shared" ca="1" si="29"/>
        <v>女</v>
      </c>
      <c r="E72" s="3">
        <f t="shared" ca="1" si="30"/>
        <v>9117.7325780137035</v>
      </c>
      <c r="F72" s="3">
        <f t="shared" ca="1" si="31"/>
        <v>8</v>
      </c>
      <c r="G72">
        <f t="shared" ca="1" si="26"/>
        <v>4</v>
      </c>
      <c r="H72">
        <f t="shared" ca="1" si="25"/>
        <v>5</v>
      </c>
      <c r="I72">
        <f t="shared" ca="1" si="25"/>
        <v>5</v>
      </c>
      <c r="J72">
        <f t="shared" ca="1" si="25"/>
        <v>4</v>
      </c>
      <c r="K72">
        <f t="shared" ca="1" si="25"/>
        <v>3</v>
      </c>
      <c r="L72">
        <f t="shared" ca="1" si="25"/>
        <v>5</v>
      </c>
      <c r="M72">
        <f t="shared" ca="1" si="25"/>
        <v>5</v>
      </c>
      <c r="N72" s="2">
        <f t="shared" ca="1" si="32"/>
        <v>4.5</v>
      </c>
      <c r="O72" s="2">
        <f t="shared" ca="1" si="33"/>
        <v>4.333333333333333</v>
      </c>
      <c r="P72" s="2">
        <f t="shared" ca="1" si="34"/>
        <v>4.4333333333333336</v>
      </c>
      <c r="Q72" t="str">
        <f t="shared" ca="1" si="35"/>
        <v>非低收入</v>
      </c>
      <c r="R72" t="str">
        <f t="shared" ca="1" si="36"/>
        <v>中高收入</v>
      </c>
      <c r="S72" t="str">
        <f t="shared" ca="1" si="37"/>
        <v>综合评分合格</v>
      </c>
      <c r="T72" t="str">
        <f t="shared" ca="1" si="38"/>
        <v>非优秀</v>
      </c>
      <c r="U72" t="str">
        <f t="shared" ca="1" si="39"/>
        <v>综合评分合格</v>
      </c>
      <c r="V72" t="str">
        <f t="shared" ca="1" si="40"/>
        <v/>
      </c>
      <c r="W72" t="str">
        <f t="shared" ca="1" si="41"/>
        <v>口灿莲花</v>
      </c>
      <c r="X72" t="str">
        <f t="shared" ca="1" si="42"/>
        <v>颜值爆表</v>
      </c>
      <c r="Y72" t="str">
        <f t="shared" ca="1" si="43"/>
        <v>sql达人</v>
      </c>
      <c r="Z72" t="str">
        <f t="shared" ca="1" si="44"/>
        <v/>
      </c>
      <c r="AA72" t="str">
        <f t="shared" ca="1" si="45"/>
        <v>tab达人</v>
      </c>
      <c r="AB72" t="str">
        <f t="shared" ca="1" si="46"/>
        <v/>
      </c>
      <c r="AC72" t="str">
        <f t="shared" ca="1" si="47"/>
        <v>口灿莲花颜值爆表sql达人tab达人,综合评分合格,中高收入</v>
      </c>
      <c r="AD72" t="str">
        <f t="shared" ca="1" si="48"/>
        <v>分析师100071属于中高收入人群,综合评分合格</v>
      </c>
      <c r="AE72" t="str">
        <f t="shared" ca="1" si="49"/>
        <v>分析师100071属于中高收入人群,综合评分合格也是sql达人</v>
      </c>
    </row>
    <row r="73" spans="1:31" x14ac:dyDescent="0.2">
      <c r="A73">
        <v>100072</v>
      </c>
      <c r="B73" s="3">
        <f t="shared" ca="1" si="27"/>
        <v>8039.8112570911626</v>
      </c>
      <c r="C73" s="3">
        <f t="shared" ca="1" si="28"/>
        <v>45.542262727693981</v>
      </c>
      <c r="D73" t="str">
        <f t="shared" ca="1" si="29"/>
        <v>男</v>
      </c>
      <c r="E73" s="3">
        <f t="shared" ca="1" si="30"/>
        <v>17242.461063297495</v>
      </c>
      <c r="F73" s="3">
        <f t="shared" ca="1" si="31"/>
        <v>5</v>
      </c>
      <c r="G73">
        <f t="shared" ca="1" si="26"/>
        <v>5</v>
      </c>
      <c r="H73">
        <f t="shared" ca="1" si="25"/>
        <v>5</v>
      </c>
      <c r="I73">
        <f t="shared" ca="1" si="25"/>
        <v>3</v>
      </c>
      <c r="J73">
        <f t="shared" ca="1" si="25"/>
        <v>5</v>
      </c>
      <c r="K73">
        <f t="shared" ca="1" si="25"/>
        <v>5</v>
      </c>
      <c r="L73">
        <f t="shared" ca="1" si="25"/>
        <v>4</v>
      </c>
      <c r="M73">
        <f t="shared" ca="1" si="25"/>
        <v>5</v>
      </c>
      <c r="N73" s="2">
        <f t="shared" ca="1" si="32"/>
        <v>4.5</v>
      </c>
      <c r="O73" s="2">
        <f t="shared" ca="1" si="33"/>
        <v>4.666666666666667</v>
      </c>
      <c r="P73" s="2">
        <f t="shared" ca="1" si="34"/>
        <v>4.5666666666666664</v>
      </c>
      <c r="Q73" t="str">
        <f t="shared" ca="1" si="35"/>
        <v>非低收入</v>
      </c>
      <c r="R73" t="str">
        <f t="shared" ca="1" si="36"/>
        <v>高收入</v>
      </c>
      <c r="S73" t="str">
        <f t="shared" ca="1" si="37"/>
        <v>综合评分合格</v>
      </c>
      <c r="T73" t="str">
        <f t="shared" ca="1" si="38"/>
        <v>非优秀</v>
      </c>
      <c r="U73" t="str">
        <f t="shared" ca="1" si="39"/>
        <v>综合评分合格</v>
      </c>
      <c r="V73" t="str">
        <f t="shared" ca="1" si="40"/>
        <v>文采斐然</v>
      </c>
      <c r="W73" t="str">
        <f t="shared" ca="1" si="41"/>
        <v/>
      </c>
      <c r="X73" t="str">
        <f t="shared" ca="1" si="42"/>
        <v>颜值爆表</v>
      </c>
      <c r="Y73" t="str">
        <f t="shared" ca="1" si="43"/>
        <v>sql达人</v>
      </c>
      <c r="Z73" t="str">
        <f t="shared" ca="1" si="44"/>
        <v>excel达人</v>
      </c>
      <c r="AA73" t="str">
        <f t="shared" ca="1" si="45"/>
        <v/>
      </c>
      <c r="AB73" t="str">
        <f t="shared" ca="1" si="46"/>
        <v>python达人</v>
      </c>
      <c r="AC73" t="str">
        <f t="shared" ca="1" si="47"/>
        <v>文采斐然颜值爆表sql达人excel达人python达人,综合评分合格,高收入</v>
      </c>
      <c r="AD73" t="str">
        <f t="shared" ca="1" si="48"/>
        <v>分析师100072属于高收入人群,综合评分合格</v>
      </c>
      <c r="AE73" t="str">
        <f t="shared" ca="1" si="49"/>
        <v>分析师100072属于高收入人群,综合评分合格此人文采斐然也是sql达人</v>
      </c>
    </row>
    <row r="74" spans="1:31" x14ac:dyDescent="0.2">
      <c r="A74">
        <v>100073</v>
      </c>
      <c r="B74" s="3">
        <f t="shared" ca="1" si="27"/>
        <v>4714.1595785892632</v>
      </c>
      <c r="C74" s="3">
        <f t="shared" ca="1" si="28"/>
        <v>49.021000910854553</v>
      </c>
      <c r="D74" t="str">
        <f t="shared" ca="1" si="29"/>
        <v>女</v>
      </c>
      <c r="E74" s="3">
        <f t="shared" ca="1" si="30"/>
        <v>7209.6419566409068</v>
      </c>
      <c r="F74" s="3">
        <f t="shared" ca="1" si="31"/>
        <v>6</v>
      </c>
      <c r="G74">
        <f t="shared" ca="1" si="26"/>
        <v>4</v>
      </c>
      <c r="H74">
        <f t="shared" ca="1" si="25"/>
        <v>2</v>
      </c>
      <c r="I74">
        <f t="shared" ca="1" si="25"/>
        <v>4</v>
      </c>
      <c r="J74">
        <f t="shared" ca="1" si="25"/>
        <v>5</v>
      </c>
      <c r="K74">
        <f t="shared" ca="1" si="25"/>
        <v>5</v>
      </c>
      <c r="L74">
        <f t="shared" ca="1" si="25"/>
        <v>4</v>
      </c>
      <c r="M74">
        <f t="shared" ca="1" si="25"/>
        <v>5</v>
      </c>
      <c r="N74" s="2">
        <f t="shared" ca="1" si="32"/>
        <v>3.75</v>
      </c>
      <c r="O74" s="2">
        <f t="shared" ca="1" si="33"/>
        <v>4.666666666666667</v>
      </c>
      <c r="P74" s="2">
        <f t="shared" ca="1" si="34"/>
        <v>4.1166666666666671</v>
      </c>
      <c r="Q74" t="str">
        <f t="shared" ca="1" si="35"/>
        <v>非低收入</v>
      </c>
      <c r="R74" t="str">
        <f t="shared" ca="1" si="36"/>
        <v>中高收入</v>
      </c>
      <c r="S74" t="str">
        <f t="shared" ca="1" si="37"/>
        <v>综合评分合格</v>
      </c>
      <c r="T74" t="str">
        <f t="shared" ca="1" si="38"/>
        <v>非优秀</v>
      </c>
      <c r="U74" t="str">
        <f t="shared" ca="1" si="39"/>
        <v>综合评分合格</v>
      </c>
      <c r="V74" t="str">
        <f t="shared" ca="1" si="40"/>
        <v>文采斐然</v>
      </c>
      <c r="W74" t="str">
        <f t="shared" ca="1" si="41"/>
        <v/>
      </c>
      <c r="X74" t="str">
        <f t="shared" ca="1" si="42"/>
        <v>颜值爆表</v>
      </c>
      <c r="Y74" t="str">
        <f t="shared" ca="1" si="43"/>
        <v>sql达人</v>
      </c>
      <c r="Z74" t="str">
        <f t="shared" ca="1" si="44"/>
        <v/>
      </c>
      <c r="AA74" t="str">
        <f t="shared" ca="1" si="45"/>
        <v/>
      </c>
      <c r="AB74" t="str">
        <f t="shared" ca="1" si="46"/>
        <v>python达人</v>
      </c>
      <c r="AC74" t="str">
        <f t="shared" ca="1" si="47"/>
        <v>文采斐然颜值爆表sql达人python达人,综合评分合格,中高收入</v>
      </c>
      <c r="AD74" t="str">
        <f t="shared" ca="1" si="48"/>
        <v>分析师100073属于中高收入人群,综合评分合格</v>
      </c>
      <c r="AE74" t="str">
        <f t="shared" ca="1" si="49"/>
        <v>分析师100073属于中高收入人群,综合评分合格此人文采斐然也是sql达人</v>
      </c>
    </row>
    <row r="75" spans="1:31" x14ac:dyDescent="0.2">
      <c r="A75">
        <v>100074</v>
      </c>
      <c r="B75" s="3">
        <f t="shared" ca="1" si="27"/>
        <v>3230.3032666524969</v>
      </c>
      <c r="C75" s="3">
        <f t="shared" ca="1" si="28"/>
        <v>53.436700405988773</v>
      </c>
      <c r="D75" t="str">
        <f t="shared" ca="1" si="29"/>
        <v>男</v>
      </c>
      <c r="E75" s="3">
        <f t="shared" ca="1" si="30"/>
        <v>4195.9072015225065</v>
      </c>
      <c r="F75" s="3">
        <f t="shared" ca="1" si="31"/>
        <v>17</v>
      </c>
      <c r="G75">
        <f t="shared" ca="1" si="26"/>
        <v>5</v>
      </c>
      <c r="H75">
        <f t="shared" ca="1" si="25"/>
        <v>5</v>
      </c>
      <c r="I75">
        <f t="shared" ca="1" si="25"/>
        <v>5</v>
      </c>
      <c r="J75">
        <f t="shared" ca="1" si="25"/>
        <v>4</v>
      </c>
      <c r="K75">
        <f t="shared" ca="1" si="25"/>
        <v>5</v>
      </c>
      <c r="L75">
        <f t="shared" ca="1" si="25"/>
        <v>5</v>
      </c>
      <c r="M75">
        <f t="shared" ca="1" si="25"/>
        <v>4</v>
      </c>
      <c r="N75" s="2">
        <f t="shared" ca="1" si="32"/>
        <v>4.75</v>
      </c>
      <c r="O75" s="2">
        <f t="shared" ca="1" si="33"/>
        <v>4.666666666666667</v>
      </c>
      <c r="P75" s="2">
        <f t="shared" ca="1" si="34"/>
        <v>4.7166666666666668</v>
      </c>
      <c r="Q75" t="str">
        <f t="shared" ca="1" si="35"/>
        <v>非低收入</v>
      </c>
      <c r="R75" t="str">
        <f t="shared" ca="1" si="36"/>
        <v>中等收入</v>
      </c>
      <c r="S75" t="str">
        <f t="shared" ca="1" si="37"/>
        <v>综合评分合格</v>
      </c>
      <c r="T75" t="str">
        <f t="shared" ca="1" si="38"/>
        <v>优秀</v>
      </c>
      <c r="U75" t="str">
        <f t="shared" ca="1" si="39"/>
        <v>优秀</v>
      </c>
      <c r="V75" t="str">
        <f t="shared" ca="1" si="40"/>
        <v>文采斐然</v>
      </c>
      <c r="W75" t="str">
        <f t="shared" ca="1" si="41"/>
        <v>口灿莲花</v>
      </c>
      <c r="X75" t="str">
        <f t="shared" ca="1" si="42"/>
        <v/>
      </c>
      <c r="Y75" t="str">
        <f t="shared" ca="1" si="43"/>
        <v>sql达人</v>
      </c>
      <c r="Z75" t="str">
        <f t="shared" ca="1" si="44"/>
        <v>excel达人</v>
      </c>
      <c r="AA75" t="str">
        <f t="shared" ca="1" si="45"/>
        <v>tab达人</v>
      </c>
      <c r="AB75" t="str">
        <f t="shared" ca="1" si="46"/>
        <v/>
      </c>
      <c r="AC75" t="str">
        <f t="shared" ca="1" si="47"/>
        <v>文采斐然口灿莲花sql达人excel达人tab达人,优秀,中等收入</v>
      </c>
      <c r="AD75" t="str">
        <f t="shared" ca="1" si="48"/>
        <v>分析师100074属于中等收入人群,优秀</v>
      </c>
      <c r="AE75" t="str">
        <f t="shared" ca="1" si="49"/>
        <v>分析师100074属于中等收入人群,优秀此人文采斐然也是sql达人</v>
      </c>
    </row>
    <row r="76" spans="1:31" x14ac:dyDescent="0.2">
      <c r="A76">
        <v>100075</v>
      </c>
      <c r="B76" s="3">
        <f t="shared" ca="1" si="27"/>
        <v>4001.1534363546662</v>
      </c>
      <c r="C76" s="3">
        <f t="shared" ca="1" si="28"/>
        <v>40.371661153969868</v>
      </c>
      <c r="D76" t="str">
        <f t="shared" ca="1" si="29"/>
        <v>女</v>
      </c>
      <c r="E76" s="3">
        <f t="shared" ca="1" si="30"/>
        <v>4070.4540901936521</v>
      </c>
      <c r="F76" s="3">
        <f t="shared" ca="1" si="31"/>
        <v>18</v>
      </c>
      <c r="G76">
        <f t="shared" ca="1" si="26"/>
        <v>4</v>
      </c>
      <c r="H76">
        <f t="shared" ca="1" si="25"/>
        <v>5</v>
      </c>
      <c r="I76">
        <f t="shared" ca="1" si="25"/>
        <v>5</v>
      </c>
      <c r="J76">
        <f t="shared" ca="1" si="25"/>
        <v>4</v>
      </c>
      <c r="K76">
        <f t="shared" ca="1" si="25"/>
        <v>5</v>
      </c>
      <c r="L76">
        <f t="shared" ca="1" si="25"/>
        <v>3</v>
      </c>
      <c r="M76">
        <f t="shared" ca="1" si="25"/>
        <v>5</v>
      </c>
      <c r="N76" s="2">
        <f t="shared" ca="1" si="32"/>
        <v>4.5</v>
      </c>
      <c r="O76" s="2">
        <f t="shared" ca="1" si="33"/>
        <v>4.333333333333333</v>
      </c>
      <c r="P76" s="2">
        <f t="shared" ca="1" si="34"/>
        <v>4.4333333333333336</v>
      </c>
      <c r="Q76" t="str">
        <f t="shared" ca="1" si="35"/>
        <v>非低收入</v>
      </c>
      <c r="R76" t="str">
        <f t="shared" ca="1" si="36"/>
        <v>中等收入</v>
      </c>
      <c r="S76" t="str">
        <f t="shared" ca="1" si="37"/>
        <v>综合评分合格</v>
      </c>
      <c r="T76" t="str">
        <f t="shared" ca="1" si="38"/>
        <v>非优秀</v>
      </c>
      <c r="U76" t="str">
        <f t="shared" ca="1" si="39"/>
        <v>综合评分合格</v>
      </c>
      <c r="V76" t="str">
        <f t="shared" ca="1" si="40"/>
        <v>文采斐然</v>
      </c>
      <c r="W76" t="str">
        <f t="shared" ca="1" si="41"/>
        <v/>
      </c>
      <c r="X76" t="str">
        <f t="shared" ca="1" si="42"/>
        <v>颜值爆表</v>
      </c>
      <c r="Y76" t="str">
        <f t="shared" ca="1" si="43"/>
        <v>sql达人</v>
      </c>
      <c r="Z76" t="str">
        <f t="shared" ca="1" si="44"/>
        <v/>
      </c>
      <c r="AA76" t="str">
        <f t="shared" ca="1" si="45"/>
        <v>tab达人</v>
      </c>
      <c r="AB76" t="str">
        <f t="shared" ca="1" si="46"/>
        <v/>
      </c>
      <c r="AC76" t="str">
        <f t="shared" ca="1" si="47"/>
        <v>文采斐然颜值爆表sql达人tab达人,综合评分合格,中等收入</v>
      </c>
      <c r="AD76" t="str">
        <f t="shared" ca="1" si="48"/>
        <v>分析师100075属于中等收入人群,综合评分合格</v>
      </c>
      <c r="AE76" t="str">
        <f t="shared" ca="1" si="49"/>
        <v>分析师100075属于中等收入人群,综合评分合格此人文采斐然也是sql达人</v>
      </c>
    </row>
    <row r="77" spans="1:31" x14ac:dyDescent="0.2">
      <c r="A77">
        <v>100076</v>
      </c>
      <c r="B77" s="3">
        <f t="shared" ca="1" si="27"/>
        <v>7692.3038013323385</v>
      </c>
      <c r="C77" s="3">
        <f t="shared" ca="1" si="28"/>
        <v>61.134993803241841</v>
      </c>
      <c r="D77" t="str">
        <f t="shared" ca="1" si="29"/>
        <v>女</v>
      </c>
      <c r="E77" s="3">
        <f t="shared" ca="1" si="30"/>
        <v>7230.876949862617</v>
      </c>
      <c r="F77" s="3">
        <f t="shared" ca="1" si="31"/>
        <v>6</v>
      </c>
      <c r="G77">
        <f t="shared" ca="1" si="26"/>
        <v>5</v>
      </c>
      <c r="H77">
        <f t="shared" ca="1" si="25"/>
        <v>3</v>
      </c>
      <c r="I77">
        <f t="shared" ca="1" si="25"/>
        <v>5</v>
      </c>
      <c r="J77">
        <f t="shared" ca="1" si="25"/>
        <v>4</v>
      </c>
      <c r="K77">
        <f t="shared" ca="1" si="25"/>
        <v>4</v>
      </c>
      <c r="L77">
        <f t="shared" ca="1" si="25"/>
        <v>5</v>
      </c>
      <c r="M77">
        <f t="shared" ca="1" si="25"/>
        <v>4</v>
      </c>
      <c r="N77" s="2">
        <f t="shared" ca="1" si="32"/>
        <v>4.25</v>
      </c>
      <c r="O77" s="2">
        <f t="shared" ca="1" si="33"/>
        <v>4.333333333333333</v>
      </c>
      <c r="P77" s="2">
        <f t="shared" ca="1" si="34"/>
        <v>4.2833333333333332</v>
      </c>
      <c r="Q77" t="str">
        <f t="shared" ca="1" si="35"/>
        <v>非低收入</v>
      </c>
      <c r="R77" t="str">
        <f t="shared" ca="1" si="36"/>
        <v>中高收入</v>
      </c>
      <c r="S77" t="str">
        <f t="shared" ca="1" si="37"/>
        <v>综合评分合格</v>
      </c>
      <c r="T77" t="str">
        <f t="shared" ca="1" si="38"/>
        <v>非优秀</v>
      </c>
      <c r="U77" t="str">
        <f t="shared" ca="1" si="39"/>
        <v>综合评分合格</v>
      </c>
      <c r="V77" t="str">
        <f t="shared" ca="1" si="40"/>
        <v/>
      </c>
      <c r="W77" t="str">
        <f t="shared" ca="1" si="41"/>
        <v>口灿莲花</v>
      </c>
      <c r="X77" t="str">
        <f t="shared" ca="1" si="42"/>
        <v/>
      </c>
      <c r="Y77" t="str">
        <f t="shared" ca="1" si="43"/>
        <v>sql达人</v>
      </c>
      <c r="Z77" t="str">
        <f t="shared" ca="1" si="44"/>
        <v>excel达人</v>
      </c>
      <c r="AA77" t="str">
        <f t="shared" ca="1" si="45"/>
        <v>tab达人</v>
      </c>
      <c r="AB77" t="str">
        <f t="shared" ca="1" si="46"/>
        <v/>
      </c>
      <c r="AC77" t="str">
        <f t="shared" ca="1" si="47"/>
        <v>口灿莲花sql达人excel达人tab达人,综合评分合格,中高收入</v>
      </c>
      <c r="AD77" t="str">
        <f t="shared" ca="1" si="48"/>
        <v>分析师100076属于中高收入人群,综合评分合格</v>
      </c>
      <c r="AE77" t="str">
        <f t="shared" ca="1" si="49"/>
        <v>分析师100076属于中高收入人群,综合评分合格也是sql达人</v>
      </c>
    </row>
    <row r="78" spans="1:31" x14ac:dyDescent="0.2">
      <c r="A78">
        <v>100077</v>
      </c>
      <c r="B78" s="3">
        <f t="shared" ca="1" si="27"/>
        <v>5084.3782483128862</v>
      </c>
      <c r="C78" s="3">
        <f t="shared" ca="1" si="28"/>
        <v>55.219643813730606</v>
      </c>
      <c r="D78" t="str">
        <f t="shared" ca="1" si="29"/>
        <v>男</v>
      </c>
      <c r="E78" s="3">
        <f t="shared" ca="1" si="30"/>
        <v>6108.8831089613277</v>
      </c>
      <c r="F78" s="3">
        <f t="shared" ca="1" si="31"/>
        <v>13</v>
      </c>
      <c r="G78">
        <f t="shared" ca="1" si="26"/>
        <v>5</v>
      </c>
      <c r="H78">
        <f t="shared" ca="1" si="25"/>
        <v>5</v>
      </c>
      <c r="I78">
        <f t="shared" ca="1" si="25"/>
        <v>5</v>
      </c>
      <c r="J78">
        <f t="shared" ca="1" si="25"/>
        <v>5</v>
      </c>
      <c r="K78">
        <f t="shared" ca="1" si="25"/>
        <v>5</v>
      </c>
      <c r="L78">
        <f t="shared" ca="1" si="25"/>
        <v>5</v>
      </c>
      <c r="M78">
        <f t="shared" ca="1" si="25"/>
        <v>4</v>
      </c>
      <c r="N78" s="2">
        <f t="shared" ca="1" si="32"/>
        <v>5</v>
      </c>
      <c r="O78" s="2">
        <f t="shared" ca="1" si="33"/>
        <v>4.666666666666667</v>
      </c>
      <c r="P78" s="2">
        <f t="shared" ca="1" si="34"/>
        <v>4.8666666666666671</v>
      </c>
      <c r="Q78" t="str">
        <f t="shared" ca="1" si="35"/>
        <v>非低收入</v>
      </c>
      <c r="R78" t="str">
        <f t="shared" ca="1" si="36"/>
        <v>中高收入</v>
      </c>
      <c r="S78" t="str">
        <f t="shared" ca="1" si="37"/>
        <v>综合评分合格</v>
      </c>
      <c r="T78" t="str">
        <f t="shared" ca="1" si="38"/>
        <v>优秀</v>
      </c>
      <c r="U78" t="str">
        <f t="shared" ca="1" si="39"/>
        <v>优秀</v>
      </c>
      <c r="V78" t="str">
        <f t="shared" ca="1" si="40"/>
        <v>文采斐然</v>
      </c>
      <c r="W78" t="str">
        <f t="shared" ca="1" si="41"/>
        <v>口灿莲花</v>
      </c>
      <c r="X78" t="str">
        <f t="shared" ca="1" si="42"/>
        <v/>
      </c>
      <c r="Y78" t="str">
        <f t="shared" ca="1" si="43"/>
        <v>sql达人</v>
      </c>
      <c r="Z78" t="str">
        <f t="shared" ca="1" si="44"/>
        <v>excel达人</v>
      </c>
      <c r="AA78" t="str">
        <f t="shared" ca="1" si="45"/>
        <v>tab达人</v>
      </c>
      <c r="AB78" t="str">
        <f t="shared" ca="1" si="46"/>
        <v>python达人</v>
      </c>
      <c r="AC78" t="str">
        <f t="shared" ca="1" si="47"/>
        <v>文采斐然口灿莲花sql达人excel达人tab达人python达人,优秀,中高收入</v>
      </c>
      <c r="AD78" t="str">
        <f t="shared" ca="1" si="48"/>
        <v>分析师100077属于中高收入人群,优秀</v>
      </c>
      <c r="AE78" t="str">
        <f t="shared" ca="1" si="49"/>
        <v>分析师100077属于中高收入人群,优秀此人文采斐然也是sql达人</v>
      </c>
    </row>
    <row r="79" spans="1:31" x14ac:dyDescent="0.2">
      <c r="A79">
        <v>100078</v>
      </c>
      <c r="B79" s="3">
        <f t="shared" ca="1" si="27"/>
        <v>4082.2126233791855</v>
      </c>
      <c r="C79" s="3">
        <f t="shared" ca="1" si="28"/>
        <v>61.561752503757916</v>
      </c>
      <c r="D79" t="str">
        <f t="shared" ca="1" si="29"/>
        <v>男</v>
      </c>
      <c r="E79" s="3">
        <f t="shared" ca="1" si="30"/>
        <v>21889.144008791234</v>
      </c>
      <c r="F79" s="3">
        <f t="shared" ca="1" si="31"/>
        <v>13</v>
      </c>
      <c r="G79">
        <f t="shared" ca="1" si="26"/>
        <v>4</v>
      </c>
      <c r="H79">
        <f t="shared" ca="1" si="25"/>
        <v>3</v>
      </c>
      <c r="I79">
        <f t="shared" ca="1" si="25"/>
        <v>4</v>
      </c>
      <c r="J79">
        <f t="shared" ca="1" si="25"/>
        <v>5</v>
      </c>
      <c r="K79">
        <f t="shared" ca="1" si="25"/>
        <v>4</v>
      </c>
      <c r="L79">
        <f t="shared" ca="1" si="25"/>
        <v>4</v>
      </c>
      <c r="M79">
        <f t="shared" ca="1" si="25"/>
        <v>5</v>
      </c>
      <c r="N79" s="2">
        <f t="shared" ca="1" si="32"/>
        <v>4</v>
      </c>
      <c r="O79" s="2">
        <f t="shared" ca="1" si="33"/>
        <v>4.333333333333333</v>
      </c>
      <c r="P79" s="2">
        <f t="shared" ca="1" si="34"/>
        <v>4.1333333333333329</v>
      </c>
      <c r="Q79" t="str">
        <f t="shared" ca="1" si="35"/>
        <v>非低收入</v>
      </c>
      <c r="R79" t="str">
        <f t="shared" ca="1" si="36"/>
        <v>高收入</v>
      </c>
      <c r="S79" t="str">
        <f t="shared" ca="1" si="37"/>
        <v>综合评分合格</v>
      </c>
      <c r="T79" t="str">
        <f t="shared" ca="1" si="38"/>
        <v>非优秀</v>
      </c>
      <c r="U79" t="str">
        <f t="shared" ca="1" si="39"/>
        <v>综合评分合格</v>
      </c>
      <c r="V79" t="str">
        <f t="shared" ca="1" si="40"/>
        <v/>
      </c>
      <c r="W79" t="str">
        <f t="shared" ca="1" si="41"/>
        <v/>
      </c>
      <c r="X79" t="str">
        <f t="shared" ca="1" si="42"/>
        <v>颜值爆表</v>
      </c>
      <c r="Y79" t="str">
        <f t="shared" ca="1" si="43"/>
        <v>sql达人</v>
      </c>
      <c r="Z79" t="str">
        <f t="shared" ca="1" si="44"/>
        <v/>
      </c>
      <c r="AA79" t="str">
        <f t="shared" ca="1" si="45"/>
        <v/>
      </c>
      <c r="AB79" t="str">
        <f t="shared" ca="1" si="46"/>
        <v>python达人</v>
      </c>
      <c r="AC79" t="str">
        <f t="shared" ca="1" si="47"/>
        <v>颜值爆表sql达人python达人,综合评分合格,高收入</v>
      </c>
      <c r="AD79" t="str">
        <f t="shared" ca="1" si="48"/>
        <v>分析师100078属于高收入人群,综合评分合格</v>
      </c>
      <c r="AE79" t="str">
        <f t="shared" ca="1" si="49"/>
        <v>分析师100078属于高收入人群,综合评分合格也是sql达人</v>
      </c>
    </row>
    <row r="80" spans="1:31" x14ac:dyDescent="0.2">
      <c r="A80">
        <v>100079</v>
      </c>
      <c r="B80" s="3">
        <f t="shared" ca="1" si="27"/>
        <v>2136.0332769328547</v>
      </c>
      <c r="C80" s="3">
        <f t="shared" ca="1" si="28"/>
        <v>38.562382829944731</v>
      </c>
      <c r="D80" t="str">
        <f t="shared" ca="1" si="29"/>
        <v>女</v>
      </c>
      <c r="E80" s="3">
        <f t="shared" ca="1" si="30"/>
        <v>3052.2915688305902</v>
      </c>
      <c r="F80" s="3">
        <f t="shared" ca="1" si="31"/>
        <v>14</v>
      </c>
      <c r="G80">
        <f t="shared" ca="1" si="26"/>
        <v>5</v>
      </c>
      <c r="H80">
        <f t="shared" ca="1" si="25"/>
        <v>2</v>
      </c>
      <c r="I80">
        <f t="shared" ca="1" si="25"/>
        <v>3</v>
      </c>
      <c r="J80">
        <f t="shared" ca="1" si="25"/>
        <v>5</v>
      </c>
      <c r="K80">
        <f t="shared" ca="1" si="25"/>
        <v>4</v>
      </c>
      <c r="L80">
        <f t="shared" ca="1" si="25"/>
        <v>4</v>
      </c>
      <c r="M80">
        <f t="shared" ca="1" si="25"/>
        <v>5</v>
      </c>
      <c r="N80" s="2">
        <f t="shared" ca="1" si="32"/>
        <v>3.75</v>
      </c>
      <c r="O80" s="2">
        <f t="shared" ca="1" si="33"/>
        <v>4.333333333333333</v>
      </c>
      <c r="P80" s="2">
        <f t="shared" ca="1" si="34"/>
        <v>3.9833333333333334</v>
      </c>
      <c r="Q80" t="str">
        <f t="shared" ca="1" si="35"/>
        <v>非低收入</v>
      </c>
      <c r="R80" t="str">
        <f t="shared" ca="1" si="36"/>
        <v>中等收入</v>
      </c>
      <c r="S80" t="str">
        <f t="shared" ca="1" si="37"/>
        <v>综合评分合格</v>
      </c>
      <c r="T80" t="str">
        <f t="shared" ca="1" si="38"/>
        <v>非优秀</v>
      </c>
      <c r="U80" t="str">
        <f t="shared" ca="1" si="39"/>
        <v>综合评分合格</v>
      </c>
      <c r="V80" t="str">
        <f t="shared" ca="1" si="40"/>
        <v/>
      </c>
      <c r="W80" t="str">
        <f t="shared" ca="1" si="41"/>
        <v/>
      </c>
      <c r="X80" t="str">
        <f t="shared" ca="1" si="42"/>
        <v>颜值爆表</v>
      </c>
      <c r="Y80" t="str">
        <f t="shared" ca="1" si="43"/>
        <v>sql达人</v>
      </c>
      <c r="Z80" t="str">
        <f t="shared" ca="1" si="44"/>
        <v>excel达人</v>
      </c>
      <c r="AA80" t="str">
        <f t="shared" ca="1" si="45"/>
        <v/>
      </c>
      <c r="AB80" t="str">
        <f t="shared" ca="1" si="46"/>
        <v>python达人</v>
      </c>
      <c r="AC80" t="str">
        <f t="shared" ca="1" si="47"/>
        <v>颜值爆表sql达人excel达人python达人,综合评分合格,中等收入</v>
      </c>
      <c r="AD80" t="str">
        <f t="shared" ca="1" si="48"/>
        <v>分析师100079属于中等收入人群,综合评分合格</v>
      </c>
      <c r="AE80" t="str">
        <f t="shared" ca="1" si="49"/>
        <v>分析师100079属于中等收入人群,综合评分合格也是sql达人</v>
      </c>
    </row>
    <row r="81" spans="1:31" x14ac:dyDescent="0.2">
      <c r="A81">
        <v>100080</v>
      </c>
      <c r="B81" s="3">
        <f t="shared" ca="1" si="27"/>
        <v>5653.9778013471268</v>
      </c>
      <c r="C81" s="3">
        <f t="shared" ca="1" si="28"/>
        <v>45.569290472339659</v>
      </c>
      <c r="D81" t="str">
        <f t="shared" ca="1" si="29"/>
        <v>男</v>
      </c>
      <c r="E81" s="3">
        <f t="shared" ca="1" si="30"/>
        <v>9101.6546897739845</v>
      </c>
      <c r="F81" s="3">
        <f t="shared" ca="1" si="31"/>
        <v>11</v>
      </c>
      <c r="G81">
        <f t="shared" ca="1" si="26"/>
        <v>4</v>
      </c>
      <c r="H81">
        <f t="shared" ca="1" si="25"/>
        <v>5</v>
      </c>
      <c r="I81">
        <f t="shared" ca="1" si="25"/>
        <v>3</v>
      </c>
      <c r="J81">
        <f t="shared" ca="1" si="25"/>
        <v>3</v>
      </c>
      <c r="K81">
        <f t="shared" ca="1" si="25"/>
        <v>4</v>
      </c>
      <c r="L81">
        <f t="shared" ca="1" si="25"/>
        <v>3</v>
      </c>
      <c r="M81">
        <f t="shared" ca="1" si="25"/>
        <v>4</v>
      </c>
      <c r="N81" s="2">
        <f t="shared" ca="1" si="32"/>
        <v>3.75</v>
      </c>
      <c r="O81" s="2">
        <f t="shared" ca="1" si="33"/>
        <v>3.6666666666666665</v>
      </c>
      <c r="P81" s="2">
        <f t="shared" ca="1" si="34"/>
        <v>3.7166666666666668</v>
      </c>
      <c r="Q81" t="str">
        <f t="shared" ca="1" si="35"/>
        <v>非低收入</v>
      </c>
      <c r="R81" t="str">
        <f t="shared" ca="1" si="36"/>
        <v>中高收入</v>
      </c>
      <c r="S81" t="str">
        <f t="shared" ca="1" si="37"/>
        <v>综合评分合格</v>
      </c>
      <c r="T81" t="str">
        <f t="shared" ca="1" si="38"/>
        <v>非优秀</v>
      </c>
      <c r="U81" t="str">
        <f t="shared" ca="1" si="39"/>
        <v>综合评分合格</v>
      </c>
      <c r="V81" t="str">
        <f t="shared" ca="1" si="40"/>
        <v/>
      </c>
      <c r="W81" t="str">
        <f t="shared" ca="1" si="41"/>
        <v/>
      </c>
      <c r="X81" t="str">
        <f t="shared" ca="1" si="42"/>
        <v/>
      </c>
      <c r="Y81" t="str">
        <f t="shared" ca="1" si="43"/>
        <v>sql达人</v>
      </c>
      <c r="Z81" t="str">
        <f t="shared" ca="1" si="44"/>
        <v/>
      </c>
      <c r="AA81" t="str">
        <f t="shared" ca="1" si="45"/>
        <v/>
      </c>
      <c r="AB81" t="str">
        <f t="shared" ca="1" si="46"/>
        <v/>
      </c>
      <c r="AC81" t="str">
        <f t="shared" ca="1" si="47"/>
        <v>sql达人,综合评分合格,中高收入</v>
      </c>
      <c r="AD81" t="str">
        <f t="shared" ca="1" si="48"/>
        <v>分析师100080属于中高收入人群,综合评分合格</v>
      </c>
      <c r="AE81" t="str">
        <f t="shared" ca="1" si="49"/>
        <v>分析师100080属于中高收入人群,综合评分合格也是sql达人</v>
      </c>
    </row>
    <row r="82" spans="1:31" x14ac:dyDescent="0.2">
      <c r="A82">
        <v>100081</v>
      </c>
      <c r="B82" s="3">
        <f t="shared" ca="1" si="27"/>
        <v>3566.5224695878551</v>
      </c>
      <c r="C82" s="3">
        <f t="shared" ca="1" si="28"/>
        <v>37.728232367353087</v>
      </c>
      <c r="D82" t="str">
        <f t="shared" ca="1" si="29"/>
        <v>女</v>
      </c>
      <c r="E82" s="3">
        <f t="shared" ca="1" si="30"/>
        <v>14519.419786116187</v>
      </c>
      <c r="F82" s="3">
        <f t="shared" ca="1" si="31"/>
        <v>3</v>
      </c>
      <c r="G82">
        <f t="shared" ca="1" si="26"/>
        <v>5</v>
      </c>
      <c r="H82">
        <f t="shared" ca="1" si="25"/>
        <v>3</v>
      </c>
      <c r="I82">
        <f t="shared" ca="1" si="25"/>
        <v>4</v>
      </c>
      <c r="J82">
        <f t="shared" ca="1" si="25"/>
        <v>5</v>
      </c>
      <c r="K82">
        <f t="shared" ca="1" si="25"/>
        <v>4</v>
      </c>
      <c r="L82">
        <f t="shared" ca="1" si="25"/>
        <v>4</v>
      </c>
      <c r="M82">
        <f t="shared" ca="1" si="25"/>
        <v>3</v>
      </c>
      <c r="N82" s="2">
        <f t="shared" ca="1" si="32"/>
        <v>4.25</v>
      </c>
      <c r="O82" s="2">
        <f t="shared" ca="1" si="33"/>
        <v>3.6666666666666665</v>
      </c>
      <c r="P82" s="2">
        <f t="shared" ca="1" si="34"/>
        <v>4.0166666666666666</v>
      </c>
      <c r="Q82" t="str">
        <f t="shared" ca="1" si="35"/>
        <v>非低收入</v>
      </c>
      <c r="R82" t="str">
        <f t="shared" ca="1" si="36"/>
        <v>高收入</v>
      </c>
      <c r="S82" t="str">
        <f t="shared" ca="1" si="37"/>
        <v>综合评分合格</v>
      </c>
      <c r="T82" t="str">
        <f t="shared" ca="1" si="38"/>
        <v>非优秀</v>
      </c>
      <c r="U82" t="str">
        <f t="shared" ca="1" si="39"/>
        <v>综合评分合格</v>
      </c>
      <c r="V82" t="str">
        <f t="shared" ca="1" si="40"/>
        <v/>
      </c>
      <c r="W82" t="str">
        <f t="shared" ca="1" si="41"/>
        <v/>
      </c>
      <c r="X82" t="str">
        <f t="shared" ca="1" si="42"/>
        <v/>
      </c>
      <c r="Y82" t="str">
        <f t="shared" ca="1" si="43"/>
        <v/>
      </c>
      <c r="Z82" t="str">
        <f t="shared" ca="1" si="44"/>
        <v>excel达人</v>
      </c>
      <c r="AA82" t="str">
        <f t="shared" ca="1" si="45"/>
        <v/>
      </c>
      <c r="AB82" t="str">
        <f t="shared" ca="1" si="46"/>
        <v>python达人</v>
      </c>
      <c r="AC82" t="str">
        <f t="shared" ca="1" si="47"/>
        <v>excel达人python达人,综合评分合格,高收入</v>
      </c>
      <c r="AD82" t="str">
        <f t="shared" ca="1" si="48"/>
        <v>分析师100081属于高收入人群,综合评分合格</v>
      </c>
      <c r="AE82" t="str">
        <f t="shared" ca="1" si="49"/>
        <v>分析师100081属于高收入人群,综合评分合格</v>
      </c>
    </row>
    <row r="83" spans="1:31" x14ac:dyDescent="0.2">
      <c r="A83">
        <v>100082</v>
      </c>
      <c r="B83" s="3">
        <f t="shared" ca="1" si="27"/>
        <v>4704.23533712464</v>
      </c>
      <c r="C83" s="3">
        <f t="shared" ca="1" si="28"/>
        <v>49.478282703151628</v>
      </c>
      <c r="D83" t="str">
        <f t="shared" ca="1" si="29"/>
        <v>女</v>
      </c>
      <c r="E83" s="3">
        <f t="shared" ca="1" si="30"/>
        <v>20308.66515844443</v>
      </c>
      <c r="F83" s="3">
        <f t="shared" ca="1" si="31"/>
        <v>8</v>
      </c>
      <c r="G83">
        <f t="shared" ca="1" si="26"/>
        <v>4</v>
      </c>
      <c r="H83">
        <f t="shared" ca="1" si="25"/>
        <v>5</v>
      </c>
      <c r="I83">
        <f t="shared" ca="1" si="25"/>
        <v>5</v>
      </c>
      <c r="J83">
        <f t="shared" ca="1" si="25"/>
        <v>5</v>
      </c>
      <c r="K83">
        <f t="shared" ca="1" si="25"/>
        <v>4</v>
      </c>
      <c r="L83">
        <f t="shared" ca="1" si="25"/>
        <v>4</v>
      </c>
      <c r="M83">
        <f t="shared" ca="1" si="25"/>
        <v>3</v>
      </c>
      <c r="N83" s="2">
        <f t="shared" ca="1" si="32"/>
        <v>4.75</v>
      </c>
      <c r="O83" s="2">
        <f t="shared" ca="1" si="33"/>
        <v>3.6666666666666665</v>
      </c>
      <c r="P83" s="2">
        <f t="shared" ca="1" si="34"/>
        <v>4.3166666666666664</v>
      </c>
      <c r="Q83" t="str">
        <f t="shared" ca="1" si="35"/>
        <v>非低收入</v>
      </c>
      <c r="R83" t="str">
        <f t="shared" ca="1" si="36"/>
        <v>高收入</v>
      </c>
      <c r="S83" t="str">
        <f t="shared" ca="1" si="37"/>
        <v>综合评分合格</v>
      </c>
      <c r="T83" t="str">
        <f t="shared" ca="1" si="38"/>
        <v>非优秀</v>
      </c>
      <c r="U83" t="str">
        <f t="shared" ca="1" si="39"/>
        <v>综合评分合格</v>
      </c>
      <c r="V83" t="str">
        <f t="shared" ca="1" si="40"/>
        <v/>
      </c>
      <c r="W83" t="str">
        <f t="shared" ca="1" si="41"/>
        <v/>
      </c>
      <c r="X83" t="str">
        <f t="shared" ca="1" si="42"/>
        <v/>
      </c>
      <c r="Y83" t="str">
        <f t="shared" ca="1" si="43"/>
        <v>sql达人</v>
      </c>
      <c r="Z83" t="str">
        <f t="shared" ca="1" si="44"/>
        <v/>
      </c>
      <c r="AA83" t="str">
        <f t="shared" ca="1" si="45"/>
        <v>tab达人</v>
      </c>
      <c r="AB83" t="str">
        <f t="shared" ca="1" si="46"/>
        <v>python达人</v>
      </c>
      <c r="AC83" t="str">
        <f t="shared" ca="1" si="47"/>
        <v>sql达人tab达人python达人,综合评分合格,高收入</v>
      </c>
      <c r="AD83" t="str">
        <f t="shared" ca="1" si="48"/>
        <v>分析师100082属于高收入人群,综合评分合格</v>
      </c>
      <c r="AE83" t="str">
        <f t="shared" ca="1" si="49"/>
        <v>分析师100082属于高收入人群,综合评分合格也是sql达人</v>
      </c>
    </row>
    <row r="84" spans="1:31" x14ac:dyDescent="0.2">
      <c r="A84">
        <v>100083</v>
      </c>
      <c r="B84" s="3">
        <f t="shared" ca="1" si="27"/>
        <v>2565.6822987073078</v>
      </c>
      <c r="C84" s="3">
        <f t="shared" ca="1" si="28"/>
        <v>24.768265594595</v>
      </c>
      <c r="D84" t="str">
        <f t="shared" ca="1" si="29"/>
        <v>女</v>
      </c>
      <c r="E84" s="3">
        <f t="shared" ca="1" si="30"/>
        <v>4539.1817804220063</v>
      </c>
      <c r="F84" s="3">
        <f t="shared" ca="1" si="31"/>
        <v>15</v>
      </c>
      <c r="G84">
        <f t="shared" ca="1" si="26"/>
        <v>5</v>
      </c>
      <c r="H84">
        <f t="shared" ca="1" si="25"/>
        <v>4</v>
      </c>
      <c r="I84">
        <f t="shared" ca="1" si="25"/>
        <v>5</v>
      </c>
      <c r="J84">
        <f t="shared" ca="1" si="25"/>
        <v>3</v>
      </c>
      <c r="K84">
        <f t="shared" ca="1" si="25"/>
        <v>5</v>
      </c>
      <c r="L84">
        <f t="shared" ca="1" si="25"/>
        <v>4</v>
      </c>
      <c r="M84">
        <f t="shared" ca="1" si="25"/>
        <v>3</v>
      </c>
      <c r="N84" s="2">
        <f t="shared" ca="1" si="32"/>
        <v>4.25</v>
      </c>
      <c r="O84" s="2">
        <f t="shared" ca="1" si="33"/>
        <v>4</v>
      </c>
      <c r="P84" s="2">
        <f t="shared" ca="1" si="34"/>
        <v>4.1500000000000004</v>
      </c>
      <c r="Q84" t="str">
        <f t="shared" ca="1" si="35"/>
        <v>非低收入</v>
      </c>
      <c r="R84" t="str">
        <f t="shared" ca="1" si="36"/>
        <v>中等收入</v>
      </c>
      <c r="S84" t="str">
        <f t="shared" ca="1" si="37"/>
        <v>综合评分合格</v>
      </c>
      <c r="T84" t="str">
        <f t="shared" ca="1" si="38"/>
        <v>非优秀</v>
      </c>
      <c r="U84" t="str">
        <f t="shared" ca="1" si="39"/>
        <v>综合评分合格</v>
      </c>
      <c r="V84" t="str">
        <f t="shared" ca="1" si="40"/>
        <v>文采斐然</v>
      </c>
      <c r="W84" t="str">
        <f t="shared" ca="1" si="41"/>
        <v/>
      </c>
      <c r="X84" t="str">
        <f t="shared" ca="1" si="42"/>
        <v/>
      </c>
      <c r="Y84" t="str">
        <f t="shared" ca="1" si="43"/>
        <v>sql达人</v>
      </c>
      <c r="Z84" t="str">
        <f t="shared" ca="1" si="44"/>
        <v>excel达人</v>
      </c>
      <c r="AA84" t="str">
        <f t="shared" ca="1" si="45"/>
        <v>tab达人</v>
      </c>
      <c r="AB84" t="str">
        <f t="shared" ca="1" si="46"/>
        <v/>
      </c>
      <c r="AC84" t="str">
        <f t="shared" ca="1" si="47"/>
        <v>文采斐然sql达人excel达人tab达人,综合评分合格,中等收入</v>
      </c>
      <c r="AD84" t="str">
        <f t="shared" ca="1" si="48"/>
        <v>分析师100083属于中等收入人群,综合评分合格</v>
      </c>
      <c r="AE84" t="str">
        <f t="shared" ca="1" si="49"/>
        <v>分析师100083属于中等收入人群,综合评分合格此人文采斐然也是sql达人</v>
      </c>
    </row>
    <row r="85" spans="1:31" x14ac:dyDescent="0.2">
      <c r="A85">
        <v>100084</v>
      </c>
      <c r="B85" s="3">
        <f t="shared" ca="1" si="27"/>
        <v>4653.0508583731507</v>
      </c>
      <c r="C85" s="3">
        <f t="shared" ca="1" si="28"/>
        <v>47.495663427032852</v>
      </c>
      <c r="D85" t="str">
        <f t="shared" ca="1" si="29"/>
        <v>男</v>
      </c>
      <c r="E85" s="3">
        <f t="shared" ca="1" si="30"/>
        <v>17052.452915463036</v>
      </c>
      <c r="F85" s="3">
        <f t="shared" ca="1" si="31"/>
        <v>12</v>
      </c>
      <c r="G85">
        <f t="shared" ca="1" si="26"/>
        <v>3</v>
      </c>
      <c r="H85">
        <f t="shared" ca="1" si="25"/>
        <v>5</v>
      </c>
      <c r="I85">
        <f t="shared" ca="1" si="25"/>
        <v>4</v>
      </c>
      <c r="J85">
        <f t="shared" ca="1" si="25"/>
        <v>5</v>
      </c>
      <c r="K85">
        <f t="shared" ca="1" si="25"/>
        <v>3</v>
      </c>
      <c r="L85">
        <f t="shared" ca="1" si="25"/>
        <v>5</v>
      </c>
      <c r="M85">
        <f t="shared" ca="1" si="25"/>
        <v>3</v>
      </c>
      <c r="N85" s="2">
        <f t="shared" ca="1" si="32"/>
        <v>4.25</v>
      </c>
      <c r="O85" s="2">
        <f t="shared" ca="1" si="33"/>
        <v>3.6666666666666665</v>
      </c>
      <c r="P85" s="2">
        <f t="shared" ca="1" si="34"/>
        <v>4.0166666666666666</v>
      </c>
      <c r="Q85" t="str">
        <f t="shared" ca="1" si="35"/>
        <v>非低收入</v>
      </c>
      <c r="R85" t="str">
        <f t="shared" ca="1" si="36"/>
        <v>高收入</v>
      </c>
      <c r="S85" t="str">
        <f t="shared" ca="1" si="37"/>
        <v>综合评分合格</v>
      </c>
      <c r="T85" t="str">
        <f t="shared" ca="1" si="38"/>
        <v>非优秀</v>
      </c>
      <c r="U85" t="str">
        <f t="shared" ca="1" si="39"/>
        <v>综合评分合格</v>
      </c>
      <c r="V85" t="str">
        <f t="shared" ca="1" si="40"/>
        <v/>
      </c>
      <c r="W85" t="str">
        <f t="shared" ca="1" si="41"/>
        <v>口灿莲花</v>
      </c>
      <c r="X85" t="str">
        <f t="shared" ca="1" si="42"/>
        <v/>
      </c>
      <c r="Y85" t="str">
        <f t="shared" ca="1" si="43"/>
        <v>sql达人</v>
      </c>
      <c r="Z85" t="str">
        <f t="shared" ca="1" si="44"/>
        <v/>
      </c>
      <c r="AA85" t="str">
        <f t="shared" ca="1" si="45"/>
        <v/>
      </c>
      <c r="AB85" t="str">
        <f t="shared" ca="1" si="46"/>
        <v>python达人</v>
      </c>
      <c r="AC85" t="str">
        <f t="shared" ca="1" si="47"/>
        <v>口灿莲花sql达人python达人,综合评分合格,高收入</v>
      </c>
      <c r="AD85" t="str">
        <f t="shared" ca="1" si="48"/>
        <v>分析师100084属于高收入人群,综合评分合格</v>
      </c>
      <c r="AE85" t="str">
        <f t="shared" ca="1" si="49"/>
        <v>分析师100084属于高收入人群,综合评分合格也是sql达人</v>
      </c>
    </row>
    <row r="86" spans="1:31" x14ac:dyDescent="0.2">
      <c r="A86">
        <v>100085</v>
      </c>
      <c r="B86" s="3">
        <f t="shared" ca="1" si="27"/>
        <v>6164.9599468833458</v>
      </c>
      <c r="C86" s="3">
        <f t="shared" ca="1" si="28"/>
        <v>51.079344721568646</v>
      </c>
      <c r="D86" t="str">
        <f t="shared" ca="1" si="29"/>
        <v>男</v>
      </c>
      <c r="E86" s="3">
        <f t="shared" ca="1" si="30"/>
        <v>4794.8920687022082</v>
      </c>
      <c r="F86" s="3">
        <f t="shared" ca="1" si="31"/>
        <v>8</v>
      </c>
      <c r="G86">
        <f t="shared" ca="1" si="26"/>
        <v>5</v>
      </c>
      <c r="H86">
        <f t="shared" ca="1" si="25"/>
        <v>4</v>
      </c>
      <c r="I86">
        <f t="shared" ca="1" si="25"/>
        <v>3</v>
      </c>
      <c r="J86">
        <f t="shared" ca="1" si="25"/>
        <v>5</v>
      </c>
      <c r="K86">
        <f t="shared" ca="1" si="25"/>
        <v>5</v>
      </c>
      <c r="L86">
        <f t="shared" ca="1" si="25"/>
        <v>3</v>
      </c>
      <c r="M86">
        <f t="shared" ca="1" si="25"/>
        <v>5</v>
      </c>
      <c r="N86" s="2">
        <f t="shared" ca="1" si="32"/>
        <v>4.25</v>
      </c>
      <c r="O86" s="2">
        <f t="shared" ca="1" si="33"/>
        <v>4.333333333333333</v>
      </c>
      <c r="P86" s="2">
        <f t="shared" ca="1" si="34"/>
        <v>4.2833333333333332</v>
      </c>
      <c r="Q86" t="str">
        <f t="shared" ca="1" si="35"/>
        <v>非低收入</v>
      </c>
      <c r="R86" t="str">
        <f t="shared" ca="1" si="36"/>
        <v>中等收入</v>
      </c>
      <c r="S86" t="str">
        <f t="shared" ca="1" si="37"/>
        <v>综合评分合格</v>
      </c>
      <c r="T86" t="str">
        <f t="shared" ca="1" si="38"/>
        <v>非优秀</v>
      </c>
      <c r="U86" t="str">
        <f t="shared" ca="1" si="39"/>
        <v>综合评分合格</v>
      </c>
      <c r="V86" t="str">
        <f t="shared" ca="1" si="40"/>
        <v>文采斐然</v>
      </c>
      <c r="W86" t="str">
        <f t="shared" ca="1" si="41"/>
        <v/>
      </c>
      <c r="X86" t="str">
        <f t="shared" ca="1" si="42"/>
        <v>颜值爆表</v>
      </c>
      <c r="Y86" t="str">
        <f t="shared" ca="1" si="43"/>
        <v>sql达人</v>
      </c>
      <c r="Z86" t="str">
        <f t="shared" ca="1" si="44"/>
        <v>excel达人</v>
      </c>
      <c r="AA86" t="str">
        <f t="shared" ca="1" si="45"/>
        <v/>
      </c>
      <c r="AB86" t="str">
        <f t="shared" ca="1" si="46"/>
        <v>python达人</v>
      </c>
      <c r="AC86" t="str">
        <f t="shared" ca="1" si="47"/>
        <v>文采斐然颜值爆表sql达人excel达人python达人,综合评分合格,中等收入</v>
      </c>
      <c r="AD86" t="str">
        <f t="shared" ca="1" si="48"/>
        <v>分析师100085属于中等收入人群,综合评分合格</v>
      </c>
      <c r="AE86" t="str">
        <f t="shared" ca="1" si="49"/>
        <v>分析师100085属于中等收入人群,综合评分合格此人文采斐然也是sql达人</v>
      </c>
    </row>
    <row r="87" spans="1:31" x14ac:dyDescent="0.2">
      <c r="A87">
        <v>100086</v>
      </c>
      <c r="B87" s="3">
        <f t="shared" ca="1" si="27"/>
        <v>1193.3839452462191</v>
      </c>
      <c r="C87" s="3">
        <f t="shared" ca="1" si="28"/>
        <v>67.051215391594326</v>
      </c>
      <c r="D87" t="str">
        <f t="shared" ca="1" si="29"/>
        <v>女</v>
      </c>
      <c r="E87" s="3">
        <f t="shared" ca="1" si="30"/>
        <v>5266.311678010441</v>
      </c>
      <c r="F87" s="3">
        <f t="shared" ca="1" si="31"/>
        <v>15</v>
      </c>
      <c r="G87">
        <f t="shared" ca="1" si="26"/>
        <v>5</v>
      </c>
      <c r="H87">
        <f t="shared" ca="1" si="25"/>
        <v>3</v>
      </c>
      <c r="I87">
        <f t="shared" ca="1" si="25"/>
        <v>5</v>
      </c>
      <c r="J87">
        <f t="shared" ca="1" si="25"/>
        <v>3</v>
      </c>
      <c r="K87">
        <f t="shared" ca="1" si="25"/>
        <v>4</v>
      </c>
      <c r="L87">
        <f t="shared" ca="1" si="25"/>
        <v>3</v>
      </c>
      <c r="M87">
        <f t="shared" ca="1" si="25"/>
        <v>5</v>
      </c>
      <c r="N87" s="2">
        <f t="shared" ca="1" si="32"/>
        <v>4</v>
      </c>
      <c r="O87" s="2">
        <f t="shared" ca="1" si="33"/>
        <v>4</v>
      </c>
      <c r="P87" s="2">
        <f t="shared" ca="1" si="34"/>
        <v>4</v>
      </c>
      <c r="Q87" t="str">
        <f t="shared" ca="1" si="35"/>
        <v>非低收入</v>
      </c>
      <c r="R87" t="str">
        <f t="shared" ca="1" si="36"/>
        <v>中等收入</v>
      </c>
      <c r="S87" t="str">
        <f t="shared" ca="1" si="37"/>
        <v>综合评分合格</v>
      </c>
      <c r="T87" t="str">
        <f t="shared" ca="1" si="38"/>
        <v>非优秀</v>
      </c>
      <c r="U87" t="str">
        <f t="shared" ca="1" si="39"/>
        <v>综合评分合格</v>
      </c>
      <c r="V87" t="str">
        <f t="shared" ca="1" si="40"/>
        <v/>
      </c>
      <c r="W87" t="str">
        <f t="shared" ca="1" si="41"/>
        <v/>
      </c>
      <c r="X87" t="str">
        <f t="shared" ca="1" si="42"/>
        <v>颜值爆表</v>
      </c>
      <c r="Y87" t="str">
        <f t="shared" ca="1" si="43"/>
        <v>sql达人</v>
      </c>
      <c r="Z87" t="str">
        <f t="shared" ca="1" si="44"/>
        <v>excel达人</v>
      </c>
      <c r="AA87" t="str">
        <f t="shared" ca="1" si="45"/>
        <v>tab达人</v>
      </c>
      <c r="AB87" t="str">
        <f t="shared" ca="1" si="46"/>
        <v/>
      </c>
      <c r="AC87" t="str">
        <f t="shared" ca="1" si="47"/>
        <v>颜值爆表sql达人excel达人tab达人,综合评分合格,中等收入</v>
      </c>
      <c r="AD87" t="str">
        <f t="shared" ca="1" si="48"/>
        <v>分析师100086属于中等收入人群,综合评分合格</v>
      </c>
      <c r="AE87" t="str">
        <f t="shared" ca="1" si="49"/>
        <v>分析师100086属于中等收入人群,综合评分合格也是sql达人</v>
      </c>
    </row>
    <row r="88" spans="1:31" x14ac:dyDescent="0.2">
      <c r="A88">
        <v>100087</v>
      </c>
      <c r="B88" s="3">
        <f t="shared" ca="1" si="27"/>
        <v>7915.4242452972294</v>
      </c>
      <c r="C88" s="3">
        <f t="shared" ca="1" si="28"/>
        <v>38.995937146082255</v>
      </c>
      <c r="D88" t="str">
        <f t="shared" ca="1" si="29"/>
        <v>女</v>
      </c>
      <c r="E88" s="3">
        <f t="shared" ca="1" si="30"/>
        <v>13134.146844246592</v>
      </c>
      <c r="F88" s="3">
        <f t="shared" ca="1" si="31"/>
        <v>7</v>
      </c>
      <c r="G88">
        <f t="shared" ca="1" si="26"/>
        <v>5</v>
      </c>
      <c r="H88">
        <f t="shared" ca="1" si="25"/>
        <v>5</v>
      </c>
      <c r="I88">
        <f t="shared" ca="1" si="25"/>
        <v>5</v>
      </c>
      <c r="J88">
        <f t="shared" ca="1" si="25"/>
        <v>2</v>
      </c>
      <c r="K88">
        <f t="shared" ca="1" si="25"/>
        <v>4</v>
      </c>
      <c r="L88">
        <f t="shared" ca="1" si="25"/>
        <v>5</v>
      </c>
      <c r="M88">
        <f t="shared" ca="1" si="25"/>
        <v>5</v>
      </c>
      <c r="N88" s="2">
        <f t="shared" ca="1" si="32"/>
        <v>4.25</v>
      </c>
      <c r="O88" s="2">
        <f t="shared" ca="1" si="33"/>
        <v>4.666666666666667</v>
      </c>
      <c r="P88" s="2">
        <f t="shared" ca="1" si="34"/>
        <v>4.416666666666667</v>
      </c>
      <c r="Q88" t="str">
        <f t="shared" ca="1" si="35"/>
        <v>非低收入</v>
      </c>
      <c r="R88" t="str">
        <f t="shared" ca="1" si="36"/>
        <v>高收入</v>
      </c>
      <c r="S88" t="str">
        <f t="shared" ca="1" si="37"/>
        <v>综合评分合格</v>
      </c>
      <c r="T88" t="str">
        <f t="shared" ca="1" si="38"/>
        <v>非优秀</v>
      </c>
      <c r="U88" t="str">
        <f t="shared" ca="1" si="39"/>
        <v>综合评分合格</v>
      </c>
      <c r="V88" t="str">
        <f t="shared" ca="1" si="40"/>
        <v/>
      </c>
      <c r="W88" t="str">
        <f t="shared" ca="1" si="41"/>
        <v>口灿莲花</v>
      </c>
      <c r="X88" t="str">
        <f t="shared" ca="1" si="42"/>
        <v>颜值爆表</v>
      </c>
      <c r="Y88" t="str">
        <f t="shared" ca="1" si="43"/>
        <v>sql达人</v>
      </c>
      <c r="Z88" t="str">
        <f t="shared" ca="1" si="44"/>
        <v>excel达人</v>
      </c>
      <c r="AA88" t="str">
        <f t="shared" ca="1" si="45"/>
        <v>tab达人</v>
      </c>
      <c r="AB88" t="str">
        <f t="shared" ca="1" si="46"/>
        <v/>
      </c>
      <c r="AC88" t="str">
        <f t="shared" ca="1" si="47"/>
        <v>口灿莲花颜值爆表sql达人excel达人tab达人,综合评分合格,高收入</v>
      </c>
      <c r="AD88" t="str">
        <f t="shared" ca="1" si="48"/>
        <v>分析师100087属于高收入人群,综合评分合格</v>
      </c>
      <c r="AE88" t="str">
        <f t="shared" ca="1" si="49"/>
        <v>分析师100087属于高收入人群,综合评分合格也是sql达人</v>
      </c>
    </row>
    <row r="89" spans="1:31" x14ac:dyDescent="0.2">
      <c r="A89">
        <v>100088</v>
      </c>
      <c r="B89" s="3">
        <f t="shared" ca="1" si="27"/>
        <v>1601.6752864174844</v>
      </c>
      <c r="C89" s="3">
        <f t="shared" ca="1" si="28"/>
        <v>48.063447282841032</v>
      </c>
      <c r="D89" t="str">
        <f t="shared" ca="1" si="29"/>
        <v>男</v>
      </c>
      <c r="E89" s="3">
        <f t="shared" ca="1" si="30"/>
        <v>5071.2685834029035</v>
      </c>
      <c r="F89" s="3">
        <f t="shared" ca="1" si="31"/>
        <v>20</v>
      </c>
      <c r="G89">
        <f t="shared" ca="1" si="26"/>
        <v>4</v>
      </c>
      <c r="H89">
        <f t="shared" ca="1" si="25"/>
        <v>5</v>
      </c>
      <c r="I89">
        <f t="shared" ca="1" si="25"/>
        <v>5</v>
      </c>
      <c r="J89">
        <f t="shared" ca="1" si="25"/>
        <v>5</v>
      </c>
      <c r="K89">
        <f t="shared" ca="1" si="25"/>
        <v>4</v>
      </c>
      <c r="L89">
        <f t="shared" ca="1" si="25"/>
        <v>5</v>
      </c>
      <c r="M89">
        <f t="shared" ca="1" si="25"/>
        <v>5</v>
      </c>
      <c r="N89" s="2">
        <f t="shared" ca="1" si="32"/>
        <v>4.75</v>
      </c>
      <c r="O89" s="2">
        <f t="shared" ca="1" si="33"/>
        <v>4.666666666666667</v>
      </c>
      <c r="P89" s="2">
        <f t="shared" ca="1" si="34"/>
        <v>4.7166666666666668</v>
      </c>
      <c r="Q89" t="str">
        <f t="shared" ca="1" si="35"/>
        <v>非低收入</v>
      </c>
      <c r="R89" t="str">
        <f t="shared" ca="1" si="36"/>
        <v>中等收入</v>
      </c>
      <c r="S89" t="str">
        <f t="shared" ca="1" si="37"/>
        <v>综合评分合格</v>
      </c>
      <c r="T89" t="str">
        <f t="shared" ca="1" si="38"/>
        <v>优秀</v>
      </c>
      <c r="U89" t="str">
        <f t="shared" ca="1" si="39"/>
        <v>优秀</v>
      </c>
      <c r="V89" t="str">
        <f t="shared" ca="1" si="40"/>
        <v/>
      </c>
      <c r="W89" t="str">
        <f t="shared" ca="1" si="41"/>
        <v>口灿莲花</v>
      </c>
      <c r="X89" t="str">
        <f t="shared" ca="1" si="42"/>
        <v>颜值爆表</v>
      </c>
      <c r="Y89" t="str">
        <f t="shared" ca="1" si="43"/>
        <v>sql达人</v>
      </c>
      <c r="Z89" t="str">
        <f t="shared" ca="1" si="44"/>
        <v/>
      </c>
      <c r="AA89" t="str">
        <f t="shared" ca="1" si="45"/>
        <v>tab达人</v>
      </c>
      <c r="AB89" t="str">
        <f t="shared" ca="1" si="46"/>
        <v>python达人</v>
      </c>
      <c r="AC89" t="str">
        <f t="shared" ca="1" si="47"/>
        <v>口灿莲花颜值爆表sql达人tab达人python达人,优秀,中等收入</v>
      </c>
      <c r="AD89" t="str">
        <f t="shared" ca="1" si="48"/>
        <v>分析师100088属于中等收入人群,优秀</v>
      </c>
      <c r="AE89" t="str">
        <f t="shared" ca="1" si="49"/>
        <v>分析师100088属于中等收入人群,优秀也是sql达人</v>
      </c>
    </row>
    <row r="90" spans="1:31" x14ac:dyDescent="0.2">
      <c r="A90">
        <v>100089</v>
      </c>
      <c r="B90" s="3">
        <f t="shared" ca="1" si="27"/>
        <v>466.98115578817089</v>
      </c>
      <c r="C90" s="3">
        <f t="shared" ca="1" si="28"/>
        <v>20.615900470339739</v>
      </c>
      <c r="D90" t="str">
        <f t="shared" ca="1" si="29"/>
        <v>男</v>
      </c>
      <c r="E90" s="3">
        <f t="shared" ca="1" si="30"/>
        <v>17110.118586046476</v>
      </c>
      <c r="F90" s="3">
        <f t="shared" ca="1" si="31"/>
        <v>9</v>
      </c>
      <c r="G90">
        <f t="shared" ca="1" si="26"/>
        <v>4</v>
      </c>
      <c r="H90">
        <f t="shared" ca="1" si="25"/>
        <v>3</v>
      </c>
      <c r="I90">
        <f t="shared" ca="1" si="25"/>
        <v>5</v>
      </c>
      <c r="J90">
        <f t="shared" ca="1" si="25"/>
        <v>5</v>
      </c>
      <c r="K90">
        <f t="shared" ca="1" si="25"/>
        <v>3</v>
      </c>
      <c r="L90">
        <f t="shared" ca="1" si="25"/>
        <v>5</v>
      </c>
      <c r="M90">
        <f t="shared" ca="1" si="25"/>
        <v>5</v>
      </c>
      <c r="N90" s="2">
        <f t="shared" ca="1" si="32"/>
        <v>4.25</v>
      </c>
      <c r="O90" s="2">
        <f t="shared" ca="1" si="33"/>
        <v>4.333333333333333</v>
      </c>
      <c r="P90" s="2">
        <f t="shared" ca="1" si="34"/>
        <v>4.2833333333333332</v>
      </c>
      <c r="Q90" t="str">
        <f t="shared" ca="1" si="35"/>
        <v>非低收入</v>
      </c>
      <c r="R90" t="str">
        <f t="shared" ca="1" si="36"/>
        <v>高收入</v>
      </c>
      <c r="S90" t="str">
        <f t="shared" ca="1" si="37"/>
        <v>综合评分合格</v>
      </c>
      <c r="T90" t="str">
        <f t="shared" ca="1" si="38"/>
        <v>非优秀</v>
      </c>
      <c r="U90" t="str">
        <f t="shared" ca="1" si="39"/>
        <v>综合评分合格</v>
      </c>
      <c r="V90" t="str">
        <f t="shared" ca="1" si="40"/>
        <v/>
      </c>
      <c r="W90" t="str">
        <f t="shared" ca="1" si="41"/>
        <v>口灿莲花</v>
      </c>
      <c r="X90" t="str">
        <f t="shared" ca="1" si="42"/>
        <v>颜值爆表</v>
      </c>
      <c r="Y90" t="str">
        <f t="shared" ca="1" si="43"/>
        <v>sql达人</v>
      </c>
      <c r="Z90" t="str">
        <f t="shared" ca="1" si="44"/>
        <v/>
      </c>
      <c r="AA90" t="str">
        <f t="shared" ca="1" si="45"/>
        <v>tab达人</v>
      </c>
      <c r="AB90" t="str">
        <f t="shared" ca="1" si="46"/>
        <v>python达人</v>
      </c>
      <c r="AC90" t="str">
        <f t="shared" ca="1" si="47"/>
        <v>口灿莲花颜值爆表sql达人tab达人python达人,综合评分合格,高收入</v>
      </c>
      <c r="AD90" t="str">
        <f t="shared" ca="1" si="48"/>
        <v>分析师100089属于高收入人群,综合评分合格</v>
      </c>
      <c r="AE90" t="str">
        <f t="shared" ca="1" si="49"/>
        <v>分析师100089属于高收入人群,综合评分合格也是sql达人</v>
      </c>
    </row>
    <row r="91" spans="1:31" x14ac:dyDescent="0.2">
      <c r="A91">
        <v>100090</v>
      </c>
      <c r="B91" s="3">
        <f t="shared" ca="1" si="27"/>
        <v>244.90519493428064</v>
      </c>
      <c r="C91" s="3">
        <f t="shared" ca="1" si="28"/>
        <v>64.87591043862426</v>
      </c>
      <c r="D91" t="str">
        <f t="shared" ca="1" si="29"/>
        <v>女</v>
      </c>
      <c r="E91" s="3">
        <f t="shared" ca="1" si="30"/>
        <v>21749.745755652628</v>
      </c>
      <c r="F91" s="3">
        <f t="shared" ca="1" si="31"/>
        <v>8</v>
      </c>
      <c r="G91">
        <f t="shared" ca="1" si="26"/>
        <v>3</v>
      </c>
      <c r="H91">
        <f t="shared" ca="1" si="25"/>
        <v>4</v>
      </c>
      <c r="I91">
        <f t="shared" ca="1" si="25"/>
        <v>4</v>
      </c>
      <c r="J91">
        <f t="shared" ca="1" si="25"/>
        <v>4</v>
      </c>
      <c r="K91">
        <f t="shared" ca="1" si="25"/>
        <v>3</v>
      </c>
      <c r="L91">
        <f t="shared" ca="1" si="25"/>
        <v>5</v>
      </c>
      <c r="M91">
        <f t="shared" ca="1" si="25"/>
        <v>4</v>
      </c>
      <c r="N91" s="2">
        <f t="shared" ca="1" si="32"/>
        <v>3.75</v>
      </c>
      <c r="O91" s="2">
        <f t="shared" ca="1" si="33"/>
        <v>4</v>
      </c>
      <c r="P91" s="2">
        <f t="shared" ca="1" si="34"/>
        <v>3.85</v>
      </c>
      <c r="Q91" t="str">
        <f t="shared" ca="1" si="35"/>
        <v>非低收入</v>
      </c>
      <c r="R91" t="str">
        <f t="shared" ca="1" si="36"/>
        <v>高收入</v>
      </c>
      <c r="S91" t="str">
        <f t="shared" ca="1" si="37"/>
        <v>综合评分合格</v>
      </c>
      <c r="T91" t="str">
        <f t="shared" ca="1" si="38"/>
        <v>非优秀</v>
      </c>
      <c r="U91" t="str">
        <f t="shared" ca="1" si="39"/>
        <v>综合评分合格</v>
      </c>
      <c r="V91" t="str">
        <f t="shared" ca="1" si="40"/>
        <v/>
      </c>
      <c r="W91" t="str">
        <f t="shared" ca="1" si="41"/>
        <v>口灿莲花</v>
      </c>
      <c r="X91" t="str">
        <f t="shared" ca="1" si="42"/>
        <v/>
      </c>
      <c r="Y91" t="str">
        <f t="shared" ca="1" si="43"/>
        <v>sql达人</v>
      </c>
      <c r="Z91" t="str">
        <f t="shared" ca="1" si="44"/>
        <v/>
      </c>
      <c r="AA91" t="str">
        <f t="shared" ca="1" si="45"/>
        <v/>
      </c>
      <c r="AB91" t="str">
        <f t="shared" ca="1" si="46"/>
        <v/>
      </c>
      <c r="AC91" t="str">
        <f t="shared" ca="1" si="47"/>
        <v>口灿莲花sql达人,综合评分合格,高收入</v>
      </c>
      <c r="AD91" t="str">
        <f t="shared" ca="1" si="48"/>
        <v>分析师100090属于高收入人群,综合评分合格</v>
      </c>
      <c r="AE91" t="str">
        <f t="shared" ca="1" si="49"/>
        <v>分析师100090属于高收入人群,综合评分合格也是sql达人</v>
      </c>
    </row>
    <row r="92" spans="1:31" x14ac:dyDescent="0.2">
      <c r="A92">
        <v>100091</v>
      </c>
      <c r="B92" s="3">
        <f t="shared" ca="1" si="27"/>
        <v>8135.1074070911445</v>
      </c>
      <c r="C92" s="3">
        <f t="shared" ca="1" si="28"/>
        <v>41.789107675302205</v>
      </c>
      <c r="D92" t="str">
        <f t="shared" ca="1" si="29"/>
        <v>男</v>
      </c>
      <c r="E92" s="3">
        <f t="shared" ca="1" si="30"/>
        <v>14929.607964637373</v>
      </c>
      <c r="F92" s="3">
        <f t="shared" ca="1" si="31"/>
        <v>3</v>
      </c>
      <c r="G92">
        <f t="shared" ca="1" si="26"/>
        <v>5</v>
      </c>
      <c r="H92">
        <f t="shared" ca="1" si="25"/>
        <v>4</v>
      </c>
      <c r="I92">
        <f t="shared" ca="1" si="25"/>
        <v>4</v>
      </c>
      <c r="J92">
        <f t="shared" ca="1" si="25"/>
        <v>4</v>
      </c>
      <c r="K92">
        <f t="shared" ca="1" si="25"/>
        <v>5</v>
      </c>
      <c r="L92">
        <f t="shared" ca="1" si="25"/>
        <v>4</v>
      </c>
      <c r="M92">
        <f t="shared" ca="1" si="25"/>
        <v>5</v>
      </c>
      <c r="N92" s="2">
        <f t="shared" ca="1" si="32"/>
        <v>4.25</v>
      </c>
      <c r="O92" s="2">
        <f t="shared" ca="1" si="33"/>
        <v>4.666666666666667</v>
      </c>
      <c r="P92" s="2">
        <f t="shared" ca="1" si="34"/>
        <v>4.416666666666667</v>
      </c>
      <c r="Q92" t="str">
        <f t="shared" ca="1" si="35"/>
        <v>非低收入</v>
      </c>
      <c r="R92" t="str">
        <f t="shared" ca="1" si="36"/>
        <v>高收入</v>
      </c>
      <c r="S92" t="str">
        <f t="shared" ca="1" si="37"/>
        <v>综合评分合格</v>
      </c>
      <c r="T92" t="str">
        <f t="shared" ca="1" si="38"/>
        <v>非优秀</v>
      </c>
      <c r="U92" t="str">
        <f t="shared" ca="1" si="39"/>
        <v>综合评分合格</v>
      </c>
      <c r="V92" t="str">
        <f t="shared" ca="1" si="40"/>
        <v>文采斐然</v>
      </c>
      <c r="W92" t="str">
        <f t="shared" ca="1" si="41"/>
        <v/>
      </c>
      <c r="X92" t="str">
        <f t="shared" ca="1" si="42"/>
        <v>颜值爆表</v>
      </c>
      <c r="Y92" t="str">
        <f t="shared" ca="1" si="43"/>
        <v/>
      </c>
      <c r="Z92" t="str">
        <f t="shared" ca="1" si="44"/>
        <v>excel达人</v>
      </c>
      <c r="AA92" t="str">
        <f t="shared" ca="1" si="45"/>
        <v/>
      </c>
      <c r="AB92" t="str">
        <f t="shared" ca="1" si="46"/>
        <v/>
      </c>
      <c r="AC92" t="str">
        <f t="shared" ca="1" si="47"/>
        <v>文采斐然颜值爆表excel达人,综合评分合格,高收入</v>
      </c>
      <c r="AD92" t="str">
        <f t="shared" ca="1" si="48"/>
        <v>分析师100091属于高收入人群,综合评分合格</v>
      </c>
      <c r="AE92" t="str">
        <f t="shared" ca="1" si="49"/>
        <v>分析师100091属于高收入人群,综合评分合格此人文采斐然</v>
      </c>
    </row>
    <row r="93" spans="1:31" x14ac:dyDescent="0.2">
      <c r="A93">
        <v>100092</v>
      </c>
      <c r="B93" s="3">
        <f t="shared" ca="1" si="27"/>
        <v>6993.4449923478123</v>
      </c>
      <c r="C93" s="3">
        <f t="shared" ca="1" si="28"/>
        <v>43.345879879089438</v>
      </c>
      <c r="D93" t="str">
        <f t="shared" ca="1" si="29"/>
        <v>男</v>
      </c>
      <c r="E93" s="3">
        <f t="shared" ca="1" si="30"/>
        <v>17869.402996155681</v>
      </c>
      <c r="F93" s="3">
        <f t="shared" ca="1" si="31"/>
        <v>20</v>
      </c>
      <c r="G93">
        <f t="shared" ca="1" si="26"/>
        <v>5</v>
      </c>
      <c r="H93">
        <f t="shared" ca="1" si="25"/>
        <v>4</v>
      </c>
      <c r="I93">
        <f t="shared" ca="1" si="25"/>
        <v>5</v>
      </c>
      <c r="J93">
        <f t="shared" ca="1" si="25"/>
        <v>4</v>
      </c>
      <c r="K93">
        <f t="shared" ca="1" si="25"/>
        <v>3</v>
      </c>
      <c r="L93">
        <f t="shared" ca="1" si="25"/>
        <v>5</v>
      </c>
      <c r="M93">
        <f t="shared" ca="1" si="25"/>
        <v>5</v>
      </c>
      <c r="N93" s="2">
        <f t="shared" ca="1" si="32"/>
        <v>4.5</v>
      </c>
      <c r="O93" s="2">
        <f t="shared" ca="1" si="33"/>
        <v>4.333333333333333</v>
      </c>
      <c r="P93" s="2">
        <f t="shared" ca="1" si="34"/>
        <v>4.4333333333333336</v>
      </c>
      <c r="Q93" t="str">
        <f t="shared" ca="1" si="35"/>
        <v>非低收入</v>
      </c>
      <c r="R93" t="str">
        <f t="shared" ca="1" si="36"/>
        <v>高收入</v>
      </c>
      <c r="S93" t="str">
        <f t="shared" ca="1" si="37"/>
        <v>综合评分合格</v>
      </c>
      <c r="T93" t="str">
        <f t="shared" ca="1" si="38"/>
        <v>非优秀</v>
      </c>
      <c r="U93" t="str">
        <f t="shared" ca="1" si="39"/>
        <v>综合评分合格</v>
      </c>
      <c r="V93" t="str">
        <f t="shared" ca="1" si="40"/>
        <v/>
      </c>
      <c r="W93" t="str">
        <f t="shared" ca="1" si="41"/>
        <v>口灿莲花</v>
      </c>
      <c r="X93" t="str">
        <f t="shared" ca="1" si="42"/>
        <v>颜值爆表</v>
      </c>
      <c r="Y93" t="str">
        <f t="shared" ca="1" si="43"/>
        <v>sql达人</v>
      </c>
      <c r="Z93" t="str">
        <f t="shared" ca="1" si="44"/>
        <v>excel达人</v>
      </c>
      <c r="AA93" t="str">
        <f t="shared" ca="1" si="45"/>
        <v>tab达人</v>
      </c>
      <c r="AB93" t="str">
        <f t="shared" ca="1" si="46"/>
        <v/>
      </c>
      <c r="AC93" t="str">
        <f t="shared" ca="1" si="47"/>
        <v>口灿莲花颜值爆表sql达人excel达人tab达人,综合评分合格,高收入</v>
      </c>
      <c r="AD93" t="str">
        <f t="shared" ca="1" si="48"/>
        <v>分析师100092属于高收入人群,综合评分合格</v>
      </c>
      <c r="AE93" t="str">
        <f t="shared" ca="1" si="49"/>
        <v>分析师100092属于高收入人群,综合评分合格也是sql达人</v>
      </c>
    </row>
    <row r="94" spans="1:31" x14ac:dyDescent="0.2">
      <c r="A94">
        <v>100093</v>
      </c>
      <c r="B94" s="3">
        <f t="shared" ca="1" si="27"/>
        <v>6548.9212391858291</v>
      </c>
      <c r="C94" s="3">
        <f t="shared" ca="1" si="28"/>
        <v>42.07012819690884</v>
      </c>
      <c r="D94" t="str">
        <f t="shared" ca="1" si="29"/>
        <v>男</v>
      </c>
      <c r="E94" s="3">
        <f t="shared" ca="1" si="30"/>
        <v>8709.7439061588302</v>
      </c>
      <c r="F94" s="3">
        <f t="shared" ca="1" si="31"/>
        <v>18</v>
      </c>
      <c r="G94">
        <f t="shared" ca="1" si="26"/>
        <v>5</v>
      </c>
      <c r="H94">
        <f t="shared" ca="1" si="25"/>
        <v>4</v>
      </c>
      <c r="I94">
        <f t="shared" ca="1" si="25"/>
        <v>5</v>
      </c>
      <c r="J94">
        <f t="shared" ca="1" si="25"/>
        <v>4</v>
      </c>
      <c r="K94">
        <f t="shared" ca="1" si="25"/>
        <v>4</v>
      </c>
      <c r="L94">
        <f t="shared" ref="H94:M137" ca="1" si="50">IF(RAND()&lt;0.5,5,IF(RAND()&lt;0.7,4,IF(RAND()&lt;0.8,3,IF(RAND()&lt;0.9,2,1))))</f>
        <v>5</v>
      </c>
      <c r="M94">
        <f t="shared" ca="1" si="50"/>
        <v>5</v>
      </c>
      <c r="N94" s="2">
        <f t="shared" ca="1" si="32"/>
        <v>4.5</v>
      </c>
      <c r="O94" s="2">
        <f t="shared" ca="1" si="33"/>
        <v>4.666666666666667</v>
      </c>
      <c r="P94" s="2">
        <f t="shared" ca="1" si="34"/>
        <v>4.5666666666666664</v>
      </c>
      <c r="Q94" t="str">
        <f t="shared" ca="1" si="35"/>
        <v>非低收入</v>
      </c>
      <c r="R94" t="str">
        <f t="shared" ca="1" si="36"/>
        <v>中高收入</v>
      </c>
      <c r="S94" t="str">
        <f t="shared" ca="1" si="37"/>
        <v>综合评分合格</v>
      </c>
      <c r="T94" t="str">
        <f t="shared" ca="1" si="38"/>
        <v>非优秀</v>
      </c>
      <c r="U94" t="str">
        <f t="shared" ca="1" si="39"/>
        <v>综合评分合格</v>
      </c>
      <c r="V94" t="str">
        <f t="shared" ca="1" si="40"/>
        <v/>
      </c>
      <c r="W94" t="str">
        <f t="shared" ca="1" si="41"/>
        <v>口灿莲花</v>
      </c>
      <c r="X94" t="str">
        <f t="shared" ca="1" si="42"/>
        <v>颜值爆表</v>
      </c>
      <c r="Y94" t="str">
        <f t="shared" ca="1" si="43"/>
        <v>sql达人</v>
      </c>
      <c r="Z94" t="str">
        <f t="shared" ca="1" si="44"/>
        <v>excel达人</v>
      </c>
      <c r="AA94" t="str">
        <f t="shared" ca="1" si="45"/>
        <v>tab达人</v>
      </c>
      <c r="AB94" t="str">
        <f t="shared" ca="1" si="46"/>
        <v/>
      </c>
      <c r="AC94" t="str">
        <f t="shared" ca="1" si="47"/>
        <v>口灿莲花颜值爆表sql达人excel达人tab达人,综合评分合格,中高收入</v>
      </c>
      <c r="AD94" t="str">
        <f t="shared" ca="1" si="48"/>
        <v>分析师100093属于中高收入人群,综合评分合格</v>
      </c>
      <c r="AE94" t="str">
        <f t="shared" ca="1" si="49"/>
        <v>分析师100093属于中高收入人群,综合评分合格也是sql达人</v>
      </c>
    </row>
    <row r="95" spans="1:31" x14ac:dyDescent="0.2">
      <c r="A95">
        <v>100094</v>
      </c>
      <c r="B95" s="3">
        <f t="shared" ca="1" si="27"/>
        <v>4498.4173521836883</v>
      </c>
      <c r="C95" s="3">
        <f t="shared" ca="1" si="28"/>
        <v>46.435044278195441</v>
      </c>
      <c r="D95" t="str">
        <f t="shared" ca="1" si="29"/>
        <v>女</v>
      </c>
      <c r="E95" s="3">
        <f t="shared" ca="1" si="30"/>
        <v>21498.400929290954</v>
      </c>
      <c r="F95" s="3">
        <f t="shared" ca="1" si="31"/>
        <v>5</v>
      </c>
      <c r="G95">
        <f t="shared" ca="1" si="26"/>
        <v>5</v>
      </c>
      <c r="H95">
        <f t="shared" ca="1" si="50"/>
        <v>5</v>
      </c>
      <c r="I95">
        <f t="shared" ca="1" si="50"/>
        <v>5</v>
      </c>
      <c r="J95">
        <f t="shared" ca="1" si="50"/>
        <v>4</v>
      </c>
      <c r="K95">
        <f t="shared" ca="1" si="50"/>
        <v>5</v>
      </c>
      <c r="L95">
        <f t="shared" ca="1" si="50"/>
        <v>2</v>
      </c>
      <c r="M95">
        <f t="shared" ca="1" si="50"/>
        <v>5</v>
      </c>
      <c r="N95" s="2">
        <f t="shared" ca="1" si="32"/>
        <v>4.75</v>
      </c>
      <c r="O95" s="2">
        <f t="shared" ca="1" si="33"/>
        <v>4</v>
      </c>
      <c r="P95" s="2">
        <f t="shared" ca="1" si="34"/>
        <v>4.45</v>
      </c>
      <c r="Q95" t="str">
        <f t="shared" ca="1" si="35"/>
        <v>非低收入</v>
      </c>
      <c r="R95" t="str">
        <f t="shared" ca="1" si="36"/>
        <v>高收入</v>
      </c>
      <c r="S95" t="str">
        <f t="shared" ca="1" si="37"/>
        <v>综合评分合格</v>
      </c>
      <c r="T95" t="str">
        <f t="shared" ca="1" si="38"/>
        <v>非优秀</v>
      </c>
      <c r="U95" t="str">
        <f t="shared" ca="1" si="39"/>
        <v>综合评分合格</v>
      </c>
      <c r="V95" t="str">
        <f t="shared" ca="1" si="40"/>
        <v>文采斐然</v>
      </c>
      <c r="W95" t="str">
        <f t="shared" ca="1" si="41"/>
        <v/>
      </c>
      <c r="X95" t="str">
        <f t="shared" ca="1" si="42"/>
        <v>颜值爆表</v>
      </c>
      <c r="Y95" t="str">
        <f t="shared" ca="1" si="43"/>
        <v>sql达人</v>
      </c>
      <c r="Z95" t="str">
        <f t="shared" ca="1" si="44"/>
        <v>excel达人</v>
      </c>
      <c r="AA95" t="str">
        <f t="shared" ca="1" si="45"/>
        <v>tab达人</v>
      </c>
      <c r="AB95" t="str">
        <f t="shared" ca="1" si="46"/>
        <v/>
      </c>
      <c r="AC95" t="str">
        <f t="shared" ca="1" si="47"/>
        <v>文采斐然颜值爆表sql达人excel达人tab达人,综合评分合格,高收入</v>
      </c>
      <c r="AD95" t="str">
        <f t="shared" ca="1" si="48"/>
        <v>分析师100094属于高收入人群,综合评分合格</v>
      </c>
      <c r="AE95" t="str">
        <f t="shared" ca="1" si="49"/>
        <v>分析师100094属于高收入人群,综合评分合格此人文采斐然也是sql达人</v>
      </c>
    </row>
    <row r="96" spans="1:31" x14ac:dyDescent="0.2">
      <c r="A96">
        <v>100095</v>
      </c>
      <c r="B96" s="3">
        <f t="shared" ca="1" si="27"/>
        <v>4540.2708128619106</v>
      </c>
      <c r="C96" s="3">
        <f t="shared" ca="1" si="28"/>
        <v>67.361111687878008</v>
      </c>
      <c r="D96" t="str">
        <f t="shared" ca="1" si="29"/>
        <v>女</v>
      </c>
      <c r="E96" s="3">
        <f t="shared" ca="1" si="30"/>
        <v>4943.5755960192328</v>
      </c>
      <c r="F96" s="3">
        <f t="shared" ca="1" si="31"/>
        <v>14</v>
      </c>
      <c r="G96">
        <f t="shared" ca="1" si="26"/>
        <v>5</v>
      </c>
      <c r="H96">
        <f t="shared" ca="1" si="50"/>
        <v>4</v>
      </c>
      <c r="I96">
        <f t="shared" ca="1" si="50"/>
        <v>4</v>
      </c>
      <c r="J96">
        <f t="shared" ca="1" si="50"/>
        <v>5</v>
      </c>
      <c r="K96">
        <f t="shared" ca="1" si="50"/>
        <v>5</v>
      </c>
      <c r="L96">
        <f t="shared" ca="1" si="50"/>
        <v>5</v>
      </c>
      <c r="M96">
        <f t="shared" ca="1" si="50"/>
        <v>5</v>
      </c>
      <c r="N96" s="2">
        <f t="shared" ca="1" si="32"/>
        <v>4.5</v>
      </c>
      <c r="O96" s="2">
        <f t="shared" ca="1" si="33"/>
        <v>5</v>
      </c>
      <c r="P96" s="2">
        <f t="shared" ca="1" si="34"/>
        <v>4.6999999999999993</v>
      </c>
      <c r="Q96" t="str">
        <f t="shared" ca="1" si="35"/>
        <v>非低收入</v>
      </c>
      <c r="R96" t="str">
        <f t="shared" ca="1" si="36"/>
        <v>中等收入</v>
      </c>
      <c r="S96" t="str">
        <f t="shared" ca="1" si="37"/>
        <v>综合评分合格</v>
      </c>
      <c r="T96" t="str">
        <f t="shared" ca="1" si="38"/>
        <v>非优秀</v>
      </c>
      <c r="U96" t="str">
        <f t="shared" ca="1" si="39"/>
        <v>综合评分合格</v>
      </c>
      <c r="V96" t="str">
        <f t="shared" ca="1" si="40"/>
        <v>文采斐然</v>
      </c>
      <c r="W96" t="str">
        <f t="shared" ca="1" si="41"/>
        <v>口灿莲花</v>
      </c>
      <c r="X96" t="str">
        <f t="shared" ca="1" si="42"/>
        <v>颜值爆表</v>
      </c>
      <c r="Y96" t="str">
        <f t="shared" ca="1" si="43"/>
        <v>sql达人</v>
      </c>
      <c r="Z96" t="str">
        <f t="shared" ca="1" si="44"/>
        <v>excel达人</v>
      </c>
      <c r="AA96" t="str">
        <f t="shared" ca="1" si="45"/>
        <v/>
      </c>
      <c r="AB96" t="str">
        <f t="shared" ca="1" si="46"/>
        <v>python达人</v>
      </c>
      <c r="AC96" t="str">
        <f t="shared" ca="1" si="47"/>
        <v>文采斐然口灿莲花颜值爆表sql达人excel达人python达人,综合评分合格,中等收入</v>
      </c>
      <c r="AD96" t="str">
        <f t="shared" ca="1" si="48"/>
        <v>分析师100095属于中等收入人群,综合评分合格</v>
      </c>
      <c r="AE96" t="str">
        <f t="shared" ca="1" si="49"/>
        <v>分析师100095属于中等收入人群,综合评分合格此人文采斐然也是sql达人</v>
      </c>
    </row>
    <row r="97" spans="1:31" x14ac:dyDescent="0.2">
      <c r="A97">
        <v>100096</v>
      </c>
      <c r="B97" s="3">
        <f t="shared" ca="1" si="27"/>
        <v>2964.1113951103093</v>
      </c>
      <c r="C97" s="3">
        <f t="shared" ca="1" si="28"/>
        <v>52.165749515628541</v>
      </c>
      <c r="D97" t="str">
        <f t="shared" ca="1" si="29"/>
        <v>男</v>
      </c>
      <c r="E97" s="3">
        <f t="shared" ca="1" si="30"/>
        <v>17142.622014627523</v>
      </c>
      <c r="F97" s="3">
        <f t="shared" ca="1" si="31"/>
        <v>18</v>
      </c>
      <c r="G97">
        <f t="shared" ca="1" si="26"/>
        <v>4</v>
      </c>
      <c r="H97">
        <f t="shared" ca="1" si="50"/>
        <v>4</v>
      </c>
      <c r="I97">
        <f t="shared" ca="1" si="50"/>
        <v>5</v>
      </c>
      <c r="J97">
        <f t="shared" ca="1" si="50"/>
        <v>4</v>
      </c>
      <c r="K97">
        <f t="shared" ca="1" si="50"/>
        <v>4</v>
      </c>
      <c r="L97">
        <f t="shared" ca="1" si="50"/>
        <v>4</v>
      </c>
      <c r="M97">
        <f t="shared" ca="1" si="50"/>
        <v>4</v>
      </c>
      <c r="N97" s="2">
        <f t="shared" ca="1" si="32"/>
        <v>4.25</v>
      </c>
      <c r="O97" s="2">
        <f t="shared" ca="1" si="33"/>
        <v>4</v>
      </c>
      <c r="P97" s="2">
        <f t="shared" ca="1" si="34"/>
        <v>4.1500000000000004</v>
      </c>
      <c r="Q97" t="str">
        <f t="shared" ca="1" si="35"/>
        <v>非低收入</v>
      </c>
      <c r="R97" t="str">
        <f t="shared" ca="1" si="36"/>
        <v>高收入</v>
      </c>
      <c r="S97" t="str">
        <f t="shared" ca="1" si="37"/>
        <v>综合评分合格</v>
      </c>
      <c r="T97" t="str">
        <f t="shared" ca="1" si="38"/>
        <v>非优秀</v>
      </c>
      <c r="U97" t="str">
        <f t="shared" ca="1" si="39"/>
        <v>综合评分合格</v>
      </c>
      <c r="V97" t="str">
        <f t="shared" ca="1" si="40"/>
        <v/>
      </c>
      <c r="W97" t="str">
        <f t="shared" ca="1" si="41"/>
        <v/>
      </c>
      <c r="X97" t="str">
        <f t="shared" ca="1" si="42"/>
        <v/>
      </c>
      <c r="Y97" t="str">
        <f t="shared" ca="1" si="43"/>
        <v>sql达人</v>
      </c>
      <c r="Z97" t="str">
        <f t="shared" ca="1" si="44"/>
        <v/>
      </c>
      <c r="AA97" t="str">
        <f t="shared" ca="1" si="45"/>
        <v>tab达人</v>
      </c>
      <c r="AB97" t="str">
        <f t="shared" ca="1" si="46"/>
        <v/>
      </c>
      <c r="AC97" t="str">
        <f t="shared" ca="1" si="47"/>
        <v>sql达人tab达人,综合评分合格,高收入</v>
      </c>
      <c r="AD97" t="str">
        <f t="shared" ca="1" si="48"/>
        <v>分析师100096属于高收入人群,综合评分合格</v>
      </c>
      <c r="AE97" t="str">
        <f t="shared" ca="1" si="49"/>
        <v>分析师100096属于高收入人群,综合评分合格也是sql达人</v>
      </c>
    </row>
    <row r="98" spans="1:31" x14ac:dyDescent="0.2">
      <c r="A98">
        <v>100097</v>
      </c>
      <c r="B98" s="3">
        <f t="shared" ca="1" si="27"/>
        <v>6056.2953820802004</v>
      </c>
      <c r="C98" s="3">
        <f t="shared" ca="1" si="28"/>
        <v>54.714151856426824</v>
      </c>
      <c r="D98" t="str">
        <f t="shared" ca="1" si="29"/>
        <v>男</v>
      </c>
      <c r="E98" s="3">
        <f t="shared" ca="1" si="30"/>
        <v>10453.46761933404</v>
      </c>
      <c r="F98" s="3">
        <f t="shared" ca="1" si="31"/>
        <v>10</v>
      </c>
      <c r="G98">
        <f t="shared" ca="1" si="26"/>
        <v>4</v>
      </c>
      <c r="H98">
        <f t="shared" ca="1" si="50"/>
        <v>4</v>
      </c>
      <c r="I98">
        <f t="shared" ca="1" si="50"/>
        <v>5</v>
      </c>
      <c r="J98">
        <f t="shared" ca="1" si="50"/>
        <v>5</v>
      </c>
      <c r="K98">
        <f t="shared" ca="1" si="50"/>
        <v>5</v>
      </c>
      <c r="L98">
        <f t="shared" ca="1" si="50"/>
        <v>5</v>
      </c>
      <c r="M98">
        <f t="shared" ca="1" si="50"/>
        <v>5</v>
      </c>
      <c r="N98" s="2">
        <f t="shared" ca="1" si="32"/>
        <v>4.5</v>
      </c>
      <c r="O98" s="2">
        <f t="shared" ca="1" si="33"/>
        <v>5</v>
      </c>
      <c r="P98" s="2">
        <f t="shared" ca="1" si="34"/>
        <v>4.6999999999999993</v>
      </c>
      <c r="Q98" t="str">
        <f t="shared" ca="1" si="35"/>
        <v>非低收入</v>
      </c>
      <c r="R98" t="str">
        <f t="shared" ca="1" si="36"/>
        <v>高收入</v>
      </c>
      <c r="S98" t="str">
        <f t="shared" ca="1" si="37"/>
        <v>综合评分合格</v>
      </c>
      <c r="T98" t="str">
        <f t="shared" ca="1" si="38"/>
        <v>非优秀</v>
      </c>
      <c r="U98" t="str">
        <f t="shared" ca="1" si="39"/>
        <v>综合评分合格</v>
      </c>
      <c r="V98" t="str">
        <f t="shared" ca="1" si="40"/>
        <v>文采斐然</v>
      </c>
      <c r="W98" t="str">
        <f t="shared" ca="1" si="41"/>
        <v>口灿莲花</v>
      </c>
      <c r="X98" t="str">
        <f t="shared" ca="1" si="42"/>
        <v>颜值爆表</v>
      </c>
      <c r="Y98" t="str">
        <f t="shared" ca="1" si="43"/>
        <v>sql达人</v>
      </c>
      <c r="Z98" t="str">
        <f t="shared" ca="1" si="44"/>
        <v/>
      </c>
      <c r="AA98" t="str">
        <f t="shared" ca="1" si="45"/>
        <v>tab达人</v>
      </c>
      <c r="AB98" t="str">
        <f t="shared" ca="1" si="46"/>
        <v>python达人</v>
      </c>
      <c r="AC98" t="str">
        <f t="shared" ca="1" si="47"/>
        <v>文采斐然口灿莲花颜值爆表sql达人tab达人python达人,综合评分合格,高收入</v>
      </c>
      <c r="AD98" t="str">
        <f t="shared" ca="1" si="48"/>
        <v>分析师100097属于高收入人群,综合评分合格</v>
      </c>
      <c r="AE98" t="str">
        <f t="shared" ca="1" si="49"/>
        <v>分析师100097属于高收入人群,综合评分合格此人文采斐然也是sql达人</v>
      </c>
    </row>
    <row r="99" spans="1:31" x14ac:dyDescent="0.2">
      <c r="A99">
        <v>100098</v>
      </c>
      <c r="B99" s="3">
        <f t="shared" ca="1" si="27"/>
        <v>9621.1851683242658</v>
      </c>
      <c r="C99" s="3">
        <f t="shared" ca="1" si="28"/>
        <v>31.025353828196636</v>
      </c>
      <c r="D99" t="str">
        <f t="shared" ca="1" si="29"/>
        <v>男</v>
      </c>
      <c r="E99" s="3">
        <f t="shared" ca="1" si="30"/>
        <v>4689.2275782598454</v>
      </c>
      <c r="F99" s="3">
        <f t="shared" ca="1" si="31"/>
        <v>17</v>
      </c>
      <c r="G99">
        <f t="shared" ca="1" si="26"/>
        <v>4</v>
      </c>
      <c r="H99">
        <f t="shared" ca="1" si="50"/>
        <v>4</v>
      </c>
      <c r="I99">
        <f t="shared" ca="1" si="50"/>
        <v>4</v>
      </c>
      <c r="J99">
        <f t="shared" ca="1" si="50"/>
        <v>5</v>
      </c>
      <c r="K99">
        <f t="shared" ca="1" si="50"/>
        <v>5</v>
      </c>
      <c r="L99">
        <f t="shared" ca="1" si="50"/>
        <v>5</v>
      </c>
      <c r="M99">
        <f t="shared" ca="1" si="50"/>
        <v>4</v>
      </c>
      <c r="N99" s="2">
        <f t="shared" ca="1" si="32"/>
        <v>4.25</v>
      </c>
      <c r="O99" s="2">
        <f t="shared" ca="1" si="33"/>
        <v>4.666666666666667</v>
      </c>
      <c r="P99" s="2">
        <f t="shared" ca="1" si="34"/>
        <v>4.416666666666667</v>
      </c>
      <c r="Q99" t="str">
        <f t="shared" ca="1" si="35"/>
        <v>非低收入</v>
      </c>
      <c r="R99" t="str">
        <f t="shared" ca="1" si="36"/>
        <v>中等收入</v>
      </c>
      <c r="S99" t="str">
        <f t="shared" ca="1" si="37"/>
        <v>综合评分合格</v>
      </c>
      <c r="T99" t="str">
        <f t="shared" ca="1" si="38"/>
        <v>非优秀</v>
      </c>
      <c r="U99" t="str">
        <f t="shared" ca="1" si="39"/>
        <v>综合评分合格</v>
      </c>
      <c r="V99" t="str">
        <f t="shared" ca="1" si="40"/>
        <v>文采斐然</v>
      </c>
      <c r="W99" t="str">
        <f t="shared" ca="1" si="41"/>
        <v>口灿莲花</v>
      </c>
      <c r="X99" t="str">
        <f t="shared" ca="1" si="42"/>
        <v/>
      </c>
      <c r="Y99" t="str">
        <f t="shared" ca="1" si="43"/>
        <v>sql达人</v>
      </c>
      <c r="Z99" t="str">
        <f t="shared" ca="1" si="44"/>
        <v/>
      </c>
      <c r="AA99" t="str">
        <f t="shared" ca="1" si="45"/>
        <v/>
      </c>
      <c r="AB99" t="str">
        <f t="shared" ca="1" si="46"/>
        <v>python达人</v>
      </c>
      <c r="AC99" t="str">
        <f t="shared" ca="1" si="47"/>
        <v>文采斐然口灿莲花sql达人python达人,综合评分合格,中等收入</v>
      </c>
      <c r="AD99" t="str">
        <f t="shared" ca="1" si="48"/>
        <v>分析师100098属于中等收入人群,综合评分合格</v>
      </c>
      <c r="AE99" t="str">
        <f t="shared" ca="1" si="49"/>
        <v>分析师100098属于中等收入人群,综合评分合格此人文采斐然也是sql达人</v>
      </c>
    </row>
    <row r="100" spans="1:31" x14ac:dyDescent="0.2">
      <c r="A100">
        <v>100099</v>
      </c>
      <c r="B100" s="3">
        <f t="shared" ca="1" si="27"/>
        <v>3156.8353551876571</v>
      </c>
      <c r="C100" s="3">
        <f t="shared" ca="1" si="28"/>
        <v>56.834173164821237</v>
      </c>
      <c r="D100" t="str">
        <f t="shared" ca="1" si="29"/>
        <v>女</v>
      </c>
      <c r="E100" s="3">
        <f t="shared" ca="1" si="30"/>
        <v>13820.861315951559</v>
      </c>
      <c r="F100" s="3">
        <f t="shared" ca="1" si="31"/>
        <v>14</v>
      </c>
      <c r="G100">
        <f t="shared" ca="1" si="26"/>
        <v>5</v>
      </c>
      <c r="H100">
        <f t="shared" ca="1" si="50"/>
        <v>5</v>
      </c>
      <c r="I100">
        <f t="shared" ca="1" si="50"/>
        <v>5</v>
      </c>
      <c r="J100">
        <f t="shared" ca="1" si="50"/>
        <v>5</v>
      </c>
      <c r="K100">
        <f t="shared" ca="1" si="50"/>
        <v>4</v>
      </c>
      <c r="L100">
        <f t="shared" ca="1" si="50"/>
        <v>5</v>
      </c>
      <c r="M100">
        <f t="shared" ca="1" si="50"/>
        <v>5</v>
      </c>
      <c r="N100" s="2">
        <f t="shared" ca="1" si="32"/>
        <v>5</v>
      </c>
      <c r="O100" s="2">
        <f t="shared" ca="1" si="33"/>
        <v>4.666666666666667</v>
      </c>
      <c r="P100" s="2">
        <f t="shared" ca="1" si="34"/>
        <v>4.8666666666666671</v>
      </c>
      <c r="Q100" t="str">
        <f t="shared" ca="1" si="35"/>
        <v>非低收入</v>
      </c>
      <c r="R100" t="str">
        <f t="shared" ca="1" si="36"/>
        <v>高收入</v>
      </c>
      <c r="S100" t="str">
        <f t="shared" ca="1" si="37"/>
        <v>综合评分合格</v>
      </c>
      <c r="T100" t="str">
        <f t="shared" ca="1" si="38"/>
        <v>优秀</v>
      </c>
      <c r="U100" t="str">
        <f t="shared" ca="1" si="39"/>
        <v>优秀</v>
      </c>
      <c r="V100" t="str">
        <f t="shared" ca="1" si="40"/>
        <v/>
      </c>
      <c r="W100" t="str">
        <f t="shared" ca="1" si="41"/>
        <v>口灿莲花</v>
      </c>
      <c r="X100" t="str">
        <f t="shared" ca="1" si="42"/>
        <v>颜值爆表</v>
      </c>
      <c r="Y100" t="str">
        <f t="shared" ca="1" si="43"/>
        <v>sql达人</v>
      </c>
      <c r="Z100" t="str">
        <f t="shared" ca="1" si="44"/>
        <v>excel达人</v>
      </c>
      <c r="AA100" t="str">
        <f t="shared" ca="1" si="45"/>
        <v>tab达人</v>
      </c>
      <c r="AB100" t="str">
        <f t="shared" ca="1" si="46"/>
        <v>python达人</v>
      </c>
      <c r="AC100" t="str">
        <f t="shared" ca="1" si="47"/>
        <v>口灿莲花颜值爆表sql达人excel达人tab达人python达人,优秀,高收入</v>
      </c>
      <c r="AD100" t="str">
        <f t="shared" ca="1" si="48"/>
        <v>分析师100099属于高收入人群,优秀</v>
      </c>
      <c r="AE100" t="str">
        <f t="shared" ca="1" si="49"/>
        <v>分析师100099属于高收入人群,优秀也是sql达人</v>
      </c>
    </row>
    <row r="101" spans="1:31" x14ac:dyDescent="0.2">
      <c r="A101">
        <v>100100</v>
      </c>
      <c r="B101" s="3">
        <f t="shared" ca="1" si="27"/>
        <v>5995.3497150642806</v>
      </c>
      <c r="C101" s="3">
        <f t="shared" ca="1" si="28"/>
        <v>48.62592120457559</v>
      </c>
      <c r="D101" t="str">
        <f t="shared" ca="1" si="29"/>
        <v>男</v>
      </c>
      <c r="E101" s="3">
        <f t="shared" ca="1" si="30"/>
        <v>5993.2827810035269</v>
      </c>
      <c r="F101" s="3">
        <f t="shared" ca="1" si="31"/>
        <v>6</v>
      </c>
      <c r="G101">
        <f t="shared" ca="1" si="26"/>
        <v>5</v>
      </c>
      <c r="H101">
        <f t="shared" ca="1" si="50"/>
        <v>5</v>
      </c>
      <c r="I101">
        <f t="shared" ca="1" si="50"/>
        <v>4</v>
      </c>
      <c r="J101">
        <f t="shared" ca="1" si="50"/>
        <v>4</v>
      </c>
      <c r="K101">
        <f t="shared" ca="1" si="50"/>
        <v>4</v>
      </c>
      <c r="L101">
        <f t="shared" ca="1" si="50"/>
        <v>4</v>
      </c>
      <c r="M101">
        <f t="shared" ca="1" si="50"/>
        <v>4</v>
      </c>
      <c r="N101" s="2">
        <f t="shared" ca="1" si="32"/>
        <v>4.5</v>
      </c>
      <c r="O101" s="2">
        <f t="shared" ca="1" si="33"/>
        <v>4</v>
      </c>
      <c r="P101" s="2">
        <f t="shared" ca="1" si="34"/>
        <v>4.3</v>
      </c>
      <c r="Q101" t="str">
        <f t="shared" ca="1" si="35"/>
        <v>非低收入</v>
      </c>
      <c r="R101" t="str">
        <f t="shared" ca="1" si="36"/>
        <v>中等收入</v>
      </c>
      <c r="S101" t="str">
        <f t="shared" ca="1" si="37"/>
        <v>综合评分合格</v>
      </c>
      <c r="T101" t="str">
        <f t="shared" ca="1" si="38"/>
        <v>非优秀</v>
      </c>
      <c r="U101" t="str">
        <f t="shared" ca="1" si="39"/>
        <v>综合评分合格</v>
      </c>
      <c r="V101" t="str">
        <f t="shared" ca="1" si="40"/>
        <v/>
      </c>
      <c r="W101" t="str">
        <f t="shared" ca="1" si="41"/>
        <v/>
      </c>
      <c r="X101" t="str">
        <f t="shared" ca="1" si="42"/>
        <v/>
      </c>
      <c r="Y101" t="str">
        <f t="shared" ca="1" si="43"/>
        <v>sql达人</v>
      </c>
      <c r="Z101" t="str">
        <f t="shared" ca="1" si="44"/>
        <v>excel达人</v>
      </c>
      <c r="AA101" t="str">
        <f t="shared" ca="1" si="45"/>
        <v/>
      </c>
      <c r="AB101" t="str">
        <f t="shared" ca="1" si="46"/>
        <v/>
      </c>
      <c r="AC101" t="str">
        <f t="shared" ca="1" si="47"/>
        <v>sql达人excel达人,综合评分合格,中等收入</v>
      </c>
      <c r="AD101" t="str">
        <f t="shared" ca="1" si="48"/>
        <v>分析师100100属于中等收入人群,综合评分合格</v>
      </c>
      <c r="AE101" t="str">
        <f t="shared" ca="1" si="49"/>
        <v>分析师100100属于中等收入人群,综合评分合格也是sql达人</v>
      </c>
    </row>
    <row r="102" spans="1:31" x14ac:dyDescent="0.2">
      <c r="A102">
        <v>100101</v>
      </c>
      <c r="B102" s="3">
        <f t="shared" ca="1" si="27"/>
        <v>8657.9003673611314</v>
      </c>
      <c r="C102" s="3">
        <f t="shared" ca="1" si="28"/>
        <v>66.060742473736127</v>
      </c>
      <c r="D102" t="str">
        <f t="shared" ca="1" si="29"/>
        <v>女</v>
      </c>
      <c r="E102" s="3">
        <f t="shared" ca="1" si="30"/>
        <v>18857.247827698848</v>
      </c>
      <c r="F102" s="3">
        <f t="shared" ca="1" si="31"/>
        <v>17</v>
      </c>
      <c r="G102">
        <f t="shared" ca="1" si="26"/>
        <v>2</v>
      </c>
      <c r="H102">
        <f t="shared" ca="1" si="50"/>
        <v>4</v>
      </c>
      <c r="I102">
        <f t="shared" ca="1" si="50"/>
        <v>4</v>
      </c>
      <c r="J102">
        <f t="shared" ca="1" si="50"/>
        <v>5</v>
      </c>
      <c r="K102">
        <f t="shared" ca="1" si="50"/>
        <v>5</v>
      </c>
      <c r="L102">
        <f t="shared" ca="1" si="50"/>
        <v>5</v>
      </c>
      <c r="M102">
        <f t="shared" ca="1" si="50"/>
        <v>4</v>
      </c>
      <c r="N102" s="2">
        <f t="shared" ca="1" si="32"/>
        <v>3.75</v>
      </c>
      <c r="O102" s="2">
        <f t="shared" ca="1" si="33"/>
        <v>4.666666666666667</v>
      </c>
      <c r="P102" s="2">
        <f t="shared" ca="1" si="34"/>
        <v>4.1166666666666671</v>
      </c>
      <c r="Q102" t="str">
        <f t="shared" ca="1" si="35"/>
        <v>非低收入</v>
      </c>
      <c r="R102" t="str">
        <f t="shared" ca="1" si="36"/>
        <v>高收入</v>
      </c>
      <c r="S102" t="str">
        <f t="shared" ca="1" si="37"/>
        <v>综合评分合格</v>
      </c>
      <c r="T102" t="str">
        <f t="shared" ca="1" si="38"/>
        <v>非优秀</v>
      </c>
      <c r="U102" t="str">
        <f t="shared" ca="1" si="39"/>
        <v>综合评分合格</v>
      </c>
      <c r="V102" t="str">
        <f t="shared" ca="1" si="40"/>
        <v>文采斐然</v>
      </c>
      <c r="W102" t="str">
        <f t="shared" ca="1" si="41"/>
        <v>口灿莲花</v>
      </c>
      <c r="X102" t="str">
        <f t="shared" ca="1" si="42"/>
        <v/>
      </c>
      <c r="Y102" t="str">
        <f t="shared" ca="1" si="43"/>
        <v>sql达人</v>
      </c>
      <c r="Z102" t="str">
        <f t="shared" ca="1" si="44"/>
        <v/>
      </c>
      <c r="AA102" t="str">
        <f t="shared" ca="1" si="45"/>
        <v/>
      </c>
      <c r="AB102" t="str">
        <f t="shared" ca="1" si="46"/>
        <v>python达人</v>
      </c>
      <c r="AC102" t="str">
        <f t="shared" ca="1" si="47"/>
        <v>文采斐然口灿莲花sql达人python达人,综合评分合格,高收入</v>
      </c>
      <c r="AD102" t="str">
        <f t="shared" ca="1" si="48"/>
        <v>分析师100101属于高收入人群,综合评分合格</v>
      </c>
      <c r="AE102" t="str">
        <f t="shared" ca="1" si="49"/>
        <v>分析师100101属于高收入人群,综合评分合格此人文采斐然也是sql达人</v>
      </c>
    </row>
    <row r="103" spans="1:31" x14ac:dyDescent="0.2">
      <c r="A103">
        <v>100102</v>
      </c>
      <c r="B103" s="3">
        <f t="shared" ca="1" si="27"/>
        <v>6008.2281575823226</v>
      </c>
      <c r="C103" s="3">
        <f t="shared" ca="1" si="28"/>
        <v>27.150796517949153</v>
      </c>
      <c r="D103" t="str">
        <f t="shared" ca="1" si="29"/>
        <v>男</v>
      </c>
      <c r="E103" s="3">
        <f t="shared" ca="1" si="30"/>
        <v>20663.464105438969</v>
      </c>
      <c r="F103" s="3">
        <f t="shared" ca="1" si="31"/>
        <v>2</v>
      </c>
      <c r="G103">
        <f t="shared" ca="1" si="26"/>
        <v>5</v>
      </c>
      <c r="H103">
        <f t="shared" ca="1" si="50"/>
        <v>5</v>
      </c>
      <c r="I103">
        <f t="shared" ca="1" si="50"/>
        <v>5</v>
      </c>
      <c r="J103">
        <f t="shared" ca="1" si="50"/>
        <v>4</v>
      </c>
      <c r="K103">
        <f t="shared" ca="1" si="50"/>
        <v>3</v>
      </c>
      <c r="L103">
        <f t="shared" ca="1" si="50"/>
        <v>5</v>
      </c>
      <c r="M103">
        <f t="shared" ca="1" si="50"/>
        <v>4</v>
      </c>
      <c r="N103" s="2">
        <f t="shared" ca="1" si="32"/>
        <v>4.75</v>
      </c>
      <c r="O103" s="2">
        <f t="shared" ca="1" si="33"/>
        <v>4</v>
      </c>
      <c r="P103" s="2">
        <f t="shared" ca="1" si="34"/>
        <v>4.45</v>
      </c>
      <c r="Q103" t="str">
        <f t="shared" ca="1" si="35"/>
        <v>非低收入</v>
      </c>
      <c r="R103" t="str">
        <f t="shared" ca="1" si="36"/>
        <v>高收入</v>
      </c>
      <c r="S103" t="str">
        <f t="shared" ca="1" si="37"/>
        <v>综合评分合格</v>
      </c>
      <c r="T103" t="str">
        <f t="shared" ca="1" si="38"/>
        <v>非优秀</v>
      </c>
      <c r="U103" t="str">
        <f t="shared" ca="1" si="39"/>
        <v>综合评分合格</v>
      </c>
      <c r="V103" t="str">
        <f t="shared" ca="1" si="40"/>
        <v/>
      </c>
      <c r="W103" t="str">
        <f t="shared" ca="1" si="41"/>
        <v>口灿莲花</v>
      </c>
      <c r="X103" t="str">
        <f t="shared" ca="1" si="42"/>
        <v/>
      </c>
      <c r="Y103" t="str">
        <f t="shared" ca="1" si="43"/>
        <v/>
      </c>
      <c r="Z103" t="str">
        <f t="shared" ca="1" si="44"/>
        <v>excel达人</v>
      </c>
      <c r="AA103" t="str">
        <f t="shared" ca="1" si="45"/>
        <v>tab达人</v>
      </c>
      <c r="AB103" t="str">
        <f t="shared" ca="1" si="46"/>
        <v/>
      </c>
      <c r="AC103" t="str">
        <f t="shared" ca="1" si="47"/>
        <v>口灿莲花excel达人tab达人,综合评分合格,高收入</v>
      </c>
      <c r="AD103" t="str">
        <f t="shared" ca="1" si="48"/>
        <v>分析师100102属于高收入人群,综合评分合格</v>
      </c>
      <c r="AE103" t="str">
        <f t="shared" ca="1" si="49"/>
        <v>分析师100102属于高收入人群,综合评分合格</v>
      </c>
    </row>
    <row r="104" spans="1:31" x14ac:dyDescent="0.2">
      <c r="A104">
        <v>100103</v>
      </c>
      <c r="B104" s="3">
        <f t="shared" ca="1" si="27"/>
        <v>4285.7640584896808</v>
      </c>
      <c r="C104" s="3">
        <f t="shared" ca="1" si="28"/>
        <v>34.707157907188801</v>
      </c>
      <c r="D104" t="str">
        <f t="shared" ca="1" si="29"/>
        <v>男</v>
      </c>
      <c r="E104" s="3">
        <f t="shared" ca="1" si="30"/>
        <v>18570.510327908167</v>
      </c>
      <c r="F104" s="3">
        <f t="shared" ca="1" si="31"/>
        <v>3</v>
      </c>
      <c r="G104">
        <f t="shared" ca="1" si="26"/>
        <v>5</v>
      </c>
      <c r="H104">
        <f t="shared" ca="1" si="50"/>
        <v>5</v>
      </c>
      <c r="I104">
        <f t="shared" ca="1" si="50"/>
        <v>5</v>
      </c>
      <c r="J104">
        <f t="shared" ca="1" si="50"/>
        <v>4</v>
      </c>
      <c r="K104">
        <f t="shared" ca="1" si="50"/>
        <v>2</v>
      </c>
      <c r="L104">
        <f t="shared" ca="1" si="50"/>
        <v>3</v>
      </c>
      <c r="M104">
        <f t="shared" ca="1" si="50"/>
        <v>5</v>
      </c>
      <c r="N104" s="2">
        <f t="shared" ca="1" si="32"/>
        <v>4.75</v>
      </c>
      <c r="O104" s="2">
        <f t="shared" ca="1" si="33"/>
        <v>3.3333333333333335</v>
      </c>
      <c r="P104" s="2">
        <f t="shared" ca="1" si="34"/>
        <v>4.1833333333333336</v>
      </c>
      <c r="Q104" t="str">
        <f t="shared" ca="1" si="35"/>
        <v>非低收入</v>
      </c>
      <c r="R104" t="str">
        <f t="shared" ca="1" si="36"/>
        <v>高收入</v>
      </c>
      <c r="S104" t="str">
        <f t="shared" ca="1" si="37"/>
        <v>综合评分合格</v>
      </c>
      <c r="T104" t="str">
        <f t="shared" ca="1" si="38"/>
        <v>非优秀</v>
      </c>
      <c r="U104" t="str">
        <f t="shared" ca="1" si="39"/>
        <v>综合评分合格</v>
      </c>
      <c r="V104" t="str">
        <f t="shared" ca="1" si="40"/>
        <v/>
      </c>
      <c r="W104" t="str">
        <f t="shared" ca="1" si="41"/>
        <v/>
      </c>
      <c r="X104" t="str">
        <f t="shared" ca="1" si="42"/>
        <v>颜值爆表</v>
      </c>
      <c r="Y104" t="str">
        <f t="shared" ca="1" si="43"/>
        <v/>
      </c>
      <c r="Z104" t="str">
        <f t="shared" ca="1" si="44"/>
        <v>excel达人</v>
      </c>
      <c r="AA104" t="str">
        <f t="shared" ca="1" si="45"/>
        <v>tab达人</v>
      </c>
      <c r="AB104" t="str">
        <f t="shared" ca="1" si="46"/>
        <v/>
      </c>
      <c r="AC104" t="str">
        <f t="shared" ca="1" si="47"/>
        <v>颜值爆表excel达人tab达人,综合评分合格,高收入</v>
      </c>
      <c r="AD104" t="str">
        <f t="shared" ca="1" si="48"/>
        <v>分析师100103属于高收入人群,综合评分合格</v>
      </c>
      <c r="AE104" t="str">
        <f t="shared" ca="1" si="49"/>
        <v>分析师100103属于高收入人群,综合评分合格</v>
      </c>
    </row>
    <row r="105" spans="1:31" x14ac:dyDescent="0.2">
      <c r="A105">
        <v>100104</v>
      </c>
      <c r="B105" s="3">
        <f t="shared" ca="1" si="27"/>
        <v>3778.2325935219174</v>
      </c>
      <c r="C105" s="3">
        <f t="shared" ca="1" si="28"/>
        <v>21.175497883528006</v>
      </c>
      <c r="D105" t="str">
        <f t="shared" ca="1" si="29"/>
        <v>男</v>
      </c>
      <c r="E105" s="3">
        <f t="shared" ca="1" si="30"/>
        <v>13190.105509707986</v>
      </c>
      <c r="F105" s="3">
        <f t="shared" ca="1" si="31"/>
        <v>11</v>
      </c>
      <c r="G105">
        <f t="shared" ca="1" si="26"/>
        <v>4</v>
      </c>
      <c r="H105">
        <f t="shared" ca="1" si="50"/>
        <v>5</v>
      </c>
      <c r="I105">
        <f t="shared" ca="1" si="50"/>
        <v>4</v>
      </c>
      <c r="J105">
        <f t="shared" ca="1" si="50"/>
        <v>5</v>
      </c>
      <c r="K105">
        <f t="shared" ca="1" si="50"/>
        <v>4</v>
      </c>
      <c r="L105">
        <f t="shared" ca="1" si="50"/>
        <v>5</v>
      </c>
      <c r="M105">
        <f t="shared" ca="1" si="50"/>
        <v>4</v>
      </c>
      <c r="N105" s="2">
        <f t="shared" ca="1" si="32"/>
        <v>4.5</v>
      </c>
      <c r="O105" s="2">
        <f t="shared" ca="1" si="33"/>
        <v>4.333333333333333</v>
      </c>
      <c r="P105" s="2">
        <f t="shared" ca="1" si="34"/>
        <v>4.4333333333333336</v>
      </c>
      <c r="Q105" t="str">
        <f t="shared" ca="1" si="35"/>
        <v>非低收入</v>
      </c>
      <c r="R105" t="str">
        <f t="shared" ca="1" si="36"/>
        <v>高收入</v>
      </c>
      <c r="S105" t="str">
        <f t="shared" ca="1" si="37"/>
        <v>综合评分合格</v>
      </c>
      <c r="T105" t="str">
        <f t="shared" ca="1" si="38"/>
        <v>非优秀</v>
      </c>
      <c r="U105" t="str">
        <f t="shared" ca="1" si="39"/>
        <v>综合评分合格</v>
      </c>
      <c r="V105" t="str">
        <f t="shared" ca="1" si="40"/>
        <v/>
      </c>
      <c r="W105" t="str">
        <f t="shared" ca="1" si="41"/>
        <v>口灿莲花</v>
      </c>
      <c r="X105" t="str">
        <f t="shared" ca="1" si="42"/>
        <v/>
      </c>
      <c r="Y105" t="str">
        <f t="shared" ca="1" si="43"/>
        <v>sql达人</v>
      </c>
      <c r="Z105" t="str">
        <f t="shared" ca="1" si="44"/>
        <v/>
      </c>
      <c r="AA105" t="str">
        <f t="shared" ca="1" si="45"/>
        <v/>
      </c>
      <c r="AB105" t="str">
        <f t="shared" ca="1" si="46"/>
        <v>python达人</v>
      </c>
      <c r="AC105" t="str">
        <f t="shared" ca="1" si="47"/>
        <v>口灿莲花sql达人python达人,综合评分合格,高收入</v>
      </c>
      <c r="AD105" t="str">
        <f t="shared" ca="1" si="48"/>
        <v>分析师100104属于高收入人群,综合评分合格</v>
      </c>
      <c r="AE105" t="str">
        <f t="shared" ca="1" si="49"/>
        <v>分析师100104属于高收入人群,综合评分合格也是sql达人</v>
      </c>
    </row>
    <row r="106" spans="1:31" x14ac:dyDescent="0.2">
      <c r="A106">
        <v>100105</v>
      </c>
      <c r="B106" s="3">
        <f t="shared" ca="1" si="27"/>
        <v>7762.2413782902167</v>
      </c>
      <c r="C106" s="3">
        <f t="shared" ca="1" si="28"/>
        <v>25.04594080135853</v>
      </c>
      <c r="D106" t="str">
        <f t="shared" ca="1" si="29"/>
        <v>男</v>
      </c>
      <c r="E106" s="3">
        <f t="shared" ca="1" si="30"/>
        <v>19961.910996580391</v>
      </c>
      <c r="F106" s="3">
        <f t="shared" ca="1" si="31"/>
        <v>15</v>
      </c>
      <c r="G106">
        <f t="shared" ca="1" si="26"/>
        <v>5</v>
      </c>
      <c r="H106">
        <f t="shared" ca="1" si="50"/>
        <v>5</v>
      </c>
      <c r="I106">
        <f t="shared" ca="1" si="50"/>
        <v>5</v>
      </c>
      <c r="J106">
        <f t="shared" ca="1" si="50"/>
        <v>4</v>
      </c>
      <c r="K106">
        <f t="shared" ca="1" si="50"/>
        <v>5</v>
      </c>
      <c r="L106">
        <f t="shared" ca="1" si="50"/>
        <v>2</v>
      </c>
      <c r="M106">
        <f t="shared" ca="1" si="50"/>
        <v>5</v>
      </c>
      <c r="N106" s="2">
        <f t="shared" ca="1" si="32"/>
        <v>4.75</v>
      </c>
      <c r="O106" s="2">
        <f t="shared" ca="1" si="33"/>
        <v>4</v>
      </c>
      <c r="P106" s="2">
        <f t="shared" ca="1" si="34"/>
        <v>4.45</v>
      </c>
      <c r="Q106" t="str">
        <f t="shared" ca="1" si="35"/>
        <v>非低收入</v>
      </c>
      <c r="R106" t="str">
        <f t="shared" ca="1" si="36"/>
        <v>高收入</v>
      </c>
      <c r="S106" t="str">
        <f t="shared" ca="1" si="37"/>
        <v>综合评分合格</v>
      </c>
      <c r="T106" t="str">
        <f t="shared" ca="1" si="38"/>
        <v>非优秀</v>
      </c>
      <c r="U106" t="str">
        <f t="shared" ca="1" si="39"/>
        <v>综合评分合格</v>
      </c>
      <c r="V106" t="str">
        <f t="shared" ca="1" si="40"/>
        <v>文采斐然</v>
      </c>
      <c r="W106" t="str">
        <f t="shared" ca="1" si="41"/>
        <v/>
      </c>
      <c r="X106" t="str">
        <f t="shared" ca="1" si="42"/>
        <v>颜值爆表</v>
      </c>
      <c r="Y106" t="str">
        <f t="shared" ca="1" si="43"/>
        <v>sql达人</v>
      </c>
      <c r="Z106" t="str">
        <f t="shared" ca="1" si="44"/>
        <v>excel达人</v>
      </c>
      <c r="AA106" t="str">
        <f t="shared" ca="1" si="45"/>
        <v>tab达人</v>
      </c>
      <c r="AB106" t="str">
        <f t="shared" ca="1" si="46"/>
        <v/>
      </c>
      <c r="AC106" t="str">
        <f t="shared" ca="1" si="47"/>
        <v>文采斐然颜值爆表sql达人excel达人tab达人,综合评分合格,高收入</v>
      </c>
      <c r="AD106" t="str">
        <f t="shared" ca="1" si="48"/>
        <v>分析师100105属于高收入人群,综合评分合格</v>
      </c>
      <c r="AE106" t="str">
        <f t="shared" ca="1" si="49"/>
        <v>分析师100105属于高收入人群,综合评分合格此人文采斐然也是sql达人</v>
      </c>
    </row>
    <row r="107" spans="1:31" x14ac:dyDescent="0.2">
      <c r="A107">
        <v>100106</v>
      </c>
      <c r="B107" s="3">
        <f t="shared" ca="1" si="27"/>
        <v>8637.6098601790127</v>
      </c>
      <c r="C107" s="3">
        <f t="shared" ca="1" si="28"/>
        <v>33.135283319766522</v>
      </c>
      <c r="D107" t="str">
        <f t="shared" ca="1" si="29"/>
        <v>女</v>
      </c>
      <c r="E107" s="3">
        <f t="shared" ca="1" si="30"/>
        <v>11259.612686102357</v>
      </c>
      <c r="F107" s="3">
        <f t="shared" ca="1" si="31"/>
        <v>12</v>
      </c>
      <c r="G107">
        <f t="shared" ca="1" si="26"/>
        <v>5</v>
      </c>
      <c r="H107">
        <f t="shared" ca="1" si="50"/>
        <v>5</v>
      </c>
      <c r="I107">
        <f t="shared" ca="1" si="50"/>
        <v>5</v>
      </c>
      <c r="J107">
        <f t="shared" ca="1" si="50"/>
        <v>5</v>
      </c>
      <c r="K107">
        <f t="shared" ca="1" si="50"/>
        <v>5</v>
      </c>
      <c r="L107">
        <f t="shared" ca="1" si="50"/>
        <v>5</v>
      </c>
      <c r="M107">
        <f t="shared" ca="1" si="50"/>
        <v>5</v>
      </c>
      <c r="N107" s="2">
        <f t="shared" ca="1" si="32"/>
        <v>5</v>
      </c>
      <c r="O107" s="2">
        <f t="shared" ca="1" si="33"/>
        <v>5</v>
      </c>
      <c r="P107" s="2">
        <f t="shared" ca="1" si="34"/>
        <v>5</v>
      </c>
      <c r="Q107" t="str">
        <f t="shared" ca="1" si="35"/>
        <v>非低收入</v>
      </c>
      <c r="R107" t="str">
        <f t="shared" ca="1" si="36"/>
        <v>高收入</v>
      </c>
      <c r="S107" t="str">
        <f t="shared" ca="1" si="37"/>
        <v>综合评分合格</v>
      </c>
      <c r="T107" t="str">
        <f t="shared" ca="1" si="38"/>
        <v>优秀</v>
      </c>
      <c r="U107" t="str">
        <f t="shared" ca="1" si="39"/>
        <v>优秀</v>
      </c>
      <c r="V107" t="str">
        <f t="shared" ca="1" si="40"/>
        <v>文采斐然</v>
      </c>
      <c r="W107" t="str">
        <f t="shared" ca="1" si="41"/>
        <v>口灿莲花</v>
      </c>
      <c r="X107" t="str">
        <f t="shared" ca="1" si="42"/>
        <v>颜值爆表</v>
      </c>
      <c r="Y107" t="str">
        <f t="shared" ca="1" si="43"/>
        <v>sql达人</v>
      </c>
      <c r="Z107" t="str">
        <f t="shared" ca="1" si="44"/>
        <v>excel达人</v>
      </c>
      <c r="AA107" t="str">
        <f t="shared" ca="1" si="45"/>
        <v>tab达人</v>
      </c>
      <c r="AB107" t="str">
        <f t="shared" ca="1" si="46"/>
        <v>python达人</v>
      </c>
      <c r="AC107" t="str">
        <f t="shared" ca="1" si="47"/>
        <v>文采斐然口灿莲花颜值爆表sql达人excel达人tab达人python达人,优秀,高收入</v>
      </c>
      <c r="AD107" t="str">
        <f t="shared" ca="1" si="48"/>
        <v>分析师100106属于高收入人群,优秀</v>
      </c>
      <c r="AE107" t="str">
        <f t="shared" ca="1" si="49"/>
        <v>分析师100106属于高收入人群,优秀此人文采斐然也是sql达人</v>
      </c>
    </row>
    <row r="108" spans="1:31" x14ac:dyDescent="0.2">
      <c r="A108">
        <v>100107</v>
      </c>
      <c r="B108" s="3">
        <f t="shared" ca="1" si="27"/>
        <v>6726.1414448178521</v>
      </c>
      <c r="C108" s="3">
        <f t="shared" ca="1" si="28"/>
        <v>47.620639293426095</v>
      </c>
      <c r="D108" t="str">
        <f t="shared" ca="1" si="29"/>
        <v>女</v>
      </c>
      <c r="E108" s="3">
        <f t="shared" ca="1" si="30"/>
        <v>4397.4144934947035</v>
      </c>
      <c r="F108" s="3">
        <f t="shared" ca="1" si="31"/>
        <v>10</v>
      </c>
      <c r="G108">
        <f t="shared" ca="1" si="26"/>
        <v>4</v>
      </c>
      <c r="H108">
        <f t="shared" ca="1" si="50"/>
        <v>4</v>
      </c>
      <c r="I108">
        <f t="shared" ca="1" si="50"/>
        <v>3</v>
      </c>
      <c r="J108">
        <f t="shared" ca="1" si="50"/>
        <v>3</v>
      </c>
      <c r="K108">
        <f t="shared" ca="1" si="50"/>
        <v>4</v>
      </c>
      <c r="L108">
        <f t="shared" ca="1" si="50"/>
        <v>4</v>
      </c>
      <c r="M108">
        <f t="shared" ca="1" si="50"/>
        <v>5</v>
      </c>
      <c r="N108" s="2">
        <f t="shared" ca="1" si="32"/>
        <v>3.5</v>
      </c>
      <c r="O108" s="2">
        <f t="shared" ca="1" si="33"/>
        <v>4.333333333333333</v>
      </c>
      <c r="P108" s="2">
        <f t="shared" ca="1" si="34"/>
        <v>3.8333333333333335</v>
      </c>
      <c r="Q108" t="str">
        <f t="shared" ca="1" si="35"/>
        <v>非低收入</v>
      </c>
      <c r="R108" t="str">
        <f t="shared" ca="1" si="36"/>
        <v>中等收入</v>
      </c>
      <c r="S108" t="str">
        <f t="shared" ca="1" si="37"/>
        <v>综合评分合格</v>
      </c>
      <c r="T108" t="str">
        <f t="shared" ca="1" si="38"/>
        <v>非优秀</v>
      </c>
      <c r="U108" t="str">
        <f t="shared" ca="1" si="39"/>
        <v>综合评分合格</v>
      </c>
      <c r="V108" t="str">
        <f t="shared" ca="1" si="40"/>
        <v/>
      </c>
      <c r="W108" t="str">
        <f t="shared" ca="1" si="41"/>
        <v/>
      </c>
      <c r="X108" t="str">
        <f t="shared" ca="1" si="42"/>
        <v>颜值爆表</v>
      </c>
      <c r="Y108" t="str">
        <f t="shared" ca="1" si="43"/>
        <v>sql达人</v>
      </c>
      <c r="Z108" t="str">
        <f t="shared" ca="1" si="44"/>
        <v/>
      </c>
      <c r="AA108" t="str">
        <f t="shared" ca="1" si="45"/>
        <v/>
      </c>
      <c r="AB108" t="str">
        <f t="shared" ca="1" si="46"/>
        <v/>
      </c>
      <c r="AC108" t="str">
        <f t="shared" ca="1" si="47"/>
        <v>颜值爆表sql达人,综合评分合格,中等收入</v>
      </c>
      <c r="AD108" t="str">
        <f t="shared" ca="1" si="48"/>
        <v>分析师100107属于中等收入人群,综合评分合格</v>
      </c>
      <c r="AE108" t="str">
        <f t="shared" ca="1" si="49"/>
        <v>分析师100107属于中等收入人群,综合评分合格也是sql达人</v>
      </c>
    </row>
    <row r="109" spans="1:31" x14ac:dyDescent="0.2">
      <c r="A109">
        <v>100108</v>
      </c>
      <c r="B109" s="3">
        <f t="shared" ca="1" si="27"/>
        <v>1719.1122430819239</v>
      </c>
      <c r="C109" s="3">
        <f t="shared" ca="1" si="28"/>
        <v>54.199436368363862</v>
      </c>
      <c r="D109" t="str">
        <f t="shared" ca="1" si="29"/>
        <v>男</v>
      </c>
      <c r="E109" s="3">
        <f t="shared" ca="1" si="30"/>
        <v>4398.6314935520168</v>
      </c>
      <c r="F109" s="3">
        <f t="shared" ca="1" si="31"/>
        <v>10</v>
      </c>
      <c r="G109">
        <f t="shared" ca="1" si="26"/>
        <v>4</v>
      </c>
      <c r="H109">
        <f t="shared" ca="1" si="50"/>
        <v>5</v>
      </c>
      <c r="I109">
        <f t="shared" ca="1" si="50"/>
        <v>5</v>
      </c>
      <c r="J109">
        <f t="shared" ca="1" si="50"/>
        <v>4</v>
      </c>
      <c r="K109">
        <f t="shared" ca="1" si="50"/>
        <v>5</v>
      </c>
      <c r="L109">
        <f t="shared" ca="1" si="50"/>
        <v>5</v>
      </c>
      <c r="M109">
        <f t="shared" ca="1" si="50"/>
        <v>5</v>
      </c>
      <c r="N109" s="2">
        <f t="shared" ca="1" si="32"/>
        <v>4.5</v>
      </c>
      <c r="O109" s="2">
        <f t="shared" ca="1" si="33"/>
        <v>5</v>
      </c>
      <c r="P109" s="2">
        <f t="shared" ca="1" si="34"/>
        <v>4.6999999999999993</v>
      </c>
      <c r="Q109" t="str">
        <f t="shared" ca="1" si="35"/>
        <v>非低收入</v>
      </c>
      <c r="R109" t="str">
        <f t="shared" ca="1" si="36"/>
        <v>中等收入</v>
      </c>
      <c r="S109" t="str">
        <f t="shared" ca="1" si="37"/>
        <v>综合评分合格</v>
      </c>
      <c r="T109" t="str">
        <f t="shared" ca="1" si="38"/>
        <v>非优秀</v>
      </c>
      <c r="U109" t="str">
        <f t="shared" ca="1" si="39"/>
        <v>综合评分合格</v>
      </c>
      <c r="V109" t="str">
        <f t="shared" ca="1" si="40"/>
        <v>文采斐然</v>
      </c>
      <c r="W109" t="str">
        <f t="shared" ca="1" si="41"/>
        <v>口灿莲花</v>
      </c>
      <c r="X109" t="str">
        <f t="shared" ca="1" si="42"/>
        <v>颜值爆表</v>
      </c>
      <c r="Y109" t="str">
        <f t="shared" ca="1" si="43"/>
        <v>sql达人</v>
      </c>
      <c r="Z109" t="str">
        <f t="shared" ca="1" si="44"/>
        <v/>
      </c>
      <c r="AA109" t="str">
        <f t="shared" ca="1" si="45"/>
        <v>tab达人</v>
      </c>
      <c r="AB109" t="str">
        <f t="shared" ca="1" si="46"/>
        <v/>
      </c>
      <c r="AC109" t="str">
        <f t="shared" ca="1" si="47"/>
        <v>文采斐然口灿莲花颜值爆表sql达人tab达人,综合评分合格,中等收入</v>
      </c>
      <c r="AD109" t="str">
        <f t="shared" ca="1" si="48"/>
        <v>分析师100108属于中等收入人群,综合评分合格</v>
      </c>
      <c r="AE109" t="str">
        <f t="shared" ca="1" si="49"/>
        <v>分析师100108属于中等收入人群,综合评分合格此人文采斐然也是sql达人</v>
      </c>
    </row>
    <row r="110" spans="1:31" x14ac:dyDescent="0.2">
      <c r="A110">
        <v>100109</v>
      </c>
      <c r="B110" s="3">
        <f t="shared" ca="1" si="27"/>
        <v>1498.7469157398136</v>
      </c>
      <c r="C110" s="3">
        <f t="shared" ca="1" si="28"/>
        <v>59.516842178485547</v>
      </c>
      <c r="D110" t="str">
        <f t="shared" ca="1" si="29"/>
        <v>男</v>
      </c>
      <c r="E110" s="3">
        <f t="shared" ca="1" si="30"/>
        <v>6718.8995414240508</v>
      </c>
      <c r="F110" s="3">
        <f t="shared" ca="1" si="31"/>
        <v>17</v>
      </c>
      <c r="G110">
        <f t="shared" ca="1" si="26"/>
        <v>4</v>
      </c>
      <c r="H110">
        <f t="shared" ca="1" si="50"/>
        <v>4</v>
      </c>
      <c r="I110">
        <f t="shared" ca="1" si="50"/>
        <v>5</v>
      </c>
      <c r="J110">
        <f t="shared" ca="1" si="50"/>
        <v>5</v>
      </c>
      <c r="K110">
        <f t="shared" ca="1" si="50"/>
        <v>4</v>
      </c>
      <c r="L110">
        <f t="shared" ca="1" si="50"/>
        <v>4</v>
      </c>
      <c r="M110">
        <f t="shared" ca="1" si="50"/>
        <v>5</v>
      </c>
      <c r="N110" s="2">
        <f t="shared" ca="1" si="32"/>
        <v>4.5</v>
      </c>
      <c r="O110" s="2">
        <f t="shared" ca="1" si="33"/>
        <v>4.333333333333333</v>
      </c>
      <c r="P110" s="2">
        <f t="shared" ca="1" si="34"/>
        <v>4.4333333333333336</v>
      </c>
      <c r="Q110" t="str">
        <f t="shared" ca="1" si="35"/>
        <v>非低收入</v>
      </c>
      <c r="R110" t="str">
        <f t="shared" ca="1" si="36"/>
        <v>中高收入</v>
      </c>
      <c r="S110" t="str">
        <f t="shared" ca="1" si="37"/>
        <v>综合评分合格</v>
      </c>
      <c r="T110" t="str">
        <f t="shared" ca="1" si="38"/>
        <v>非优秀</v>
      </c>
      <c r="U110" t="str">
        <f t="shared" ca="1" si="39"/>
        <v>综合评分合格</v>
      </c>
      <c r="V110" t="str">
        <f t="shared" ca="1" si="40"/>
        <v/>
      </c>
      <c r="W110" t="str">
        <f t="shared" ca="1" si="41"/>
        <v/>
      </c>
      <c r="X110" t="str">
        <f t="shared" ca="1" si="42"/>
        <v>颜值爆表</v>
      </c>
      <c r="Y110" t="str">
        <f t="shared" ca="1" si="43"/>
        <v>sql达人</v>
      </c>
      <c r="Z110" t="str">
        <f t="shared" ca="1" si="44"/>
        <v/>
      </c>
      <c r="AA110" t="str">
        <f t="shared" ca="1" si="45"/>
        <v>tab达人</v>
      </c>
      <c r="AB110" t="str">
        <f t="shared" ca="1" si="46"/>
        <v>python达人</v>
      </c>
      <c r="AC110" t="str">
        <f t="shared" ca="1" si="47"/>
        <v>颜值爆表sql达人tab达人python达人,综合评分合格,中高收入</v>
      </c>
      <c r="AD110" t="str">
        <f t="shared" ca="1" si="48"/>
        <v>分析师100109属于中高收入人群,综合评分合格</v>
      </c>
      <c r="AE110" t="str">
        <f t="shared" ca="1" si="49"/>
        <v>分析师100109属于中高收入人群,综合评分合格也是sql达人</v>
      </c>
    </row>
    <row r="111" spans="1:31" x14ac:dyDescent="0.2">
      <c r="A111">
        <v>100110</v>
      </c>
      <c r="B111" s="3">
        <f t="shared" ca="1" si="27"/>
        <v>4446.6036537003329</v>
      </c>
      <c r="C111" s="3">
        <f t="shared" ca="1" si="28"/>
        <v>46.972527628175726</v>
      </c>
      <c r="D111" t="str">
        <f t="shared" ca="1" si="29"/>
        <v>男</v>
      </c>
      <c r="E111" s="3">
        <f t="shared" ca="1" si="30"/>
        <v>8314.0228929654841</v>
      </c>
      <c r="F111" s="3">
        <f t="shared" ca="1" si="31"/>
        <v>13</v>
      </c>
      <c r="G111">
        <f t="shared" ca="1" si="26"/>
        <v>4</v>
      </c>
      <c r="H111">
        <f t="shared" ca="1" si="50"/>
        <v>4</v>
      </c>
      <c r="I111">
        <f t="shared" ca="1" si="50"/>
        <v>5</v>
      </c>
      <c r="J111">
        <f t="shared" ca="1" si="50"/>
        <v>5</v>
      </c>
      <c r="K111">
        <f t="shared" ca="1" si="50"/>
        <v>5</v>
      </c>
      <c r="L111">
        <f t="shared" ca="1" si="50"/>
        <v>4</v>
      </c>
      <c r="M111">
        <f t="shared" ca="1" si="50"/>
        <v>4</v>
      </c>
      <c r="N111" s="2">
        <f t="shared" ca="1" si="32"/>
        <v>4.5</v>
      </c>
      <c r="O111" s="2">
        <f t="shared" ca="1" si="33"/>
        <v>4.333333333333333</v>
      </c>
      <c r="P111" s="2">
        <f t="shared" ca="1" si="34"/>
        <v>4.4333333333333336</v>
      </c>
      <c r="Q111" t="str">
        <f t="shared" ca="1" si="35"/>
        <v>非低收入</v>
      </c>
      <c r="R111" t="str">
        <f t="shared" ca="1" si="36"/>
        <v>中高收入</v>
      </c>
      <c r="S111" t="str">
        <f t="shared" ca="1" si="37"/>
        <v>综合评分合格</v>
      </c>
      <c r="T111" t="str">
        <f t="shared" ca="1" si="38"/>
        <v>非优秀</v>
      </c>
      <c r="U111" t="str">
        <f t="shared" ca="1" si="39"/>
        <v>综合评分合格</v>
      </c>
      <c r="V111" t="str">
        <f t="shared" ca="1" si="40"/>
        <v>文采斐然</v>
      </c>
      <c r="W111" t="str">
        <f t="shared" ca="1" si="41"/>
        <v/>
      </c>
      <c r="X111" t="str">
        <f t="shared" ca="1" si="42"/>
        <v/>
      </c>
      <c r="Y111" t="str">
        <f t="shared" ca="1" si="43"/>
        <v>sql达人</v>
      </c>
      <c r="Z111" t="str">
        <f t="shared" ca="1" si="44"/>
        <v/>
      </c>
      <c r="AA111" t="str">
        <f t="shared" ca="1" si="45"/>
        <v>tab达人</v>
      </c>
      <c r="AB111" t="str">
        <f t="shared" ca="1" si="46"/>
        <v>python达人</v>
      </c>
      <c r="AC111" t="str">
        <f t="shared" ca="1" si="47"/>
        <v>文采斐然sql达人tab达人python达人,综合评分合格,中高收入</v>
      </c>
      <c r="AD111" t="str">
        <f t="shared" ca="1" si="48"/>
        <v>分析师100110属于中高收入人群,综合评分合格</v>
      </c>
      <c r="AE111" t="str">
        <f t="shared" ca="1" si="49"/>
        <v>分析师100110属于中高收入人群,综合评分合格此人文采斐然也是sql达人</v>
      </c>
    </row>
    <row r="112" spans="1:31" x14ac:dyDescent="0.2">
      <c r="A112">
        <v>100111</v>
      </c>
      <c r="B112" s="3">
        <f t="shared" ca="1" si="27"/>
        <v>3178.6921869499229</v>
      </c>
      <c r="C112" s="3">
        <f t="shared" ca="1" si="28"/>
        <v>45.759458507923085</v>
      </c>
      <c r="D112" t="str">
        <f t="shared" ca="1" si="29"/>
        <v>女</v>
      </c>
      <c r="E112" s="3">
        <f t="shared" ca="1" si="30"/>
        <v>12620.538783925156</v>
      </c>
      <c r="F112" s="3">
        <f t="shared" ca="1" si="31"/>
        <v>19</v>
      </c>
      <c r="G112">
        <f t="shared" ca="1" si="26"/>
        <v>5</v>
      </c>
      <c r="H112">
        <f t="shared" ca="1" si="50"/>
        <v>4</v>
      </c>
      <c r="I112">
        <f t="shared" ca="1" si="50"/>
        <v>5</v>
      </c>
      <c r="J112">
        <f t="shared" ca="1" si="50"/>
        <v>4</v>
      </c>
      <c r="K112">
        <f t="shared" ca="1" si="50"/>
        <v>5</v>
      </c>
      <c r="L112">
        <f t="shared" ca="1" si="50"/>
        <v>3</v>
      </c>
      <c r="M112">
        <f t="shared" ca="1" si="50"/>
        <v>5</v>
      </c>
      <c r="N112" s="2">
        <f t="shared" ca="1" si="32"/>
        <v>4.5</v>
      </c>
      <c r="O112" s="2">
        <f t="shared" ca="1" si="33"/>
        <v>4.333333333333333</v>
      </c>
      <c r="P112" s="2">
        <f t="shared" ca="1" si="34"/>
        <v>4.4333333333333336</v>
      </c>
      <c r="Q112" t="str">
        <f t="shared" ca="1" si="35"/>
        <v>非低收入</v>
      </c>
      <c r="R112" t="str">
        <f t="shared" ca="1" si="36"/>
        <v>高收入</v>
      </c>
      <c r="S112" t="str">
        <f t="shared" ca="1" si="37"/>
        <v>综合评分合格</v>
      </c>
      <c r="T112" t="str">
        <f t="shared" ca="1" si="38"/>
        <v>非优秀</v>
      </c>
      <c r="U112" t="str">
        <f t="shared" ca="1" si="39"/>
        <v>综合评分合格</v>
      </c>
      <c r="V112" t="str">
        <f t="shared" ca="1" si="40"/>
        <v>文采斐然</v>
      </c>
      <c r="W112" t="str">
        <f t="shared" ca="1" si="41"/>
        <v/>
      </c>
      <c r="X112" t="str">
        <f t="shared" ca="1" si="42"/>
        <v>颜值爆表</v>
      </c>
      <c r="Y112" t="str">
        <f t="shared" ca="1" si="43"/>
        <v>sql达人</v>
      </c>
      <c r="Z112" t="str">
        <f t="shared" ca="1" si="44"/>
        <v>excel达人</v>
      </c>
      <c r="AA112" t="str">
        <f t="shared" ca="1" si="45"/>
        <v>tab达人</v>
      </c>
      <c r="AB112" t="str">
        <f t="shared" ca="1" si="46"/>
        <v/>
      </c>
      <c r="AC112" t="str">
        <f t="shared" ca="1" si="47"/>
        <v>文采斐然颜值爆表sql达人excel达人tab达人,综合评分合格,高收入</v>
      </c>
      <c r="AD112" t="str">
        <f t="shared" ca="1" si="48"/>
        <v>分析师100111属于高收入人群,综合评分合格</v>
      </c>
      <c r="AE112" t="str">
        <f t="shared" ca="1" si="49"/>
        <v>分析师100111属于高收入人群,综合评分合格此人文采斐然也是sql达人</v>
      </c>
    </row>
    <row r="113" spans="1:31" x14ac:dyDescent="0.2">
      <c r="A113">
        <v>100112</v>
      </c>
      <c r="B113" s="3">
        <f t="shared" ca="1" si="27"/>
        <v>6261.2512915464449</v>
      </c>
      <c r="C113" s="3">
        <f t="shared" ca="1" si="28"/>
        <v>31.700905193436274</v>
      </c>
      <c r="D113" t="str">
        <f t="shared" ca="1" si="29"/>
        <v>男</v>
      </c>
      <c r="E113" s="3">
        <f t="shared" ca="1" si="30"/>
        <v>19259.525262121449</v>
      </c>
      <c r="F113" s="3">
        <f t="shared" ca="1" si="31"/>
        <v>4</v>
      </c>
      <c r="G113">
        <f t="shared" ca="1" si="26"/>
        <v>5</v>
      </c>
      <c r="H113">
        <f t="shared" ca="1" si="50"/>
        <v>5</v>
      </c>
      <c r="I113">
        <f t="shared" ca="1" si="50"/>
        <v>5</v>
      </c>
      <c r="J113">
        <f t="shared" ca="1" si="50"/>
        <v>4</v>
      </c>
      <c r="K113">
        <f t="shared" ca="1" si="50"/>
        <v>5</v>
      </c>
      <c r="L113">
        <f t="shared" ca="1" si="50"/>
        <v>5</v>
      </c>
      <c r="M113">
        <f t="shared" ca="1" si="50"/>
        <v>5</v>
      </c>
      <c r="N113" s="2">
        <f t="shared" ca="1" si="32"/>
        <v>4.75</v>
      </c>
      <c r="O113" s="2">
        <f t="shared" ca="1" si="33"/>
        <v>5</v>
      </c>
      <c r="P113" s="2">
        <f t="shared" ca="1" si="34"/>
        <v>4.8499999999999996</v>
      </c>
      <c r="Q113" t="str">
        <f t="shared" ca="1" si="35"/>
        <v>非低收入</v>
      </c>
      <c r="R113" t="str">
        <f t="shared" ca="1" si="36"/>
        <v>高收入</v>
      </c>
      <c r="S113" t="str">
        <f t="shared" ca="1" si="37"/>
        <v>综合评分合格</v>
      </c>
      <c r="T113" t="str">
        <f t="shared" ca="1" si="38"/>
        <v>优秀</v>
      </c>
      <c r="U113" t="str">
        <f t="shared" ca="1" si="39"/>
        <v>优秀</v>
      </c>
      <c r="V113" t="str">
        <f t="shared" ca="1" si="40"/>
        <v>文采斐然</v>
      </c>
      <c r="W113" t="str">
        <f t="shared" ca="1" si="41"/>
        <v>口灿莲花</v>
      </c>
      <c r="X113" t="str">
        <f t="shared" ca="1" si="42"/>
        <v>颜值爆表</v>
      </c>
      <c r="Y113" t="str">
        <f t="shared" ca="1" si="43"/>
        <v/>
      </c>
      <c r="Z113" t="str">
        <f t="shared" ca="1" si="44"/>
        <v>excel达人</v>
      </c>
      <c r="AA113" t="str">
        <f t="shared" ca="1" si="45"/>
        <v>tab达人</v>
      </c>
      <c r="AB113" t="str">
        <f t="shared" ca="1" si="46"/>
        <v/>
      </c>
      <c r="AC113" t="str">
        <f t="shared" ca="1" si="47"/>
        <v>文采斐然口灿莲花颜值爆表excel达人tab达人,优秀,高收入</v>
      </c>
      <c r="AD113" t="str">
        <f t="shared" ca="1" si="48"/>
        <v>分析师100112属于高收入人群,优秀</v>
      </c>
      <c r="AE113" t="str">
        <f t="shared" ca="1" si="49"/>
        <v>分析师100112属于高收入人群,优秀此人文采斐然</v>
      </c>
    </row>
    <row r="114" spans="1:31" x14ac:dyDescent="0.2">
      <c r="A114">
        <v>100113</v>
      </c>
      <c r="B114" s="3">
        <f t="shared" ca="1" si="27"/>
        <v>4108.488780058944</v>
      </c>
      <c r="C114" s="3">
        <f t="shared" ca="1" si="28"/>
        <v>58.946663068162493</v>
      </c>
      <c r="D114" t="str">
        <f t="shared" ca="1" si="29"/>
        <v>男</v>
      </c>
      <c r="E114" s="3">
        <f t="shared" ca="1" si="30"/>
        <v>3083.6285303709128</v>
      </c>
      <c r="F114" s="3">
        <f t="shared" ca="1" si="31"/>
        <v>17</v>
      </c>
      <c r="G114">
        <f t="shared" ca="1" si="26"/>
        <v>4</v>
      </c>
      <c r="H114">
        <f t="shared" ca="1" si="50"/>
        <v>5</v>
      </c>
      <c r="I114">
        <f t="shared" ca="1" si="50"/>
        <v>5</v>
      </c>
      <c r="J114">
        <f t="shared" ca="1" si="50"/>
        <v>5</v>
      </c>
      <c r="K114">
        <f t="shared" ca="1" si="50"/>
        <v>5</v>
      </c>
      <c r="L114">
        <f t="shared" ca="1" si="50"/>
        <v>5</v>
      </c>
      <c r="M114">
        <f t="shared" ca="1" si="50"/>
        <v>5</v>
      </c>
      <c r="N114" s="2">
        <f t="shared" ca="1" si="32"/>
        <v>4.75</v>
      </c>
      <c r="O114" s="2">
        <f t="shared" ca="1" si="33"/>
        <v>5</v>
      </c>
      <c r="P114" s="2">
        <f t="shared" ca="1" si="34"/>
        <v>4.8499999999999996</v>
      </c>
      <c r="Q114" t="str">
        <f t="shared" ca="1" si="35"/>
        <v>非低收入</v>
      </c>
      <c r="R114" t="str">
        <f t="shared" ca="1" si="36"/>
        <v>中等收入</v>
      </c>
      <c r="S114" t="str">
        <f t="shared" ca="1" si="37"/>
        <v>综合评分合格</v>
      </c>
      <c r="T114" t="str">
        <f t="shared" ca="1" si="38"/>
        <v>优秀</v>
      </c>
      <c r="U114" t="str">
        <f t="shared" ca="1" si="39"/>
        <v>优秀</v>
      </c>
      <c r="V114" t="str">
        <f t="shared" ca="1" si="40"/>
        <v>文采斐然</v>
      </c>
      <c r="W114" t="str">
        <f t="shared" ca="1" si="41"/>
        <v>口灿莲花</v>
      </c>
      <c r="X114" t="str">
        <f t="shared" ca="1" si="42"/>
        <v>颜值爆表</v>
      </c>
      <c r="Y114" t="str">
        <f t="shared" ca="1" si="43"/>
        <v>sql达人</v>
      </c>
      <c r="Z114" t="str">
        <f t="shared" ca="1" si="44"/>
        <v/>
      </c>
      <c r="AA114" t="str">
        <f t="shared" ca="1" si="45"/>
        <v>tab达人</v>
      </c>
      <c r="AB114" t="str">
        <f t="shared" ca="1" si="46"/>
        <v>python达人</v>
      </c>
      <c r="AC114" t="str">
        <f t="shared" ca="1" si="47"/>
        <v>文采斐然口灿莲花颜值爆表sql达人tab达人python达人,优秀,中等收入</v>
      </c>
      <c r="AD114" t="str">
        <f t="shared" ca="1" si="48"/>
        <v>分析师100113属于中等收入人群,优秀</v>
      </c>
      <c r="AE114" t="str">
        <f t="shared" ca="1" si="49"/>
        <v>分析师100113属于中等收入人群,优秀此人文采斐然也是sql达人</v>
      </c>
    </row>
    <row r="115" spans="1:31" x14ac:dyDescent="0.2">
      <c r="A115">
        <v>100114</v>
      </c>
      <c r="B115" s="3">
        <f t="shared" ca="1" si="27"/>
        <v>1009.4748398444398</v>
      </c>
      <c r="C115" s="3">
        <f t="shared" ca="1" si="28"/>
        <v>27.18085537965861</v>
      </c>
      <c r="D115" t="str">
        <f t="shared" ca="1" si="29"/>
        <v>女</v>
      </c>
      <c r="E115" s="3">
        <f t="shared" ca="1" si="30"/>
        <v>9606.3891897984086</v>
      </c>
      <c r="F115" s="3">
        <f t="shared" ca="1" si="31"/>
        <v>19</v>
      </c>
      <c r="G115">
        <f t="shared" ca="1" si="26"/>
        <v>5</v>
      </c>
      <c r="H115">
        <f t="shared" ca="1" si="50"/>
        <v>4</v>
      </c>
      <c r="I115">
        <f t="shared" ca="1" si="50"/>
        <v>5</v>
      </c>
      <c r="J115">
        <f t="shared" ca="1" si="50"/>
        <v>5</v>
      </c>
      <c r="K115">
        <f t="shared" ca="1" si="50"/>
        <v>4</v>
      </c>
      <c r="L115">
        <f t="shared" ca="1" si="50"/>
        <v>5</v>
      </c>
      <c r="M115">
        <f t="shared" ca="1" si="50"/>
        <v>4</v>
      </c>
      <c r="N115" s="2">
        <f t="shared" ca="1" si="32"/>
        <v>4.75</v>
      </c>
      <c r="O115" s="2">
        <f t="shared" ca="1" si="33"/>
        <v>4.333333333333333</v>
      </c>
      <c r="P115" s="2">
        <f t="shared" ca="1" si="34"/>
        <v>4.5833333333333339</v>
      </c>
      <c r="Q115" t="str">
        <f t="shared" ca="1" si="35"/>
        <v>非低收入</v>
      </c>
      <c r="R115" t="str">
        <f t="shared" ca="1" si="36"/>
        <v>中高收入</v>
      </c>
      <c r="S115" t="str">
        <f t="shared" ca="1" si="37"/>
        <v>综合评分合格</v>
      </c>
      <c r="T115" t="str">
        <f t="shared" ca="1" si="38"/>
        <v>非优秀</v>
      </c>
      <c r="U115" t="str">
        <f t="shared" ca="1" si="39"/>
        <v>综合评分合格</v>
      </c>
      <c r="V115" t="str">
        <f t="shared" ca="1" si="40"/>
        <v/>
      </c>
      <c r="W115" t="str">
        <f t="shared" ca="1" si="41"/>
        <v>口灿莲花</v>
      </c>
      <c r="X115" t="str">
        <f t="shared" ca="1" si="42"/>
        <v/>
      </c>
      <c r="Y115" t="str">
        <f t="shared" ca="1" si="43"/>
        <v>sql达人</v>
      </c>
      <c r="Z115" t="str">
        <f t="shared" ca="1" si="44"/>
        <v>excel达人</v>
      </c>
      <c r="AA115" t="str">
        <f t="shared" ca="1" si="45"/>
        <v>tab达人</v>
      </c>
      <c r="AB115" t="str">
        <f t="shared" ca="1" si="46"/>
        <v>python达人</v>
      </c>
      <c r="AC115" t="str">
        <f t="shared" ca="1" si="47"/>
        <v>口灿莲花sql达人excel达人tab达人python达人,综合评分合格,中高收入</v>
      </c>
      <c r="AD115" t="str">
        <f t="shared" ca="1" si="48"/>
        <v>分析师100114属于中高收入人群,综合评分合格</v>
      </c>
      <c r="AE115" t="str">
        <f t="shared" ca="1" si="49"/>
        <v>分析师100114属于中高收入人群,综合评分合格也是sql达人</v>
      </c>
    </row>
    <row r="116" spans="1:31" x14ac:dyDescent="0.2">
      <c r="A116">
        <v>100115</v>
      </c>
      <c r="B116" s="3">
        <f t="shared" ca="1" si="27"/>
        <v>5495.6604292665979</v>
      </c>
      <c r="C116" s="3">
        <f t="shared" ca="1" si="28"/>
        <v>29.605773325570922</v>
      </c>
      <c r="D116" t="str">
        <f t="shared" ca="1" si="29"/>
        <v>男</v>
      </c>
      <c r="E116" s="3">
        <f t="shared" ca="1" si="30"/>
        <v>13835.469564186376</v>
      </c>
      <c r="F116" s="3">
        <f t="shared" ca="1" si="31"/>
        <v>13</v>
      </c>
      <c r="G116">
        <f t="shared" ca="1" si="26"/>
        <v>5</v>
      </c>
      <c r="H116">
        <f t="shared" ca="1" si="50"/>
        <v>3</v>
      </c>
      <c r="I116">
        <f t="shared" ca="1" si="50"/>
        <v>5</v>
      </c>
      <c r="J116">
        <f t="shared" ca="1" si="50"/>
        <v>5</v>
      </c>
      <c r="K116">
        <f t="shared" ca="1" si="50"/>
        <v>4</v>
      </c>
      <c r="L116">
        <f t="shared" ca="1" si="50"/>
        <v>3</v>
      </c>
      <c r="M116">
        <f t="shared" ca="1" si="50"/>
        <v>4</v>
      </c>
      <c r="N116" s="2">
        <f t="shared" ca="1" si="32"/>
        <v>4.5</v>
      </c>
      <c r="O116" s="2">
        <f t="shared" ca="1" si="33"/>
        <v>3.6666666666666665</v>
      </c>
      <c r="P116" s="2">
        <f t="shared" ca="1" si="34"/>
        <v>4.1666666666666661</v>
      </c>
      <c r="Q116" t="str">
        <f t="shared" ca="1" si="35"/>
        <v>非低收入</v>
      </c>
      <c r="R116" t="str">
        <f t="shared" ca="1" si="36"/>
        <v>高收入</v>
      </c>
      <c r="S116" t="str">
        <f t="shared" ca="1" si="37"/>
        <v>综合评分合格</v>
      </c>
      <c r="T116" t="str">
        <f t="shared" ca="1" si="38"/>
        <v>非优秀</v>
      </c>
      <c r="U116" t="str">
        <f t="shared" ca="1" si="39"/>
        <v>综合评分合格</v>
      </c>
      <c r="V116" t="str">
        <f t="shared" ca="1" si="40"/>
        <v/>
      </c>
      <c r="W116" t="str">
        <f t="shared" ca="1" si="41"/>
        <v/>
      </c>
      <c r="X116" t="str">
        <f t="shared" ca="1" si="42"/>
        <v/>
      </c>
      <c r="Y116" t="str">
        <f t="shared" ca="1" si="43"/>
        <v>sql达人</v>
      </c>
      <c r="Z116" t="str">
        <f t="shared" ca="1" si="44"/>
        <v>excel达人</v>
      </c>
      <c r="AA116" t="str">
        <f t="shared" ca="1" si="45"/>
        <v>tab达人</v>
      </c>
      <c r="AB116" t="str">
        <f t="shared" ca="1" si="46"/>
        <v>python达人</v>
      </c>
      <c r="AC116" t="str">
        <f t="shared" ca="1" si="47"/>
        <v>sql达人excel达人tab达人python达人,综合评分合格,高收入</v>
      </c>
      <c r="AD116" t="str">
        <f t="shared" ca="1" si="48"/>
        <v>分析师100115属于高收入人群,综合评分合格</v>
      </c>
      <c r="AE116" t="str">
        <f t="shared" ca="1" si="49"/>
        <v>分析师100115属于高收入人群,综合评分合格也是sql达人</v>
      </c>
    </row>
    <row r="117" spans="1:31" x14ac:dyDescent="0.2">
      <c r="A117">
        <v>100116</v>
      </c>
      <c r="B117" s="3">
        <f t="shared" ca="1" si="27"/>
        <v>1082.0613681325076</v>
      </c>
      <c r="C117" s="3">
        <f t="shared" ca="1" si="28"/>
        <v>34.488626101332301</v>
      </c>
      <c r="D117" t="str">
        <f t="shared" ca="1" si="29"/>
        <v>女</v>
      </c>
      <c r="E117" s="3">
        <f t="shared" ca="1" si="30"/>
        <v>11356.914950300919</v>
      </c>
      <c r="F117" s="3">
        <f t="shared" ca="1" si="31"/>
        <v>20</v>
      </c>
      <c r="G117">
        <f t="shared" ref="G117:G180" ca="1" si="51">IF(RAND()&lt;0.5,5,IF(RAND()&lt;0.7,4,IF(RAND()&lt;0.8,3,IF(RAND()&lt;0.9,2,1))))</f>
        <v>1</v>
      </c>
      <c r="H117">
        <f t="shared" ca="1" si="50"/>
        <v>4</v>
      </c>
      <c r="I117">
        <f t="shared" ca="1" si="50"/>
        <v>3</v>
      </c>
      <c r="J117">
        <f t="shared" ca="1" si="50"/>
        <v>5</v>
      </c>
      <c r="K117">
        <f t="shared" ca="1" si="50"/>
        <v>5</v>
      </c>
      <c r="L117">
        <f t="shared" ca="1" si="50"/>
        <v>4</v>
      </c>
      <c r="M117">
        <f t="shared" ca="1" si="50"/>
        <v>4</v>
      </c>
      <c r="N117" s="2">
        <f t="shared" ca="1" si="32"/>
        <v>3.25</v>
      </c>
      <c r="O117" s="2">
        <f t="shared" ca="1" si="33"/>
        <v>4.333333333333333</v>
      </c>
      <c r="P117" s="2">
        <f t="shared" ca="1" si="34"/>
        <v>3.6833333333333336</v>
      </c>
      <c r="Q117" t="str">
        <f t="shared" ca="1" si="35"/>
        <v>非低收入</v>
      </c>
      <c r="R117" t="str">
        <f t="shared" ca="1" si="36"/>
        <v>高收入</v>
      </c>
      <c r="S117" t="str">
        <f t="shared" ca="1" si="37"/>
        <v>综合评分合格</v>
      </c>
      <c r="T117" t="str">
        <f t="shared" ca="1" si="38"/>
        <v>非优秀</v>
      </c>
      <c r="U117" t="str">
        <f t="shared" ca="1" si="39"/>
        <v>综合评分合格</v>
      </c>
      <c r="V117" t="str">
        <f t="shared" ca="1" si="40"/>
        <v>文采斐然</v>
      </c>
      <c r="W117" t="str">
        <f t="shared" ca="1" si="41"/>
        <v/>
      </c>
      <c r="X117" t="str">
        <f t="shared" ca="1" si="42"/>
        <v/>
      </c>
      <c r="Y117" t="str">
        <f t="shared" ca="1" si="43"/>
        <v>sql达人</v>
      </c>
      <c r="Z117" t="str">
        <f t="shared" ca="1" si="44"/>
        <v/>
      </c>
      <c r="AA117" t="str">
        <f t="shared" ca="1" si="45"/>
        <v/>
      </c>
      <c r="AB117" t="str">
        <f t="shared" ca="1" si="46"/>
        <v>python达人</v>
      </c>
      <c r="AC117" t="str">
        <f t="shared" ca="1" si="47"/>
        <v>文采斐然sql达人python达人,综合评分合格,高收入</v>
      </c>
      <c r="AD117" t="str">
        <f t="shared" ca="1" si="48"/>
        <v>分析师100116属于高收入人群,综合评分合格</v>
      </c>
      <c r="AE117" t="str">
        <f t="shared" ca="1" si="49"/>
        <v>分析师100116属于高收入人群,综合评分合格此人文采斐然也是sql达人</v>
      </c>
    </row>
    <row r="118" spans="1:31" x14ac:dyDescent="0.2">
      <c r="A118">
        <v>100117</v>
      </c>
      <c r="B118" s="3">
        <f t="shared" ca="1" si="27"/>
        <v>4729.4183739639921</v>
      </c>
      <c r="C118" s="3">
        <f t="shared" ca="1" si="28"/>
        <v>66.013521320474851</v>
      </c>
      <c r="D118" t="str">
        <f t="shared" ca="1" si="29"/>
        <v>女</v>
      </c>
      <c r="E118" s="3">
        <f t="shared" ca="1" si="30"/>
        <v>4425.3149310361114</v>
      </c>
      <c r="F118" s="3">
        <f t="shared" ca="1" si="31"/>
        <v>18</v>
      </c>
      <c r="G118">
        <f t="shared" ca="1" si="51"/>
        <v>4</v>
      </c>
      <c r="H118">
        <f t="shared" ca="1" si="50"/>
        <v>5</v>
      </c>
      <c r="I118">
        <f t="shared" ca="1" si="50"/>
        <v>5</v>
      </c>
      <c r="J118">
        <f t="shared" ca="1" si="50"/>
        <v>5</v>
      </c>
      <c r="K118">
        <f t="shared" ca="1" si="50"/>
        <v>3</v>
      </c>
      <c r="L118">
        <f t="shared" ca="1" si="50"/>
        <v>5</v>
      </c>
      <c r="M118">
        <f t="shared" ca="1" si="50"/>
        <v>4</v>
      </c>
      <c r="N118" s="2">
        <f t="shared" ca="1" si="32"/>
        <v>4.75</v>
      </c>
      <c r="O118" s="2">
        <f t="shared" ca="1" si="33"/>
        <v>4</v>
      </c>
      <c r="P118" s="2">
        <f t="shared" ca="1" si="34"/>
        <v>4.45</v>
      </c>
      <c r="Q118" t="str">
        <f t="shared" ca="1" si="35"/>
        <v>非低收入</v>
      </c>
      <c r="R118" t="str">
        <f t="shared" ca="1" si="36"/>
        <v>中等收入</v>
      </c>
      <c r="S118" t="str">
        <f t="shared" ca="1" si="37"/>
        <v>综合评分合格</v>
      </c>
      <c r="T118" t="str">
        <f t="shared" ca="1" si="38"/>
        <v>非优秀</v>
      </c>
      <c r="U118" t="str">
        <f t="shared" ca="1" si="39"/>
        <v>综合评分合格</v>
      </c>
      <c r="V118" t="str">
        <f t="shared" ca="1" si="40"/>
        <v/>
      </c>
      <c r="W118" t="str">
        <f t="shared" ca="1" si="41"/>
        <v>口灿莲花</v>
      </c>
      <c r="X118" t="str">
        <f t="shared" ca="1" si="42"/>
        <v/>
      </c>
      <c r="Y118" t="str">
        <f t="shared" ca="1" si="43"/>
        <v>sql达人</v>
      </c>
      <c r="Z118" t="str">
        <f t="shared" ca="1" si="44"/>
        <v/>
      </c>
      <c r="AA118" t="str">
        <f t="shared" ca="1" si="45"/>
        <v>tab达人</v>
      </c>
      <c r="AB118" t="str">
        <f t="shared" ca="1" si="46"/>
        <v>python达人</v>
      </c>
      <c r="AC118" t="str">
        <f t="shared" ca="1" si="47"/>
        <v>口灿莲花sql达人tab达人python达人,综合评分合格,中等收入</v>
      </c>
      <c r="AD118" t="str">
        <f t="shared" ca="1" si="48"/>
        <v>分析师100117属于中等收入人群,综合评分合格</v>
      </c>
      <c r="AE118" t="str">
        <f t="shared" ca="1" si="49"/>
        <v>分析师100117属于中等收入人群,综合评分合格也是sql达人</v>
      </c>
    </row>
    <row r="119" spans="1:31" x14ac:dyDescent="0.2">
      <c r="A119">
        <v>100118</v>
      </c>
      <c r="B119" s="3">
        <f t="shared" ca="1" si="27"/>
        <v>8152.0230396076013</v>
      </c>
      <c r="C119" s="3">
        <f t="shared" ca="1" si="28"/>
        <v>47.162001820080995</v>
      </c>
      <c r="D119" t="str">
        <f t="shared" ca="1" si="29"/>
        <v>女</v>
      </c>
      <c r="E119" s="3">
        <f t="shared" ca="1" si="30"/>
        <v>3606.0925574958173</v>
      </c>
      <c r="F119" s="3">
        <f t="shared" ca="1" si="31"/>
        <v>16</v>
      </c>
      <c r="G119">
        <f t="shared" ca="1" si="51"/>
        <v>4</v>
      </c>
      <c r="H119">
        <f t="shared" ca="1" si="50"/>
        <v>2</v>
      </c>
      <c r="I119">
        <f t="shared" ca="1" si="50"/>
        <v>4</v>
      </c>
      <c r="J119">
        <f t="shared" ca="1" si="50"/>
        <v>3</v>
      </c>
      <c r="K119">
        <f t="shared" ca="1" si="50"/>
        <v>5</v>
      </c>
      <c r="L119">
        <f t="shared" ca="1" si="50"/>
        <v>5</v>
      </c>
      <c r="M119">
        <f t="shared" ca="1" si="50"/>
        <v>5</v>
      </c>
      <c r="N119" s="2">
        <f t="shared" ca="1" si="32"/>
        <v>3.25</v>
      </c>
      <c r="O119" s="2">
        <f t="shared" ca="1" si="33"/>
        <v>5</v>
      </c>
      <c r="P119" s="2">
        <f t="shared" ca="1" si="34"/>
        <v>3.95</v>
      </c>
      <c r="Q119" t="str">
        <f t="shared" ca="1" si="35"/>
        <v>非低收入</v>
      </c>
      <c r="R119" t="str">
        <f t="shared" ca="1" si="36"/>
        <v>中等收入</v>
      </c>
      <c r="S119" t="str">
        <f t="shared" ca="1" si="37"/>
        <v>综合评分合格</v>
      </c>
      <c r="T119" t="str">
        <f t="shared" ca="1" si="38"/>
        <v>非优秀</v>
      </c>
      <c r="U119" t="str">
        <f t="shared" ca="1" si="39"/>
        <v>综合评分合格</v>
      </c>
      <c r="V119" t="str">
        <f t="shared" ca="1" si="40"/>
        <v>文采斐然</v>
      </c>
      <c r="W119" t="str">
        <f t="shared" ca="1" si="41"/>
        <v>口灿莲花</v>
      </c>
      <c r="X119" t="str">
        <f t="shared" ca="1" si="42"/>
        <v>颜值爆表</v>
      </c>
      <c r="Y119" t="str">
        <f t="shared" ca="1" si="43"/>
        <v>sql达人</v>
      </c>
      <c r="Z119" t="str">
        <f t="shared" ca="1" si="44"/>
        <v/>
      </c>
      <c r="AA119" t="str">
        <f t="shared" ca="1" si="45"/>
        <v/>
      </c>
      <c r="AB119" t="str">
        <f t="shared" ca="1" si="46"/>
        <v/>
      </c>
      <c r="AC119" t="str">
        <f t="shared" ca="1" si="47"/>
        <v>文采斐然口灿莲花颜值爆表sql达人,综合评分合格,中等收入</v>
      </c>
      <c r="AD119" t="str">
        <f t="shared" ca="1" si="48"/>
        <v>分析师100118属于中等收入人群,综合评分合格</v>
      </c>
      <c r="AE119" t="str">
        <f t="shared" ca="1" si="49"/>
        <v>分析师100118属于中等收入人群,综合评分合格此人文采斐然也是sql达人</v>
      </c>
    </row>
    <row r="120" spans="1:31" x14ac:dyDescent="0.2">
      <c r="A120">
        <v>100119</v>
      </c>
      <c r="B120" s="3">
        <f t="shared" ca="1" si="27"/>
        <v>5840.2161931980909</v>
      </c>
      <c r="C120" s="3">
        <f t="shared" ca="1" si="28"/>
        <v>23.821096067578186</v>
      </c>
      <c r="D120" t="str">
        <f t="shared" ca="1" si="29"/>
        <v>女</v>
      </c>
      <c r="E120" s="3">
        <f t="shared" ca="1" si="30"/>
        <v>10161.629910072083</v>
      </c>
      <c r="F120" s="3">
        <f t="shared" ca="1" si="31"/>
        <v>15</v>
      </c>
      <c r="G120">
        <f t="shared" ca="1" si="51"/>
        <v>4</v>
      </c>
      <c r="H120">
        <f t="shared" ca="1" si="50"/>
        <v>5</v>
      </c>
      <c r="I120">
        <f t="shared" ca="1" si="50"/>
        <v>5</v>
      </c>
      <c r="J120">
        <f t="shared" ca="1" si="50"/>
        <v>4</v>
      </c>
      <c r="K120">
        <f t="shared" ca="1" si="50"/>
        <v>4</v>
      </c>
      <c r="L120">
        <f t="shared" ca="1" si="50"/>
        <v>4</v>
      </c>
      <c r="M120">
        <f t="shared" ca="1" si="50"/>
        <v>5</v>
      </c>
      <c r="N120" s="2">
        <f t="shared" ca="1" si="32"/>
        <v>4.5</v>
      </c>
      <c r="O120" s="2">
        <f t="shared" ca="1" si="33"/>
        <v>4.333333333333333</v>
      </c>
      <c r="P120" s="2">
        <f t="shared" ca="1" si="34"/>
        <v>4.4333333333333336</v>
      </c>
      <c r="Q120" t="str">
        <f t="shared" ca="1" si="35"/>
        <v>非低收入</v>
      </c>
      <c r="R120" t="str">
        <f t="shared" ca="1" si="36"/>
        <v>高收入</v>
      </c>
      <c r="S120" t="str">
        <f t="shared" ca="1" si="37"/>
        <v>综合评分合格</v>
      </c>
      <c r="T120" t="str">
        <f t="shared" ca="1" si="38"/>
        <v>非优秀</v>
      </c>
      <c r="U120" t="str">
        <f t="shared" ca="1" si="39"/>
        <v>综合评分合格</v>
      </c>
      <c r="V120" t="str">
        <f t="shared" ca="1" si="40"/>
        <v/>
      </c>
      <c r="W120" t="str">
        <f t="shared" ca="1" si="41"/>
        <v/>
      </c>
      <c r="X120" t="str">
        <f t="shared" ca="1" si="42"/>
        <v>颜值爆表</v>
      </c>
      <c r="Y120" t="str">
        <f t="shared" ca="1" si="43"/>
        <v>sql达人</v>
      </c>
      <c r="Z120" t="str">
        <f t="shared" ca="1" si="44"/>
        <v/>
      </c>
      <c r="AA120" t="str">
        <f t="shared" ca="1" si="45"/>
        <v>tab达人</v>
      </c>
      <c r="AB120" t="str">
        <f t="shared" ca="1" si="46"/>
        <v/>
      </c>
      <c r="AC120" t="str">
        <f t="shared" ca="1" si="47"/>
        <v>颜值爆表sql达人tab达人,综合评分合格,高收入</v>
      </c>
      <c r="AD120" t="str">
        <f t="shared" ca="1" si="48"/>
        <v>分析师100119属于高收入人群,综合评分合格</v>
      </c>
      <c r="AE120" t="str">
        <f t="shared" ca="1" si="49"/>
        <v>分析师100119属于高收入人群,综合评分合格也是sql达人</v>
      </c>
    </row>
    <row r="121" spans="1:31" x14ac:dyDescent="0.2">
      <c r="A121">
        <v>100120</v>
      </c>
      <c r="B121" s="3">
        <f t="shared" ca="1" si="27"/>
        <v>9016.6734982507951</v>
      </c>
      <c r="C121" s="3">
        <f t="shared" ca="1" si="28"/>
        <v>57.859534127957502</v>
      </c>
      <c r="D121" t="str">
        <f t="shared" ca="1" si="29"/>
        <v>女</v>
      </c>
      <c r="E121" s="3">
        <f t="shared" ca="1" si="30"/>
        <v>12166.989410587508</v>
      </c>
      <c r="F121" s="3">
        <f t="shared" ca="1" si="31"/>
        <v>3</v>
      </c>
      <c r="G121">
        <f t="shared" ca="1" si="51"/>
        <v>4</v>
      </c>
      <c r="H121">
        <f t="shared" ca="1" si="50"/>
        <v>4</v>
      </c>
      <c r="I121">
        <f t="shared" ca="1" si="50"/>
        <v>5</v>
      </c>
      <c r="J121">
        <f t="shared" ca="1" si="50"/>
        <v>4</v>
      </c>
      <c r="K121">
        <f t="shared" ca="1" si="50"/>
        <v>5</v>
      </c>
      <c r="L121">
        <f t="shared" ca="1" si="50"/>
        <v>5</v>
      </c>
      <c r="M121">
        <f t="shared" ca="1" si="50"/>
        <v>5</v>
      </c>
      <c r="N121" s="2">
        <f t="shared" ca="1" si="32"/>
        <v>4.25</v>
      </c>
      <c r="O121" s="2">
        <f t="shared" ca="1" si="33"/>
        <v>5</v>
      </c>
      <c r="P121" s="2">
        <f t="shared" ca="1" si="34"/>
        <v>4.55</v>
      </c>
      <c r="Q121" t="str">
        <f t="shared" ca="1" si="35"/>
        <v>非低收入</v>
      </c>
      <c r="R121" t="str">
        <f t="shared" ca="1" si="36"/>
        <v>高收入</v>
      </c>
      <c r="S121" t="str">
        <f t="shared" ca="1" si="37"/>
        <v>综合评分合格</v>
      </c>
      <c r="T121" t="str">
        <f t="shared" ca="1" si="38"/>
        <v>非优秀</v>
      </c>
      <c r="U121" t="str">
        <f t="shared" ca="1" si="39"/>
        <v>综合评分合格</v>
      </c>
      <c r="V121" t="str">
        <f t="shared" ca="1" si="40"/>
        <v>文采斐然</v>
      </c>
      <c r="W121" t="str">
        <f t="shared" ca="1" si="41"/>
        <v>口灿莲花</v>
      </c>
      <c r="X121" t="str">
        <f t="shared" ca="1" si="42"/>
        <v>颜值爆表</v>
      </c>
      <c r="Y121" t="str">
        <f t="shared" ca="1" si="43"/>
        <v/>
      </c>
      <c r="Z121" t="str">
        <f t="shared" ca="1" si="44"/>
        <v/>
      </c>
      <c r="AA121" t="str">
        <f t="shared" ca="1" si="45"/>
        <v>tab达人</v>
      </c>
      <c r="AB121" t="str">
        <f t="shared" ca="1" si="46"/>
        <v/>
      </c>
      <c r="AC121" t="str">
        <f t="shared" ca="1" si="47"/>
        <v>文采斐然口灿莲花颜值爆表tab达人,综合评分合格,高收入</v>
      </c>
      <c r="AD121" t="str">
        <f t="shared" ca="1" si="48"/>
        <v>分析师100120属于高收入人群,综合评分合格</v>
      </c>
      <c r="AE121" t="str">
        <f t="shared" ca="1" si="49"/>
        <v>分析师100120属于高收入人群,综合评分合格此人文采斐然</v>
      </c>
    </row>
    <row r="122" spans="1:31" x14ac:dyDescent="0.2">
      <c r="A122">
        <v>100121</v>
      </c>
      <c r="B122" s="3">
        <f t="shared" ca="1" si="27"/>
        <v>3785.8351012118974</v>
      </c>
      <c r="C122" s="3">
        <f t="shared" ca="1" si="28"/>
        <v>34.377468412867827</v>
      </c>
      <c r="D122" t="str">
        <f t="shared" ca="1" si="29"/>
        <v>男</v>
      </c>
      <c r="E122" s="3">
        <f t="shared" ca="1" si="30"/>
        <v>7190.4954053759593</v>
      </c>
      <c r="F122" s="3">
        <f t="shared" ca="1" si="31"/>
        <v>13</v>
      </c>
      <c r="G122">
        <f t="shared" ca="1" si="51"/>
        <v>5</v>
      </c>
      <c r="H122">
        <f t="shared" ca="1" si="50"/>
        <v>5</v>
      </c>
      <c r="I122">
        <f t="shared" ca="1" si="50"/>
        <v>5</v>
      </c>
      <c r="J122">
        <f t="shared" ca="1" si="50"/>
        <v>5</v>
      </c>
      <c r="K122">
        <f t="shared" ca="1" si="50"/>
        <v>4</v>
      </c>
      <c r="L122">
        <f t="shared" ca="1" si="50"/>
        <v>5</v>
      </c>
      <c r="M122">
        <f t="shared" ca="1" si="50"/>
        <v>5</v>
      </c>
      <c r="N122" s="2">
        <f t="shared" ca="1" si="32"/>
        <v>5</v>
      </c>
      <c r="O122" s="2">
        <f t="shared" ca="1" si="33"/>
        <v>4.666666666666667</v>
      </c>
      <c r="P122" s="2">
        <f t="shared" ca="1" si="34"/>
        <v>4.8666666666666671</v>
      </c>
      <c r="Q122" t="str">
        <f t="shared" ca="1" si="35"/>
        <v>非低收入</v>
      </c>
      <c r="R122" t="str">
        <f t="shared" ca="1" si="36"/>
        <v>中高收入</v>
      </c>
      <c r="S122" t="str">
        <f t="shared" ca="1" si="37"/>
        <v>综合评分合格</v>
      </c>
      <c r="T122" t="str">
        <f t="shared" ca="1" si="38"/>
        <v>优秀</v>
      </c>
      <c r="U122" t="str">
        <f t="shared" ca="1" si="39"/>
        <v>优秀</v>
      </c>
      <c r="V122" t="str">
        <f t="shared" ca="1" si="40"/>
        <v/>
      </c>
      <c r="W122" t="str">
        <f t="shared" ca="1" si="41"/>
        <v>口灿莲花</v>
      </c>
      <c r="X122" t="str">
        <f t="shared" ca="1" si="42"/>
        <v>颜值爆表</v>
      </c>
      <c r="Y122" t="str">
        <f t="shared" ca="1" si="43"/>
        <v>sql达人</v>
      </c>
      <c r="Z122" t="str">
        <f t="shared" ca="1" si="44"/>
        <v>excel达人</v>
      </c>
      <c r="AA122" t="str">
        <f t="shared" ca="1" si="45"/>
        <v>tab达人</v>
      </c>
      <c r="AB122" t="str">
        <f t="shared" ca="1" si="46"/>
        <v>python达人</v>
      </c>
      <c r="AC122" t="str">
        <f t="shared" ca="1" si="47"/>
        <v>口灿莲花颜值爆表sql达人excel达人tab达人python达人,优秀,中高收入</v>
      </c>
      <c r="AD122" t="str">
        <f t="shared" ca="1" si="48"/>
        <v>分析师100121属于中高收入人群,优秀</v>
      </c>
      <c r="AE122" t="str">
        <f t="shared" ca="1" si="49"/>
        <v>分析师100121属于中高收入人群,优秀也是sql达人</v>
      </c>
    </row>
    <row r="123" spans="1:31" x14ac:dyDescent="0.2">
      <c r="A123">
        <v>100122</v>
      </c>
      <c r="B123" s="3">
        <f t="shared" ca="1" si="27"/>
        <v>4643.0485992440808</v>
      </c>
      <c r="C123" s="3">
        <f t="shared" ca="1" si="28"/>
        <v>20.173103164027452</v>
      </c>
      <c r="D123" t="str">
        <f t="shared" ca="1" si="29"/>
        <v>男</v>
      </c>
      <c r="E123" s="3">
        <f t="shared" ca="1" si="30"/>
        <v>9374.3776817534672</v>
      </c>
      <c r="F123" s="3">
        <f t="shared" ca="1" si="31"/>
        <v>14</v>
      </c>
      <c r="G123">
        <f t="shared" ca="1" si="51"/>
        <v>4</v>
      </c>
      <c r="H123">
        <f t="shared" ca="1" si="50"/>
        <v>4</v>
      </c>
      <c r="I123">
        <f t="shared" ca="1" si="50"/>
        <v>5</v>
      </c>
      <c r="J123">
        <f t="shared" ca="1" si="50"/>
        <v>5</v>
      </c>
      <c r="K123">
        <f t="shared" ca="1" si="50"/>
        <v>5</v>
      </c>
      <c r="L123">
        <f t="shared" ca="1" si="50"/>
        <v>3</v>
      </c>
      <c r="M123">
        <f t="shared" ca="1" si="50"/>
        <v>5</v>
      </c>
      <c r="N123" s="2">
        <f t="shared" ca="1" si="32"/>
        <v>4.5</v>
      </c>
      <c r="O123" s="2">
        <f t="shared" ca="1" si="33"/>
        <v>4.333333333333333</v>
      </c>
      <c r="P123" s="2">
        <f t="shared" ca="1" si="34"/>
        <v>4.4333333333333336</v>
      </c>
      <c r="Q123" t="str">
        <f t="shared" ca="1" si="35"/>
        <v>非低收入</v>
      </c>
      <c r="R123" t="str">
        <f t="shared" ca="1" si="36"/>
        <v>中高收入</v>
      </c>
      <c r="S123" t="str">
        <f t="shared" ca="1" si="37"/>
        <v>综合评分合格</v>
      </c>
      <c r="T123" t="str">
        <f t="shared" ca="1" si="38"/>
        <v>非优秀</v>
      </c>
      <c r="U123" t="str">
        <f t="shared" ca="1" si="39"/>
        <v>综合评分合格</v>
      </c>
      <c r="V123" t="str">
        <f t="shared" ca="1" si="40"/>
        <v>文采斐然</v>
      </c>
      <c r="W123" t="str">
        <f t="shared" ca="1" si="41"/>
        <v/>
      </c>
      <c r="X123" t="str">
        <f t="shared" ca="1" si="42"/>
        <v>颜值爆表</v>
      </c>
      <c r="Y123" t="str">
        <f t="shared" ca="1" si="43"/>
        <v>sql达人</v>
      </c>
      <c r="Z123" t="str">
        <f t="shared" ca="1" si="44"/>
        <v/>
      </c>
      <c r="AA123" t="str">
        <f t="shared" ca="1" si="45"/>
        <v>tab达人</v>
      </c>
      <c r="AB123" t="str">
        <f t="shared" ca="1" si="46"/>
        <v>python达人</v>
      </c>
      <c r="AC123" t="str">
        <f t="shared" ca="1" si="47"/>
        <v>文采斐然颜值爆表sql达人tab达人python达人,综合评分合格,中高收入</v>
      </c>
      <c r="AD123" t="str">
        <f t="shared" ca="1" si="48"/>
        <v>分析师100122属于中高收入人群,综合评分合格</v>
      </c>
      <c r="AE123" t="str">
        <f t="shared" ca="1" si="49"/>
        <v>分析师100122属于中高收入人群,综合评分合格此人文采斐然也是sql达人</v>
      </c>
    </row>
    <row r="124" spans="1:31" x14ac:dyDescent="0.2">
      <c r="A124">
        <v>100123</v>
      </c>
      <c r="B124" s="3">
        <f t="shared" ca="1" si="27"/>
        <v>8407.1299880905717</v>
      </c>
      <c r="C124" s="3">
        <f t="shared" ca="1" si="28"/>
        <v>56.635116269085614</v>
      </c>
      <c r="D124" t="str">
        <f t="shared" ca="1" si="29"/>
        <v>男</v>
      </c>
      <c r="E124" s="3">
        <f t="shared" ca="1" si="30"/>
        <v>13645.874891838042</v>
      </c>
      <c r="F124" s="3">
        <f t="shared" ca="1" si="31"/>
        <v>16</v>
      </c>
      <c r="G124">
        <f t="shared" ca="1" si="51"/>
        <v>5</v>
      </c>
      <c r="H124">
        <f t="shared" ca="1" si="50"/>
        <v>2</v>
      </c>
      <c r="I124">
        <f t="shared" ca="1" si="50"/>
        <v>4</v>
      </c>
      <c r="J124">
        <f t="shared" ca="1" si="50"/>
        <v>5</v>
      </c>
      <c r="K124">
        <f t="shared" ca="1" si="50"/>
        <v>4</v>
      </c>
      <c r="L124">
        <f t="shared" ca="1" si="50"/>
        <v>4</v>
      </c>
      <c r="M124">
        <f t="shared" ca="1" si="50"/>
        <v>5</v>
      </c>
      <c r="N124" s="2">
        <f t="shared" ca="1" si="32"/>
        <v>4</v>
      </c>
      <c r="O124" s="2">
        <f t="shared" ca="1" si="33"/>
        <v>4.333333333333333</v>
      </c>
      <c r="P124" s="2">
        <f t="shared" ca="1" si="34"/>
        <v>4.1333333333333329</v>
      </c>
      <c r="Q124" t="str">
        <f t="shared" ca="1" si="35"/>
        <v>非低收入</v>
      </c>
      <c r="R124" t="str">
        <f t="shared" ca="1" si="36"/>
        <v>高收入</v>
      </c>
      <c r="S124" t="str">
        <f t="shared" ca="1" si="37"/>
        <v>综合评分合格</v>
      </c>
      <c r="T124" t="str">
        <f t="shared" ca="1" si="38"/>
        <v>非优秀</v>
      </c>
      <c r="U124" t="str">
        <f t="shared" ca="1" si="39"/>
        <v>综合评分合格</v>
      </c>
      <c r="V124" t="str">
        <f t="shared" ca="1" si="40"/>
        <v/>
      </c>
      <c r="W124" t="str">
        <f t="shared" ca="1" si="41"/>
        <v/>
      </c>
      <c r="X124" t="str">
        <f t="shared" ca="1" si="42"/>
        <v>颜值爆表</v>
      </c>
      <c r="Y124" t="str">
        <f t="shared" ca="1" si="43"/>
        <v>sql达人</v>
      </c>
      <c r="Z124" t="str">
        <f t="shared" ca="1" si="44"/>
        <v>excel达人</v>
      </c>
      <c r="AA124" t="str">
        <f t="shared" ca="1" si="45"/>
        <v/>
      </c>
      <c r="AB124" t="str">
        <f t="shared" ca="1" si="46"/>
        <v>python达人</v>
      </c>
      <c r="AC124" t="str">
        <f t="shared" ca="1" si="47"/>
        <v>颜值爆表sql达人excel达人python达人,综合评分合格,高收入</v>
      </c>
      <c r="AD124" t="str">
        <f t="shared" ca="1" si="48"/>
        <v>分析师100123属于高收入人群,综合评分合格</v>
      </c>
      <c r="AE124" t="str">
        <f t="shared" ca="1" si="49"/>
        <v>分析师100123属于高收入人群,综合评分合格也是sql达人</v>
      </c>
    </row>
    <row r="125" spans="1:31" x14ac:dyDescent="0.2">
      <c r="A125">
        <v>100124</v>
      </c>
      <c r="B125" s="3">
        <f t="shared" ca="1" si="27"/>
        <v>7480.4453883442893</v>
      </c>
      <c r="C125" s="3">
        <f t="shared" ca="1" si="28"/>
        <v>49.273694024991542</v>
      </c>
      <c r="D125" t="str">
        <f t="shared" ca="1" si="29"/>
        <v>女</v>
      </c>
      <c r="E125" s="3">
        <f t="shared" ca="1" si="30"/>
        <v>11228.632441052283</v>
      </c>
      <c r="F125" s="3">
        <f t="shared" ca="1" si="31"/>
        <v>5</v>
      </c>
      <c r="G125">
        <f t="shared" ca="1" si="51"/>
        <v>5</v>
      </c>
      <c r="H125">
        <f t="shared" ca="1" si="50"/>
        <v>4</v>
      </c>
      <c r="I125">
        <f t="shared" ca="1" si="50"/>
        <v>2</v>
      </c>
      <c r="J125">
        <f t="shared" ca="1" si="50"/>
        <v>4</v>
      </c>
      <c r="K125">
        <f t="shared" ca="1" si="50"/>
        <v>5</v>
      </c>
      <c r="L125">
        <f t="shared" ca="1" si="50"/>
        <v>5</v>
      </c>
      <c r="M125">
        <f t="shared" ca="1" si="50"/>
        <v>4</v>
      </c>
      <c r="N125" s="2">
        <f t="shared" ca="1" si="32"/>
        <v>3.75</v>
      </c>
      <c r="O125" s="2">
        <f t="shared" ca="1" si="33"/>
        <v>4.666666666666667</v>
      </c>
      <c r="P125" s="2">
        <f t="shared" ca="1" si="34"/>
        <v>4.1166666666666671</v>
      </c>
      <c r="Q125" t="str">
        <f t="shared" ca="1" si="35"/>
        <v>非低收入</v>
      </c>
      <c r="R125" t="str">
        <f t="shared" ca="1" si="36"/>
        <v>高收入</v>
      </c>
      <c r="S125" t="str">
        <f t="shared" ca="1" si="37"/>
        <v>综合评分合格</v>
      </c>
      <c r="T125" t="str">
        <f t="shared" ca="1" si="38"/>
        <v>非优秀</v>
      </c>
      <c r="U125" t="str">
        <f t="shared" ca="1" si="39"/>
        <v>综合评分合格</v>
      </c>
      <c r="V125" t="str">
        <f t="shared" ca="1" si="40"/>
        <v>文采斐然</v>
      </c>
      <c r="W125" t="str">
        <f t="shared" ca="1" si="41"/>
        <v>口灿莲花</v>
      </c>
      <c r="X125" t="str">
        <f t="shared" ca="1" si="42"/>
        <v/>
      </c>
      <c r="Y125" t="str">
        <f t="shared" ca="1" si="43"/>
        <v>sql达人</v>
      </c>
      <c r="Z125" t="str">
        <f t="shared" ca="1" si="44"/>
        <v>excel达人</v>
      </c>
      <c r="AA125" t="str">
        <f t="shared" ca="1" si="45"/>
        <v/>
      </c>
      <c r="AB125" t="str">
        <f t="shared" ca="1" si="46"/>
        <v/>
      </c>
      <c r="AC125" t="str">
        <f t="shared" ca="1" si="47"/>
        <v>文采斐然口灿莲花sql达人excel达人,综合评分合格,高收入</v>
      </c>
      <c r="AD125" t="str">
        <f t="shared" ca="1" si="48"/>
        <v>分析师100124属于高收入人群,综合评分合格</v>
      </c>
      <c r="AE125" t="str">
        <f t="shared" ca="1" si="49"/>
        <v>分析师100124属于高收入人群,综合评分合格此人文采斐然也是sql达人</v>
      </c>
    </row>
    <row r="126" spans="1:31" x14ac:dyDescent="0.2">
      <c r="A126">
        <v>100125</v>
      </c>
      <c r="B126" s="3">
        <f t="shared" ca="1" si="27"/>
        <v>1559.1816824042937</v>
      </c>
      <c r="C126" s="3">
        <f t="shared" ca="1" si="28"/>
        <v>48.049295075019629</v>
      </c>
      <c r="D126" t="str">
        <f t="shared" ca="1" si="29"/>
        <v>男</v>
      </c>
      <c r="E126" s="3">
        <f t="shared" ca="1" si="30"/>
        <v>5205.7637931620284</v>
      </c>
      <c r="F126" s="3">
        <f t="shared" ca="1" si="31"/>
        <v>16</v>
      </c>
      <c r="G126">
        <f t="shared" ca="1" si="51"/>
        <v>4</v>
      </c>
      <c r="H126">
        <f t="shared" ca="1" si="50"/>
        <v>4</v>
      </c>
      <c r="I126">
        <f t="shared" ca="1" si="50"/>
        <v>5</v>
      </c>
      <c r="J126">
        <f t="shared" ca="1" si="50"/>
        <v>4</v>
      </c>
      <c r="K126">
        <f t="shared" ca="1" si="50"/>
        <v>5</v>
      </c>
      <c r="L126">
        <f t="shared" ca="1" si="50"/>
        <v>5</v>
      </c>
      <c r="M126">
        <f t="shared" ca="1" si="50"/>
        <v>4</v>
      </c>
      <c r="N126" s="2">
        <f t="shared" ca="1" si="32"/>
        <v>4.25</v>
      </c>
      <c r="O126" s="2">
        <f t="shared" ca="1" si="33"/>
        <v>4.666666666666667</v>
      </c>
      <c r="P126" s="2">
        <f t="shared" ca="1" si="34"/>
        <v>4.416666666666667</v>
      </c>
      <c r="Q126" t="str">
        <f t="shared" ca="1" si="35"/>
        <v>非低收入</v>
      </c>
      <c r="R126" t="str">
        <f t="shared" ca="1" si="36"/>
        <v>中等收入</v>
      </c>
      <c r="S126" t="str">
        <f t="shared" ca="1" si="37"/>
        <v>综合评分合格</v>
      </c>
      <c r="T126" t="str">
        <f t="shared" ca="1" si="38"/>
        <v>非优秀</v>
      </c>
      <c r="U126" t="str">
        <f t="shared" ca="1" si="39"/>
        <v>综合评分合格</v>
      </c>
      <c r="V126" t="str">
        <f t="shared" ca="1" si="40"/>
        <v>文采斐然</v>
      </c>
      <c r="W126" t="str">
        <f t="shared" ca="1" si="41"/>
        <v>口灿莲花</v>
      </c>
      <c r="X126" t="str">
        <f t="shared" ca="1" si="42"/>
        <v/>
      </c>
      <c r="Y126" t="str">
        <f t="shared" ca="1" si="43"/>
        <v>sql达人</v>
      </c>
      <c r="Z126" t="str">
        <f t="shared" ca="1" si="44"/>
        <v/>
      </c>
      <c r="AA126" t="str">
        <f t="shared" ca="1" si="45"/>
        <v>tab达人</v>
      </c>
      <c r="AB126" t="str">
        <f t="shared" ca="1" si="46"/>
        <v/>
      </c>
      <c r="AC126" t="str">
        <f t="shared" ca="1" si="47"/>
        <v>文采斐然口灿莲花sql达人tab达人,综合评分合格,中等收入</v>
      </c>
      <c r="AD126" t="str">
        <f t="shared" ca="1" si="48"/>
        <v>分析师100125属于中等收入人群,综合评分合格</v>
      </c>
      <c r="AE126" t="str">
        <f t="shared" ca="1" si="49"/>
        <v>分析师100125属于中等收入人群,综合评分合格此人文采斐然也是sql达人</v>
      </c>
    </row>
    <row r="127" spans="1:31" x14ac:dyDescent="0.2">
      <c r="A127">
        <v>100126</v>
      </c>
      <c r="B127" s="3">
        <f t="shared" ca="1" si="27"/>
        <v>8717.1051742737291</v>
      </c>
      <c r="C127" s="3">
        <f t="shared" ca="1" si="28"/>
        <v>35.737915004388782</v>
      </c>
      <c r="D127" t="str">
        <f t="shared" ca="1" si="29"/>
        <v>男</v>
      </c>
      <c r="E127" s="3">
        <f t="shared" ca="1" si="30"/>
        <v>9162.427864299123</v>
      </c>
      <c r="F127" s="3">
        <f t="shared" ca="1" si="31"/>
        <v>17</v>
      </c>
      <c r="G127">
        <f t="shared" ca="1" si="51"/>
        <v>5</v>
      </c>
      <c r="H127">
        <f t="shared" ca="1" si="50"/>
        <v>3</v>
      </c>
      <c r="I127">
        <f t="shared" ca="1" si="50"/>
        <v>5</v>
      </c>
      <c r="J127">
        <f t="shared" ca="1" si="50"/>
        <v>4</v>
      </c>
      <c r="K127">
        <f t="shared" ca="1" si="50"/>
        <v>3</v>
      </c>
      <c r="L127">
        <f t="shared" ca="1" si="50"/>
        <v>5</v>
      </c>
      <c r="M127">
        <f t="shared" ca="1" si="50"/>
        <v>4</v>
      </c>
      <c r="N127" s="2">
        <f t="shared" ca="1" si="32"/>
        <v>4.25</v>
      </c>
      <c r="O127" s="2">
        <f t="shared" ca="1" si="33"/>
        <v>4</v>
      </c>
      <c r="P127" s="2">
        <f t="shared" ca="1" si="34"/>
        <v>4.1500000000000004</v>
      </c>
      <c r="Q127" t="str">
        <f t="shared" ca="1" si="35"/>
        <v>非低收入</v>
      </c>
      <c r="R127" t="str">
        <f t="shared" ca="1" si="36"/>
        <v>中高收入</v>
      </c>
      <c r="S127" t="str">
        <f t="shared" ca="1" si="37"/>
        <v>综合评分合格</v>
      </c>
      <c r="T127" t="str">
        <f t="shared" ca="1" si="38"/>
        <v>非优秀</v>
      </c>
      <c r="U127" t="str">
        <f t="shared" ca="1" si="39"/>
        <v>综合评分合格</v>
      </c>
      <c r="V127" t="str">
        <f t="shared" ca="1" si="40"/>
        <v/>
      </c>
      <c r="W127" t="str">
        <f t="shared" ca="1" si="41"/>
        <v>口灿莲花</v>
      </c>
      <c r="X127" t="str">
        <f t="shared" ca="1" si="42"/>
        <v/>
      </c>
      <c r="Y127" t="str">
        <f t="shared" ca="1" si="43"/>
        <v>sql达人</v>
      </c>
      <c r="Z127" t="str">
        <f t="shared" ca="1" si="44"/>
        <v>excel达人</v>
      </c>
      <c r="AA127" t="str">
        <f t="shared" ca="1" si="45"/>
        <v>tab达人</v>
      </c>
      <c r="AB127" t="str">
        <f t="shared" ca="1" si="46"/>
        <v/>
      </c>
      <c r="AC127" t="str">
        <f t="shared" ca="1" si="47"/>
        <v>口灿莲花sql达人excel达人tab达人,综合评分合格,中高收入</v>
      </c>
      <c r="AD127" t="str">
        <f t="shared" ca="1" si="48"/>
        <v>分析师100126属于中高收入人群,综合评分合格</v>
      </c>
      <c r="AE127" t="str">
        <f t="shared" ca="1" si="49"/>
        <v>分析师100126属于中高收入人群,综合评分合格也是sql达人</v>
      </c>
    </row>
    <row r="128" spans="1:31" x14ac:dyDescent="0.2">
      <c r="A128">
        <v>100127</v>
      </c>
      <c r="B128" s="3">
        <f t="shared" ca="1" si="27"/>
        <v>9695.6363823187694</v>
      </c>
      <c r="C128" s="3">
        <f t="shared" ca="1" si="28"/>
        <v>29.642057484885477</v>
      </c>
      <c r="D128" t="str">
        <f t="shared" ca="1" si="29"/>
        <v>男</v>
      </c>
      <c r="E128" s="3">
        <f t="shared" ca="1" si="30"/>
        <v>7543.3685914502548</v>
      </c>
      <c r="F128" s="3">
        <f t="shared" ca="1" si="31"/>
        <v>18</v>
      </c>
      <c r="G128">
        <f t="shared" ca="1" si="51"/>
        <v>5</v>
      </c>
      <c r="H128">
        <f t="shared" ca="1" si="50"/>
        <v>4</v>
      </c>
      <c r="I128">
        <f t="shared" ca="1" si="50"/>
        <v>5</v>
      </c>
      <c r="J128">
        <f t="shared" ca="1" si="50"/>
        <v>5</v>
      </c>
      <c r="K128">
        <f t="shared" ca="1" si="50"/>
        <v>5</v>
      </c>
      <c r="L128">
        <f t="shared" ca="1" si="50"/>
        <v>5</v>
      </c>
      <c r="M128">
        <f t="shared" ca="1" si="50"/>
        <v>5</v>
      </c>
      <c r="N128" s="2">
        <f t="shared" ca="1" si="32"/>
        <v>4.75</v>
      </c>
      <c r="O128" s="2">
        <f t="shared" ca="1" si="33"/>
        <v>5</v>
      </c>
      <c r="P128" s="2">
        <f t="shared" ca="1" si="34"/>
        <v>4.8499999999999996</v>
      </c>
      <c r="Q128" t="str">
        <f t="shared" ca="1" si="35"/>
        <v>非低收入</v>
      </c>
      <c r="R128" t="str">
        <f t="shared" ca="1" si="36"/>
        <v>中高收入</v>
      </c>
      <c r="S128" t="str">
        <f t="shared" ca="1" si="37"/>
        <v>综合评分合格</v>
      </c>
      <c r="T128" t="str">
        <f t="shared" ca="1" si="38"/>
        <v>优秀</v>
      </c>
      <c r="U128" t="str">
        <f t="shared" ca="1" si="39"/>
        <v>优秀</v>
      </c>
      <c r="V128" t="str">
        <f t="shared" ca="1" si="40"/>
        <v>文采斐然</v>
      </c>
      <c r="W128" t="str">
        <f t="shared" ca="1" si="41"/>
        <v>口灿莲花</v>
      </c>
      <c r="X128" t="str">
        <f t="shared" ca="1" si="42"/>
        <v>颜值爆表</v>
      </c>
      <c r="Y128" t="str">
        <f t="shared" ca="1" si="43"/>
        <v>sql达人</v>
      </c>
      <c r="Z128" t="str">
        <f t="shared" ca="1" si="44"/>
        <v>excel达人</v>
      </c>
      <c r="AA128" t="str">
        <f t="shared" ca="1" si="45"/>
        <v>tab达人</v>
      </c>
      <c r="AB128" t="str">
        <f t="shared" ca="1" si="46"/>
        <v>python达人</v>
      </c>
      <c r="AC128" t="str">
        <f t="shared" ca="1" si="47"/>
        <v>文采斐然口灿莲花颜值爆表sql达人excel达人tab达人python达人,优秀,中高收入</v>
      </c>
      <c r="AD128" t="str">
        <f t="shared" ca="1" si="48"/>
        <v>分析师100127属于中高收入人群,优秀</v>
      </c>
      <c r="AE128" t="str">
        <f t="shared" ca="1" si="49"/>
        <v>分析师100127属于中高收入人群,优秀此人文采斐然也是sql达人</v>
      </c>
    </row>
    <row r="129" spans="1:31" x14ac:dyDescent="0.2">
      <c r="A129">
        <v>100128</v>
      </c>
      <c r="B129" s="3">
        <f t="shared" ca="1" si="27"/>
        <v>1457.4459741724399</v>
      </c>
      <c r="C129" s="3">
        <f t="shared" ca="1" si="28"/>
        <v>33.662507529771638</v>
      </c>
      <c r="D129" t="str">
        <f t="shared" ca="1" si="29"/>
        <v>男</v>
      </c>
      <c r="E129" s="3">
        <f t="shared" ca="1" si="30"/>
        <v>7580.2109792904212</v>
      </c>
      <c r="F129" s="3">
        <f t="shared" ca="1" si="31"/>
        <v>7</v>
      </c>
      <c r="G129">
        <f t="shared" ca="1" si="51"/>
        <v>5</v>
      </c>
      <c r="H129">
        <f t="shared" ca="1" si="50"/>
        <v>2</v>
      </c>
      <c r="I129">
        <f t="shared" ca="1" si="50"/>
        <v>5</v>
      </c>
      <c r="J129">
        <f t="shared" ca="1" si="50"/>
        <v>5</v>
      </c>
      <c r="K129">
        <f t="shared" ca="1" si="50"/>
        <v>5</v>
      </c>
      <c r="L129">
        <f t="shared" ca="1" si="50"/>
        <v>4</v>
      </c>
      <c r="M129">
        <f t="shared" ca="1" si="50"/>
        <v>3</v>
      </c>
      <c r="N129" s="2">
        <f t="shared" ca="1" si="32"/>
        <v>4.25</v>
      </c>
      <c r="O129" s="2">
        <f t="shared" ca="1" si="33"/>
        <v>4</v>
      </c>
      <c r="P129" s="2">
        <f t="shared" ca="1" si="34"/>
        <v>4.1500000000000004</v>
      </c>
      <c r="Q129" t="str">
        <f t="shared" ca="1" si="35"/>
        <v>非低收入</v>
      </c>
      <c r="R129" t="str">
        <f t="shared" ca="1" si="36"/>
        <v>中高收入</v>
      </c>
      <c r="S129" t="str">
        <f t="shared" ca="1" si="37"/>
        <v>综合评分合格</v>
      </c>
      <c r="T129" t="str">
        <f t="shared" ca="1" si="38"/>
        <v>非优秀</v>
      </c>
      <c r="U129" t="str">
        <f t="shared" ca="1" si="39"/>
        <v>综合评分合格</v>
      </c>
      <c r="V129" t="str">
        <f t="shared" ca="1" si="40"/>
        <v>文采斐然</v>
      </c>
      <c r="W129" t="str">
        <f t="shared" ca="1" si="41"/>
        <v/>
      </c>
      <c r="X129" t="str">
        <f t="shared" ca="1" si="42"/>
        <v/>
      </c>
      <c r="Y129" t="str">
        <f t="shared" ca="1" si="43"/>
        <v>sql达人</v>
      </c>
      <c r="Z129" t="str">
        <f t="shared" ca="1" si="44"/>
        <v>excel达人</v>
      </c>
      <c r="AA129" t="str">
        <f t="shared" ca="1" si="45"/>
        <v>tab达人</v>
      </c>
      <c r="AB129" t="str">
        <f t="shared" ca="1" si="46"/>
        <v>python达人</v>
      </c>
      <c r="AC129" t="str">
        <f t="shared" ca="1" si="47"/>
        <v>文采斐然sql达人excel达人tab达人python达人,综合评分合格,中高收入</v>
      </c>
      <c r="AD129" t="str">
        <f t="shared" ca="1" si="48"/>
        <v>分析师100128属于中高收入人群,综合评分合格</v>
      </c>
      <c r="AE129" t="str">
        <f t="shared" ca="1" si="49"/>
        <v>分析师100128属于中高收入人群,综合评分合格此人文采斐然也是sql达人</v>
      </c>
    </row>
    <row r="130" spans="1:31" x14ac:dyDescent="0.2">
      <c r="A130">
        <v>100129</v>
      </c>
      <c r="B130" s="3">
        <f t="shared" ca="1" si="27"/>
        <v>8253.1868260508672</v>
      </c>
      <c r="C130" s="3">
        <f t="shared" ca="1" si="28"/>
        <v>63.684965916887514</v>
      </c>
      <c r="D130" t="str">
        <f t="shared" ca="1" si="29"/>
        <v>女</v>
      </c>
      <c r="E130" s="3">
        <f t="shared" ca="1" si="30"/>
        <v>2431.3074578733622</v>
      </c>
      <c r="F130" s="3">
        <f t="shared" ca="1" si="31"/>
        <v>6</v>
      </c>
      <c r="G130">
        <f t="shared" ca="1" si="51"/>
        <v>5</v>
      </c>
      <c r="H130">
        <f t="shared" ca="1" si="50"/>
        <v>5</v>
      </c>
      <c r="I130">
        <f t="shared" ca="1" si="50"/>
        <v>4</v>
      </c>
      <c r="J130">
        <f t="shared" ca="1" si="50"/>
        <v>4</v>
      </c>
      <c r="K130">
        <f t="shared" ca="1" si="50"/>
        <v>2</v>
      </c>
      <c r="L130">
        <f t="shared" ca="1" si="50"/>
        <v>4</v>
      </c>
      <c r="M130">
        <f t="shared" ca="1" si="50"/>
        <v>5</v>
      </c>
      <c r="N130" s="2">
        <f t="shared" ca="1" si="32"/>
        <v>4.5</v>
      </c>
      <c r="O130" s="2">
        <f t="shared" ca="1" si="33"/>
        <v>3.6666666666666665</v>
      </c>
      <c r="P130" s="2">
        <f t="shared" ca="1" si="34"/>
        <v>4.1666666666666661</v>
      </c>
      <c r="Q130" t="str">
        <f t="shared" ca="1" si="35"/>
        <v>低收入</v>
      </c>
      <c r="R130" t="str">
        <f t="shared" ca="1" si="36"/>
        <v>低收入</v>
      </c>
      <c r="S130" t="str">
        <f t="shared" ca="1" si="37"/>
        <v>综合评分合格</v>
      </c>
      <c r="T130" t="str">
        <f t="shared" ca="1" si="38"/>
        <v>非优秀</v>
      </c>
      <c r="U130" t="str">
        <f t="shared" ca="1" si="39"/>
        <v>综合评分合格</v>
      </c>
      <c r="V130" t="str">
        <f t="shared" ca="1" si="40"/>
        <v/>
      </c>
      <c r="W130" t="str">
        <f t="shared" ca="1" si="41"/>
        <v/>
      </c>
      <c r="X130" t="str">
        <f t="shared" ca="1" si="42"/>
        <v>颜值爆表</v>
      </c>
      <c r="Y130" t="str">
        <f t="shared" ca="1" si="43"/>
        <v>sql达人</v>
      </c>
      <c r="Z130" t="str">
        <f t="shared" ca="1" si="44"/>
        <v>excel达人</v>
      </c>
      <c r="AA130" t="str">
        <f t="shared" ca="1" si="45"/>
        <v/>
      </c>
      <c r="AB130" t="str">
        <f t="shared" ca="1" si="46"/>
        <v/>
      </c>
      <c r="AC130" t="str">
        <f t="shared" ca="1" si="47"/>
        <v>颜值爆表sql达人excel达人,综合评分合格,低收入</v>
      </c>
      <c r="AD130" t="str">
        <f t="shared" ca="1" si="48"/>
        <v>分析师100129属于低收入人群,综合评分合格</v>
      </c>
      <c r="AE130" t="str">
        <f t="shared" ca="1" si="49"/>
        <v>分析师100129属于低收入人群,综合评分合格也是sql达人</v>
      </c>
    </row>
    <row r="131" spans="1:31" x14ac:dyDescent="0.2">
      <c r="A131">
        <v>100130</v>
      </c>
      <c r="B131" s="3">
        <f t="shared" ref="B131:B194" ca="1" si="52">RAND()*10000</f>
        <v>7586.7513228604839</v>
      </c>
      <c r="C131" s="3">
        <f t="shared" ref="C131:C194" ca="1" si="53">18+RAND()*50</f>
        <v>29.820522661959327</v>
      </c>
      <c r="D131" t="str">
        <f t="shared" ref="D131:D194" ca="1" si="54">IF(RAND()&lt;=0.5,"男","女")</f>
        <v>女</v>
      </c>
      <c r="E131" s="3">
        <f t="shared" ref="E131:E194" ca="1" si="55">RAND()*20000+2000</f>
        <v>2092.8158773247878</v>
      </c>
      <c r="F131" s="3">
        <f t="shared" ref="F131:F194" ca="1" si="56">ROUND((2+RAND()*20),0)</f>
        <v>6</v>
      </c>
      <c r="G131">
        <f t="shared" ca="1" si="51"/>
        <v>4</v>
      </c>
      <c r="H131">
        <f t="shared" ca="1" si="50"/>
        <v>3</v>
      </c>
      <c r="I131">
        <f t="shared" ca="1" si="50"/>
        <v>5</v>
      </c>
      <c r="J131">
        <f t="shared" ca="1" si="50"/>
        <v>3</v>
      </c>
      <c r="K131">
        <f t="shared" ca="1" si="50"/>
        <v>4</v>
      </c>
      <c r="L131">
        <f t="shared" ca="1" si="50"/>
        <v>4</v>
      </c>
      <c r="M131">
        <f t="shared" ca="1" si="50"/>
        <v>5</v>
      </c>
      <c r="N131" s="2">
        <f t="shared" ref="N131:N194" ca="1" si="57">AVERAGE(G131:J131)</f>
        <v>3.75</v>
      </c>
      <c r="O131" s="2">
        <f t="shared" ref="O131:O194" ca="1" si="58">AVERAGE(K131:M131)</f>
        <v>4.333333333333333</v>
      </c>
      <c r="P131" s="2">
        <f t="shared" ref="P131:P194" ca="1" si="59">0.6*N131+0.4*O131</f>
        <v>3.9833333333333334</v>
      </c>
      <c r="Q131" t="str">
        <f t="shared" ref="Q131:Q194" ca="1" si="60">IF(E131&lt;3000,"低收入","非低收入")</f>
        <v>低收入</v>
      </c>
      <c r="R131" t="str">
        <f t="shared" ref="R131:R194" ca="1" si="61">IF(E131&lt;3000,"低收入",IF(E131&lt;6000,"中等收入",IF(E131&lt;10000,"中高收入","高收入")))</f>
        <v>低收入</v>
      </c>
      <c r="S131" t="str">
        <f t="shared" ref="S131:S194" ca="1" si="62">IF(OR(N131&lt;3,O131&lt;3),"综合评分不合格","综合评分合格")</f>
        <v>综合评分合格</v>
      </c>
      <c r="T131" t="str">
        <f t="shared" ref="T131:T194" ca="1" si="63">IF(AND(N131&gt;4.5,O131&gt;4.5),"优秀","非优秀")</f>
        <v>非优秀</v>
      </c>
      <c r="U131" t="str">
        <f t="shared" ref="U131:U194" ca="1" si="64">IF(T131="优秀","优秀",S131)</f>
        <v>综合评分合格</v>
      </c>
      <c r="V131" t="str">
        <f t="shared" ref="V131:V194" ca="1" si="65">IF(K131&gt;=4.5,"文采斐然","")</f>
        <v/>
      </c>
      <c r="W131" t="str">
        <f t="shared" ref="W131:W194" ca="1" si="66">IF(L131&gt;=4.5,"口灿莲花","")</f>
        <v/>
      </c>
      <c r="X131" t="str">
        <f t="shared" ref="X131:X194" ca="1" si="67">IF(M131&gt;=4.5,"颜值爆表","")</f>
        <v>颜值爆表</v>
      </c>
      <c r="Y131" t="str">
        <f t="shared" ref="Y131:Y194" ca="1" si="68">IF(F131&gt;4.5,"sql达人","")</f>
        <v>sql达人</v>
      </c>
      <c r="Z131" t="str">
        <f t="shared" ref="Z131:Z194" ca="1" si="69">IF(G131&gt;4.5,"excel达人","")</f>
        <v/>
      </c>
      <c r="AA131" t="str">
        <f t="shared" ref="AA131:AA194" ca="1" si="70">IF(I131&gt;4.5,"tab达人","")</f>
        <v>tab达人</v>
      </c>
      <c r="AB131" t="str">
        <f t="shared" ref="AB131:AB194" ca="1" si="71">IF(J131&gt;4.5,"python达人","")</f>
        <v/>
      </c>
      <c r="AC131" t="str">
        <f t="shared" ref="AC131:AC194" ca="1" si="72">_xlfn.CONCAT(V131:AB131,",",U131,",",R131)</f>
        <v>颜值爆表sql达人tab达人,综合评分合格,低收入</v>
      </c>
      <c r="AD131" t="str">
        <f t="shared" ref="AD131:AD194" ca="1" si="73">CONCATENATE("分析师",A131,"属于",R131,"人群",",",U131)</f>
        <v>分析师100130属于低收入人群,综合评分合格</v>
      </c>
      <c r="AE131" t="str">
        <f t="shared" ref="AE131:AE194" ca="1" si="74">CONCATENATE(AD131,"",IF(V131="","","此人"),V131,IF(Y131="","","也是"),Y131)</f>
        <v>分析师100130属于低收入人群,综合评分合格也是sql达人</v>
      </c>
    </row>
    <row r="132" spans="1:31" x14ac:dyDescent="0.2">
      <c r="A132">
        <v>100131</v>
      </c>
      <c r="B132" s="3">
        <f t="shared" ca="1" si="52"/>
        <v>6783.0485399296749</v>
      </c>
      <c r="C132" s="3">
        <f t="shared" ca="1" si="53"/>
        <v>51.6906785019615</v>
      </c>
      <c r="D132" t="str">
        <f t="shared" ca="1" si="54"/>
        <v>女</v>
      </c>
      <c r="E132" s="3">
        <f t="shared" ca="1" si="55"/>
        <v>17363.916819961625</v>
      </c>
      <c r="F132" s="3">
        <f t="shared" ca="1" si="56"/>
        <v>14</v>
      </c>
      <c r="G132">
        <f t="shared" ca="1" si="51"/>
        <v>4</v>
      </c>
      <c r="H132">
        <f t="shared" ca="1" si="50"/>
        <v>5</v>
      </c>
      <c r="I132">
        <f t="shared" ca="1" si="50"/>
        <v>5</v>
      </c>
      <c r="J132">
        <f t="shared" ca="1" si="50"/>
        <v>4</v>
      </c>
      <c r="K132">
        <f t="shared" ca="1" si="50"/>
        <v>3</v>
      </c>
      <c r="L132">
        <f t="shared" ca="1" si="50"/>
        <v>5</v>
      </c>
      <c r="M132">
        <f t="shared" ca="1" si="50"/>
        <v>5</v>
      </c>
      <c r="N132" s="2">
        <f t="shared" ca="1" si="57"/>
        <v>4.5</v>
      </c>
      <c r="O132" s="2">
        <f t="shared" ca="1" si="58"/>
        <v>4.333333333333333</v>
      </c>
      <c r="P132" s="2">
        <f t="shared" ca="1" si="59"/>
        <v>4.4333333333333336</v>
      </c>
      <c r="Q132" t="str">
        <f t="shared" ca="1" si="60"/>
        <v>非低收入</v>
      </c>
      <c r="R132" t="str">
        <f t="shared" ca="1" si="61"/>
        <v>高收入</v>
      </c>
      <c r="S132" t="str">
        <f t="shared" ca="1" si="62"/>
        <v>综合评分合格</v>
      </c>
      <c r="T132" t="str">
        <f t="shared" ca="1" si="63"/>
        <v>非优秀</v>
      </c>
      <c r="U132" t="str">
        <f t="shared" ca="1" si="64"/>
        <v>综合评分合格</v>
      </c>
      <c r="V132" t="str">
        <f t="shared" ca="1" si="65"/>
        <v/>
      </c>
      <c r="W132" t="str">
        <f t="shared" ca="1" si="66"/>
        <v>口灿莲花</v>
      </c>
      <c r="X132" t="str">
        <f t="shared" ca="1" si="67"/>
        <v>颜值爆表</v>
      </c>
      <c r="Y132" t="str">
        <f t="shared" ca="1" si="68"/>
        <v>sql达人</v>
      </c>
      <c r="Z132" t="str">
        <f t="shared" ca="1" si="69"/>
        <v/>
      </c>
      <c r="AA132" t="str">
        <f t="shared" ca="1" si="70"/>
        <v>tab达人</v>
      </c>
      <c r="AB132" t="str">
        <f t="shared" ca="1" si="71"/>
        <v/>
      </c>
      <c r="AC132" t="str">
        <f t="shared" ca="1" si="72"/>
        <v>口灿莲花颜值爆表sql达人tab达人,综合评分合格,高收入</v>
      </c>
      <c r="AD132" t="str">
        <f t="shared" ca="1" si="73"/>
        <v>分析师100131属于高收入人群,综合评分合格</v>
      </c>
      <c r="AE132" t="str">
        <f t="shared" ca="1" si="74"/>
        <v>分析师100131属于高收入人群,综合评分合格也是sql达人</v>
      </c>
    </row>
    <row r="133" spans="1:31" x14ac:dyDescent="0.2">
      <c r="A133">
        <v>100132</v>
      </c>
      <c r="B133" s="3">
        <f t="shared" ca="1" si="52"/>
        <v>3882.4103503380115</v>
      </c>
      <c r="C133" s="3">
        <f t="shared" ca="1" si="53"/>
        <v>32.440756483477891</v>
      </c>
      <c r="D133" t="str">
        <f t="shared" ca="1" si="54"/>
        <v>女</v>
      </c>
      <c r="E133" s="3">
        <f t="shared" ca="1" si="55"/>
        <v>19513.937071245527</v>
      </c>
      <c r="F133" s="3">
        <f t="shared" ca="1" si="56"/>
        <v>12</v>
      </c>
      <c r="G133">
        <f t="shared" ca="1" si="51"/>
        <v>5</v>
      </c>
      <c r="H133">
        <f t="shared" ca="1" si="50"/>
        <v>5</v>
      </c>
      <c r="I133">
        <f t="shared" ca="1" si="50"/>
        <v>5</v>
      </c>
      <c r="J133">
        <f t="shared" ca="1" si="50"/>
        <v>2</v>
      </c>
      <c r="K133">
        <f t="shared" ca="1" si="50"/>
        <v>5</v>
      </c>
      <c r="L133">
        <f t="shared" ca="1" si="50"/>
        <v>4</v>
      </c>
      <c r="M133">
        <f t="shared" ca="1" si="50"/>
        <v>4</v>
      </c>
      <c r="N133" s="2">
        <f t="shared" ca="1" si="57"/>
        <v>4.25</v>
      </c>
      <c r="O133" s="2">
        <f t="shared" ca="1" si="58"/>
        <v>4.333333333333333</v>
      </c>
      <c r="P133" s="2">
        <f t="shared" ca="1" si="59"/>
        <v>4.2833333333333332</v>
      </c>
      <c r="Q133" t="str">
        <f t="shared" ca="1" si="60"/>
        <v>非低收入</v>
      </c>
      <c r="R133" t="str">
        <f t="shared" ca="1" si="61"/>
        <v>高收入</v>
      </c>
      <c r="S133" t="str">
        <f t="shared" ca="1" si="62"/>
        <v>综合评分合格</v>
      </c>
      <c r="T133" t="str">
        <f t="shared" ca="1" si="63"/>
        <v>非优秀</v>
      </c>
      <c r="U133" t="str">
        <f t="shared" ca="1" si="64"/>
        <v>综合评分合格</v>
      </c>
      <c r="V133" t="str">
        <f t="shared" ca="1" si="65"/>
        <v>文采斐然</v>
      </c>
      <c r="W133" t="str">
        <f t="shared" ca="1" si="66"/>
        <v/>
      </c>
      <c r="X133" t="str">
        <f t="shared" ca="1" si="67"/>
        <v/>
      </c>
      <c r="Y133" t="str">
        <f t="shared" ca="1" si="68"/>
        <v>sql达人</v>
      </c>
      <c r="Z133" t="str">
        <f t="shared" ca="1" si="69"/>
        <v>excel达人</v>
      </c>
      <c r="AA133" t="str">
        <f t="shared" ca="1" si="70"/>
        <v>tab达人</v>
      </c>
      <c r="AB133" t="str">
        <f t="shared" ca="1" si="71"/>
        <v/>
      </c>
      <c r="AC133" t="str">
        <f t="shared" ca="1" si="72"/>
        <v>文采斐然sql达人excel达人tab达人,综合评分合格,高收入</v>
      </c>
      <c r="AD133" t="str">
        <f t="shared" ca="1" si="73"/>
        <v>分析师100132属于高收入人群,综合评分合格</v>
      </c>
      <c r="AE133" t="str">
        <f t="shared" ca="1" si="74"/>
        <v>分析师100132属于高收入人群,综合评分合格此人文采斐然也是sql达人</v>
      </c>
    </row>
    <row r="134" spans="1:31" x14ac:dyDescent="0.2">
      <c r="A134">
        <v>100133</v>
      </c>
      <c r="B134" s="3">
        <f t="shared" ca="1" si="52"/>
        <v>4455.0769359310098</v>
      </c>
      <c r="C134" s="3">
        <f t="shared" ca="1" si="53"/>
        <v>24.547753771608701</v>
      </c>
      <c r="D134" t="str">
        <f t="shared" ca="1" si="54"/>
        <v>女</v>
      </c>
      <c r="E134" s="3">
        <f t="shared" ca="1" si="55"/>
        <v>12630.656788405446</v>
      </c>
      <c r="F134" s="3">
        <f t="shared" ca="1" si="56"/>
        <v>18</v>
      </c>
      <c r="G134">
        <f t="shared" ca="1" si="51"/>
        <v>3</v>
      </c>
      <c r="H134">
        <f t="shared" ca="1" si="50"/>
        <v>5</v>
      </c>
      <c r="I134">
        <f t="shared" ca="1" si="50"/>
        <v>4</v>
      </c>
      <c r="J134">
        <f t="shared" ca="1" si="50"/>
        <v>5</v>
      </c>
      <c r="K134">
        <f t="shared" ca="1" si="50"/>
        <v>5</v>
      </c>
      <c r="L134">
        <f t="shared" ca="1" si="50"/>
        <v>4</v>
      </c>
      <c r="M134">
        <f t="shared" ca="1" si="50"/>
        <v>5</v>
      </c>
      <c r="N134" s="2">
        <f t="shared" ca="1" si="57"/>
        <v>4.25</v>
      </c>
      <c r="O134" s="2">
        <f t="shared" ca="1" si="58"/>
        <v>4.666666666666667</v>
      </c>
      <c r="P134" s="2">
        <f t="shared" ca="1" si="59"/>
        <v>4.416666666666667</v>
      </c>
      <c r="Q134" t="str">
        <f t="shared" ca="1" si="60"/>
        <v>非低收入</v>
      </c>
      <c r="R134" t="str">
        <f t="shared" ca="1" si="61"/>
        <v>高收入</v>
      </c>
      <c r="S134" t="str">
        <f t="shared" ca="1" si="62"/>
        <v>综合评分合格</v>
      </c>
      <c r="T134" t="str">
        <f t="shared" ca="1" si="63"/>
        <v>非优秀</v>
      </c>
      <c r="U134" t="str">
        <f t="shared" ca="1" si="64"/>
        <v>综合评分合格</v>
      </c>
      <c r="V134" t="str">
        <f t="shared" ca="1" si="65"/>
        <v>文采斐然</v>
      </c>
      <c r="W134" t="str">
        <f t="shared" ca="1" si="66"/>
        <v/>
      </c>
      <c r="X134" t="str">
        <f t="shared" ca="1" si="67"/>
        <v>颜值爆表</v>
      </c>
      <c r="Y134" t="str">
        <f t="shared" ca="1" si="68"/>
        <v>sql达人</v>
      </c>
      <c r="Z134" t="str">
        <f t="shared" ca="1" si="69"/>
        <v/>
      </c>
      <c r="AA134" t="str">
        <f t="shared" ca="1" si="70"/>
        <v/>
      </c>
      <c r="AB134" t="str">
        <f t="shared" ca="1" si="71"/>
        <v>python达人</v>
      </c>
      <c r="AC134" t="str">
        <f t="shared" ca="1" si="72"/>
        <v>文采斐然颜值爆表sql达人python达人,综合评分合格,高收入</v>
      </c>
      <c r="AD134" t="str">
        <f t="shared" ca="1" si="73"/>
        <v>分析师100133属于高收入人群,综合评分合格</v>
      </c>
      <c r="AE134" t="str">
        <f t="shared" ca="1" si="74"/>
        <v>分析师100133属于高收入人群,综合评分合格此人文采斐然也是sql达人</v>
      </c>
    </row>
    <row r="135" spans="1:31" x14ac:dyDescent="0.2">
      <c r="A135">
        <v>100134</v>
      </c>
      <c r="B135" s="3">
        <f t="shared" ca="1" si="52"/>
        <v>1956.4912838367477</v>
      </c>
      <c r="C135" s="3">
        <f t="shared" ca="1" si="53"/>
        <v>53.70626531337566</v>
      </c>
      <c r="D135" t="str">
        <f t="shared" ca="1" si="54"/>
        <v>男</v>
      </c>
      <c r="E135" s="3">
        <f t="shared" ca="1" si="55"/>
        <v>18558.383497292227</v>
      </c>
      <c r="F135" s="3">
        <f t="shared" ca="1" si="56"/>
        <v>11</v>
      </c>
      <c r="G135">
        <f t="shared" ca="1" si="51"/>
        <v>4</v>
      </c>
      <c r="H135">
        <f t="shared" ca="1" si="50"/>
        <v>4</v>
      </c>
      <c r="I135">
        <f t="shared" ca="1" si="50"/>
        <v>5</v>
      </c>
      <c r="J135">
        <f t="shared" ca="1" si="50"/>
        <v>5</v>
      </c>
      <c r="K135">
        <f t="shared" ca="1" si="50"/>
        <v>5</v>
      </c>
      <c r="L135">
        <f t="shared" ca="1" si="50"/>
        <v>5</v>
      </c>
      <c r="M135">
        <f t="shared" ca="1" si="50"/>
        <v>4</v>
      </c>
      <c r="N135" s="2">
        <f t="shared" ca="1" si="57"/>
        <v>4.5</v>
      </c>
      <c r="O135" s="2">
        <f t="shared" ca="1" si="58"/>
        <v>4.666666666666667</v>
      </c>
      <c r="P135" s="2">
        <f t="shared" ca="1" si="59"/>
        <v>4.5666666666666664</v>
      </c>
      <c r="Q135" t="str">
        <f t="shared" ca="1" si="60"/>
        <v>非低收入</v>
      </c>
      <c r="R135" t="str">
        <f t="shared" ca="1" si="61"/>
        <v>高收入</v>
      </c>
      <c r="S135" t="str">
        <f t="shared" ca="1" si="62"/>
        <v>综合评分合格</v>
      </c>
      <c r="T135" t="str">
        <f t="shared" ca="1" si="63"/>
        <v>非优秀</v>
      </c>
      <c r="U135" t="str">
        <f t="shared" ca="1" si="64"/>
        <v>综合评分合格</v>
      </c>
      <c r="V135" t="str">
        <f t="shared" ca="1" si="65"/>
        <v>文采斐然</v>
      </c>
      <c r="W135" t="str">
        <f t="shared" ca="1" si="66"/>
        <v>口灿莲花</v>
      </c>
      <c r="X135" t="str">
        <f t="shared" ca="1" si="67"/>
        <v/>
      </c>
      <c r="Y135" t="str">
        <f t="shared" ca="1" si="68"/>
        <v>sql达人</v>
      </c>
      <c r="Z135" t="str">
        <f t="shared" ca="1" si="69"/>
        <v/>
      </c>
      <c r="AA135" t="str">
        <f t="shared" ca="1" si="70"/>
        <v>tab达人</v>
      </c>
      <c r="AB135" t="str">
        <f t="shared" ca="1" si="71"/>
        <v>python达人</v>
      </c>
      <c r="AC135" t="str">
        <f t="shared" ca="1" si="72"/>
        <v>文采斐然口灿莲花sql达人tab达人python达人,综合评分合格,高收入</v>
      </c>
      <c r="AD135" t="str">
        <f t="shared" ca="1" si="73"/>
        <v>分析师100134属于高收入人群,综合评分合格</v>
      </c>
      <c r="AE135" t="str">
        <f t="shared" ca="1" si="74"/>
        <v>分析师100134属于高收入人群,综合评分合格此人文采斐然也是sql达人</v>
      </c>
    </row>
    <row r="136" spans="1:31" x14ac:dyDescent="0.2">
      <c r="A136">
        <v>100135</v>
      </c>
      <c r="B136" s="3">
        <f t="shared" ca="1" si="52"/>
        <v>8591.4891737553498</v>
      </c>
      <c r="C136" s="3">
        <f t="shared" ca="1" si="53"/>
        <v>52.039674121046268</v>
      </c>
      <c r="D136" t="str">
        <f t="shared" ca="1" si="54"/>
        <v>男</v>
      </c>
      <c r="E136" s="3">
        <f t="shared" ca="1" si="55"/>
        <v>12359.823523667739</v>
      </c>
      <c r="F136" s="3">
        <f t="shared" ca="1" si="56"/>
        <v>20</v>
      </c>
      <c r="G136">
        <f t="shared" ca="1" si="51"/>
        <v>5</v>
      </c>
      <c r="H136">
        <f t="shared" ca="1" si="50"/>
        <v>3</v>
      </c>
      <c r="I136">
        <f t="shared" ca="1" si="50"/>
        <v>4</v>
      </c>
      <c r="J136">
        <f t="shared" ca="1" si="50"/>
        <v>5</v>
      </c>
      <c r="K136">
        <f t="shared" ca="1" si="50"/>
        <v>5</v>
      </c>
      <c r="L136">
        <f t="shared" ca="1" si="50"/>
        <v>5</v>
      </c>
      <c r="M136">
        <f t="shared" ca="1" si="50"/>
        <v>5</v>
      </c>
      <c r="N136" s="2">
        <f t="shared" ca="1" si="57"/>
        <v>4.25</v>
      </c>
      <c r="O136" s="2">
        <f t="shared" ca="1" si="58"/>
        <v>5</v>
      </c>
      <c r="P136" s="2">
        <f t="shared" ca="1" si="59"/>
        <v>4.55</v>
      </c>
      <c r="Q136" t="str">
        <f t="shared" ca="1" si="60"/>
        <v>非低收入</v>
      </c>
      <c r="R136" t="str">
        <f t="shared" ca="1" si="61"/>
        <v>高收入</v>
      </c>
      <c r="S136" t="str">
        <f t="shared" ca="1" si="62"/>
        <v>综合评分合格</v>
      </c>
      <c r="T136" t="str">
        <f t="shared" ca="1" si="63"/>
        <v>非优秀</v>
      </c>
      <c r="U136" t="str">
        <f t="shared" ca="1" si="64"/>
        <v>综合评分合格</v>
      </c>
      <c r="V136" t="str">
        <f t="shared" ca="1" si="65"/>
        <v>文采斐然</v>
      </c>
      <c r="W136" t="str">
        <f t="shared" ca="1" si="66"/>
        <v>口灿莲花</v>
      </c>
      <c r="X136" t="str">
        <f t="shared" ca="1" si="67"/>
        <v>颜值爆表</v>
      </c>
      <c r="Y136" t="str">
        <f t="shared" ca="1" si="68"/>
        <v>sql达人</v>
      </c>
      <c r="Z136" t="str">
        <f t="shared" ca="1" si="69"/>
        <v>excel达人</v>
      </c>
      <c r="AA136" t="str">
        <f t="shared" ca="1" si="70"/>
        <v/>
      </c>
      <c r="AB136" t="str">
        <f t="shared" ca="1" si="71"/>
        <v>python达人</v>
      </c>
      <c r="AC136" t="str">
        <f t="shared" ca="1" si="72"/>
        <v>文采斐然口灿莲花颜值爆表sql达人excel达人python达人,综合评分合格,高收入</v>
      </c>
      <c r="AD136" t="str">
        <f t="shared" ca="1" si="73"/>
        <v>分析师100135属于高收入人群,综合评分合格</v>
      </c>
      <c r="AE136" t="str">
        <f t="shared" ca="1" si="74"/>
        <v>分析师100135属于高收入人群,综合评分合格此人文采斐然也是sql达人</v>
      </c>
    </row>
    <row r="137" spans="1:31" x14ac:dyDescent="0.2">
      <c r="A137">
        <v>100136</v>
      </c>
      <c r="B137" s="3">
        <f t="shared" ca="1" si="52"/>
        <v>6218.3458202220208</v>
      </c>
      <c r="C137" s="3">
        <f t="shared" ca="1" si="53"/>
        <v>23.22603480624781</v>
      </c>
      <c r="D137" t="str">
        <f t="shared" ca="1" si="54"/>
        <v>女</v>
      </c>
      <c r="E137" s="3">
        <f t="shared" ca="1" si="55"/>
        <v>21862.431936676432</v>
      </c>
      <c r="F137" s="3">
        <f t="shared" ca="1" si="56"/>
        <v>14</v>
      </c>
      <c r="G137">
        <f t="shared" ca="1" si="51"/>
        <v>3</v>
      </c>
      <c r="H137">
        <f t="shared" ca="1" si="50"/>
        <v>5</v>
      </c>
      <c r="I137">
        <f t="shared" ref="H137:M179" ca="1" si="75">IF(RAND()&lt;0.5,5,IF(RAND()&lt;0.7,4,IF(RAND()&lt;0.8,3,IF(RAND()&lt;0.9,2,1))))</f>
        <v>5</v>
      </c>
      <c r="J137">
        <f t="shared" ca="1" si="75"/>
        <v>5</v>
      </c>
      <c r="K137">
        <f t="shared" ca="1" si="75"/>
        <v>5</v>
      </c>
      <c r="L137">
        <f t="shared" ca="1" si="75"/>
        <v>5</v>
      </c>
      <c r="M137">
        <f t="shared" ca="1" si="75"/>
        <v>5</v>
      </c>
      <c r="N137" s="2">
        <f t="shared" ca="1" si="57"/>
        <v>4.5</v>
      </c>
      <c r="O137" s="2">
        <f t="shared" ca="1" si="58"/>
        <v>5</v>
      </c>
      <c r="P137" s="2">
        <f t="shared" ca="1" si="59"/>
        <v>4.6999999999999993</v>
      </c>
      <c r="Q137" t="str">
        <f t="shared" ca="1" si="60"/>
        <v>非低收入</v>
      </c>
      <c r="R137" t="str">
        <f t="shared" ca="1" si="61"/>
        <v>高收入</v>
      </c>
      <c r="S137" t="str">
        <f t="shared" ca="1" si="62"/>
        <v>综合评分合格</v>
      </c>
      <c r="T137" t="str">
        <f t="shared" ca="1" si="63"/>
        <v>非优秀</v>
      </c>
      <c r="U137" t="str">
        <f t="shared" ca="1" si="64"/>
        <v>综合评分合格</v>
      </c>
      <c r="V137" t="str">
        <f t="shared" ca="1" si="65"/>
        <v>文采斐然</v>
      </c>
      <c r="W137" t="str">
        <f t="shared" ca="1" si="66"/>
        <v>口灿莲花</v>
      </c>
      <c r="X137" t="str">
        <f t="shared" ca="1" si="67"/>
        <v>颜值爆表</v>
      </c>
      <c r="Y137" t="str">
        <f t="shared" ca="1" si="68"/>
        <v>sql达人</v>
      </c>
      <c r="Z137" t="str">
        <f t="shared" ca="1" si="69"/>
        <v/>
      </c>
      <c r="AA137" t="str">
        <f t="shared" ca="1" si="70"/>
        <v>tab达人</v>
      </c>
      <c r="AB137" t="str">
        <f t="shared" ca="1" si="71"/>
        <v>python达人</v>
      </c>
      <c r="AC137" t="str">
        <f t="shared" ca="1" si="72"/>
        <v>文采斐然口灿莲花颜值爆表sql达人tab达人python达人,综合评分合格,高收入</v>
      </c>
      <c r="AD137" t="str">
        <f t="shared" ca="1" si="73"/>
        <v>分析师100136属于高收入人群,综合评分合格</v>
      </c>
      <c r="AE137" t="str">
        <f t="shared" ca="1" si="74"/>
        <v>分析师100136属于高收入人群,综合评分合格此人文采斐然也是sql达人</v>
      </c>
    </row>
    <row r="138" spans="1:31" x14ac:dyDescent="0.2">
      <c r="A138">
        <v>100137</v>
      </c>
      <c r="B138" s="3">
        <f t="shared" ca="1" si="52"/>
        <v>2767.2058640493124</v>
      </c>
      <c r="C138" s="3">
        <f t="shared" ca="1" si="53"/>
        <v>62.81022953805742</v>
      </c>
      <c r="D138" t="str">
        <f t="shared" ca="1" si="54"/>
        <v>男</v>
      </c>
      <c r="E138" s="3">
        <f t="shared" ca="1" si="55"/>
        <v>8401.9852851098658</v>
      </c>
      <c r="F138" s="3">
        <f t="shared" ca="1" si="56"/>
        <v>7</v>
      </c>
      <c r="G138">
        <f t="shared" ca="1" si="51"/>
        <v>5</v>
      </c>
      <c r="H138">
        <f t="shared" ca="1" si="75"/>
        <v>5</v>
      </c>
      <c r="I138">
        <f t="shared" ca="1" si="75"/>
        <v>3</v>
      </c>
      <c r="J138">
        <f t="shared" ca="1" si="75"/>
        <v>4</v>
      </c>
      <c r="K138">
        <f t="shared" ca="1" si="75"/>
        <v>5</v>
      </c>
      <c r="L138">
        <f t="shared" ca="1" si="75"/>
        <v>3</v>
      </c>
      <c r="M138">
        <f t="shared" ca="1" si="75"/>
        <v>5</v>
      </c>
      <c r="N138" s="2">
        <f t="shared" ca="1" si="57"/>
        <v>4.25</v>
      </c>
      <c r="O138" s="2">
        <f t="shared" ca="1" si="58"/>
        <v>4.333333333333333</v>
      </c>
      <c r="P138" s="2">
        <f t="shared" ca="1" si="59"/>
        <v>4.2833333333333332</v>
      </c>
      <c r="Q138" t="str">
        <f t="shared" ca="1" si="60"/>
        <v>非低收入</v>
      </c>
      <c r="R138" t="str">
        <f t="shared" ca="1" si="61"/>
        <v>中高收入</v>
      </c>
      <c r="S138" t="str">
        <f t="shared" ca="1" si="62"/>
        <v>综合评分合格</v>
      </c>
      <c r="T138" t="str">
        <f t="shared" ca="1" si="63"/>
        <v>非优秀</v>
      </c>
      <c r="U138" t="str">
        <f t="shared" ca="1" si="64"/>
        <v>综合评分合格</v>
      </c>
      <c r="V138" t="str">
        <f t="shared" ca="1" si="65"/>
        <v>文采斐然</v>
      </c>
      <c r="W138" t="str">
        <f t="shared" ca="1" si="66"/>
        <v/>
      </c>
      <c r="X138" t="str">
        <f t="shared" ca="1" si="67"/>
        <v>颜值爆表</v>
      </c>
      <c r="Y138" t="str">
        <f t="shared" ca="1" si="68"/>
        <v>sql达人</v>
      </c>
      <c r="Z138" t="str">
        <f t="shared" ca="1" si="69"/>
        <v>excel达人</v>
      </c>
      <c r="AA138" t="str">
        <f t="shared" ca="1" si="70"/>
        <v/>
      </c>
      <c r="AB138" t="str">
        <f t="shared" ca="1" si="71"/>
        <v/>
      </c>
      <c r="AC138" t="str">
        <f t="shared" ca="1" si="72"/>
        <v>文采斐然颜值爆表sql达人excel达人,综合评分合格,中高收入</v>
      </c>
      <c r="AD138" t="str">
        <f t="shared" ca="1" si="73"/>
        <v>分析师100137属于中高收入人群,综合评分合格</v>
      </c>
      <c r="AE138" t="str">
        <f t="shared" ca="1" si="74"/>
        <v>分析师100137属于中高收入人群,综合评分合格此人文采斐然也是sql达人</v>
      </c>
    </row>
    <row r="139" spans="1:31" x14ac:dyDescent="0.2">
      <c r="A139">
        <v>100138</v>
      </c>
      <c r="B139" s="3">
        <f t="shared" ca="1" si="52"/>
        <v>5913.5909714351328</v>
      </c>
      <c r="C139" s="3">
        <f t="shared" ca="1" si="53"/>
        <v>36.664336056809532</v>
      </c>
      <c r="D139" t="str">
        <f t="shared" ca="1" si="54"/>
        <v>女</v>
      </c>
      <c r="E139" s="3">
        <f t="shared" ca="1" si="55"/>
        <v>16710.542542996656</v>
      </c>
      <c r="F139" s="3">
        <f t="shared" ca="1" si="56"/>
        <v>4</v>
      </c>
      <c r="G139">
        <f t="shared" ca="1" si="51"/>
        <v>4</v>
      </c>
      <c r="H139">
        <f t="shared" ca="1" si="75"/>
        <v>3</v>
      </c>
      <c r="I139">
        <f t="shared" ca="1" si="75"/>
        <v>3</v>
      </c>
      <c r="J139">
        <f t="shared" ca="1" si="75"/>
        <v>3</v>
      </c>
      <c r="K139">
        <f t="shared" ca="1" si="75"/>
        <v>3</v>
      </c>
      <c r="L139">
        <f t="shared" ca="1" si="75"/>
        <v>3</v>
      </c>
      <c r="M139">
        <f t="shared" ca="1" si="75"/>
        <v>5</v>
      </c>
      <c r="N139" s="2">
        <f t="shared" ca="1" si="57"/>
        <v>3.25</v>
      </c>
      <c r="O139" s="2">
        <f t="shared" ca="1" si="58"/>
        <v>3.6666666666666665</v>
      </c>
      <c r="P139" s="2">
        <f t="shared" ca="1" si="59"/>
        <v>3.416666666666667</v>
      </c>
      <c r="Q139" t="str">
        <f t="shared" ca="1" si="60"/>
        <v>非低收入</v>
      </c>
      <c r="R139" t="str">
        <f t="shared" ca="1" si="61"/>
        <v>高收入</v>
      </c>
      <c r="S139" t="str">
        <f t="shared" ca="1" si="62"/>
        <v>综合评分合格</v>
      </c>
      <c r="T139" t="str">
        <f t="shared" ca="1" si="63"/>
        <v>非优秀</v>
      </c>
      <c r="U139" t="str">
        <f t="shared" ca="1" si="64"/>
        <v>综合评分合格</v>
      </c>
      <c r="V139" t="str">
        <f t="shared" ca="1" si="65"/>
        <v/>
      </c>
      <c r="W139" t="str">
        <f t="shared" ca="1" si="66"/>
        <v/>
      </c>
      <c r="X139" t="str">
        <f t="shared" ca="1" si="67"/>
        <v>颜值爆表</v>
      </c>
      <c r="Y139" t="str">
        <f t="shared" ca="1" si="68"/>
        <v/>
      </c>
      <c r="Z139" t="str">
        <f t="shared" ca="1" si="69"/>
        <v/>
      </c>
      <c r="AA139" t="str">
        <f t="shared" ca="1" si="70"/>
        <v/>
      </c>
      <c r="AB139" t="str">
        <f t="shared" ca="1" si="71"/>
        <v/>
      </c>
      <c r="AC139" t="str">
        <f t="shared" ca="1" si="72"/>
        <v>颜值爆表,综合评分合格,高收入</v>
      </c>
      <c r="AD139" t="str">
        <f t="shared" ca="1" si="73"/>
        <v>分析师100138属于高收入人群,综合评分合格</v>
      </c>
      <c r="AE139" t="str">
        <f t="shared" ca="1" si="74"/>
        <v>分析师100138属于高收入人群,综合评分合格</v>
      </c>
    </row>
    <row r="140" spans="1:31" x14ac:dyDescent="0.2">
      <c r="A140">
        <v>100139</v>
      </c>
      <c r="B140" s="3">
        <f t="shared" ca="1" si="52"/>
        <v>9756.186137758712</v>
      </c>
      <c r="C140" s="3">
        <f t="shared" ca="1" si="53"/>
        <v>50.816904480427176</v>
      </c>
      <c r="D140" t="str">
        <f t="shared" ca="1" si="54"/>
        <v>男</v>
      </c>
      <c r="E140" s="3">
        <f t="shared" ca="1" si="55"/>
        <v>18311.725711068226</v>
      </c>
      <c r="F140" s="3">
        <f t="shared" ca="1" si="56"/>
        <v>17</v>
      </c>
      <c r="G140">
        <f t="shared" ca="1" si="51"/>
        <v>4</v>
      </c>
      <c r="H140">
        <f t="shared" ca="1" si="75"/>
        <v>4</v>
      </c>
      <c r="I140">
        <f t="shared" ca="1" si="75"/>
        <v>5</v>
      </c>
      <c r="J140">
        <f t="shared" ca="1" si="75"/>
        <v>4</v>
      </c>
      <c r="K140">
        <f t="shared" ca="1" si="75"/>
        <v>5</v>
      </c>
      <c r="L140">
        <f t="shared" ca="1" si="75"/>
        <v>5</v>
      </c>
      <c r="M140">
        <f t="shared" ca="1" si="75"/>
        <v>4</v>
      </c>
      <c r="N140" s="2">
        <f t="shared" ca="1" si="57"/>
        <v>4.25</v>
      </c>
      <c r="O140" s="2">
        <f t="shared" ca="1" si="58"/>
        <v>4.666666666666667</v>
      </c>
      <c r="P140" s="2">
        <f t="shared" ca="1" si="59"/>
        <v>4.416666666666667</v>
      </c>
      <c r="Q140" t="str">
        <f t="shared" ca="1" si="60"/>
        <v>非低收入</v>
      </c>
      <c r="R140" t="str">
        <f t="shared" ca="1" si="61"/>
        <v>高收入</v>
      </c>
      <c r="S140" t="str">
        <f t="shared" ca="1" si="62"/>
        <v>综合评分合格</v>
      </c>
      <c r="T140" t="str">
        <f t="shared" ca="1" si="63"/>
        <v>非优秀</v>
      </c>
      <c r="U140" t="str">
        <f t="shared" ca="1" si="64"/>
        <v>综合评分合格</v>
      </c>
      <c r="V140" t="str">
        <f t="shared" ca="1" si="65"/>
        <v>文采斐然</v>
      </c>
      <c r="W140" t="str">
        <f t="shared" ca="1" si="66"/>
        <v>口灿莲花</v>
      </c>
      <c r="X140" t="str">
        <f t="shared" ca="1" si="67"/>
        <v/>
      </c>
      <c r="Y140" t="str">
        <f t="shared" ca="1" si="68"/>
        <v>sql达人</v>
      </c>
      <c r="Z140" t="str">
        <f t="shared" ca="1" si="69"/>
        <v/>
      </c>
      <c r="AA140" t="str">
        <f t="shared" ca="1" si="70"/>
        <v>tab达人</v>
      </c>
      <c r="AB140" t="str">
        <f t="shared" ca="1" si="71"/>
        <v/>
      </c>
      <c r="AC140" t="str">
        <f t="shared" ca="1" si="72"/>
        <v>文采斐然口灿莲花sql达人tab达人,综合评分合格,高收入</v>
      </c>
      <c r="AD140" t="str">
        <f t="shared" ca="1" si="73"/>
        <v>分析师100139属于高收入人群,综合评分合格</v>
      </c>
      <c r="AE140" t="str">
        <f t="shared" ca="1" si="74"/>
        <v>分析师100139属于高收入人群,综合评分合格此人文采斐然也是sql达人</v>
      </c>
    </row>
    <row r="141" spans="1:31" x14ac:dyDescent="0.2">
      <c r="A141">
        <v>100140</v>
      </c>
      <c r="B141" s="3">
        <f t="shared" ca="1" si="52"/>
        <v>1801.8416086865652</v>
      </c>
      <c r="C141" s="3">
        <f t="shared" ca="1" si="53"/>
        <v>62.621796736754561</v>
      </c>
      <c r="D141" t="str">
        <f t="shared" ca="1" si="54"/>
        <v>女</v>
      </c>
      <c r="E141" s="3">
        <f t="shared" ca="1" si="55"/>
        <v>2048.6239307451488</v>
      </c>
      <c r="F141" s="3">
        <f t="shared" ca="1" si="56"/>
        <v>9</v>
      </c>
      <c r="G141">
        <f t="shared" ca="1" si="51"/>
        <v>3</v>
      </c>
      <c r="H141">
        <f t="shared" ca="1" si="75"/>
        <v>5</v>
      </c>
      <c r="I141">
        <f t="shared" ca="1" si="75"/>
        <v>3</v>
      </c>
      <c r="J141">
        <f t="shared" ca="1" si="75"/>
        <v>5</v>
      </c>
      <c r="K141">
        <f t="shared" ca="1" si="75"/>
        <v>5</v>
      </c>
      <c r="L141">
        <f t="shared" ca="1" si="75"/>
        <v>5</v>
      </c>
      <c r="M141">
        <f t="shared" ca="1" si="75"/>
        <v>4</v>
      </c>
      <c r="N141" s="2">
        <f t="shared" ca="1" si="57"/>
        <v>4</v>
      </c>
      <c r="O141" s="2">
        <f t="shared" ca="1" si="58"/>
        <v>4.666666666666667</v>
      </c>
      <c r="P141" s="2">
        <f t="shared" ca="1" si="59"/>
        <v>4.2666666666666666</v>
      </c>
      <c r="Q141" t="str">
        <f t="shared" ca="1" si="60"/>
        <v>低收入</v>
      </c>
      <c r="R141" t="str">
        <f t="shared" ca="1" si="61"/>
        <v>低收入</v>
      </c>
      <c r="S141" t="str">
        <f t="shared" ca="1" si="62"/>
        <v>综合评分合格</v>
      </c>
      <c r="T141" t="str">
        <f t="shared" ca="1" si="63"/>
        <v>非优秀</v>
      </c>
      <c r="U141" t="str">
        <f t="shared" ca="1" si="64"/>
        <v>综合评分合格</v>
      </c>
      <c r="V141" t="str">
        <f t="shared" ca="1" si="65"/>
        <v>文采斐然</v>
      </c>
      <c r="W141" t="str">
        <f t="shared" ca="1" si="66"/>
        <v>口灿莲花</v>
      </c>
      <c r="X141" t="str">
        <f t="shared" ca="1" si="67"/>
        <v/>
      </c>
      <c r="Y141" t="str">
        <f t="shared" ca="1" si="68"/>
        <v>sql达人</v>
      </c>
      <c r="Z141" t="str">
        <f t="shared" ca="1" si="69"/>
        <v/>
      </c>
      <c r="AA141" t="str">
        <f t="shared" ca="1" si="70"/>
        <v/>
      </c>
      <c r="AB141" t="str">
        <f t="shared" ca="1" si="71"/>
        <v>python达人</v>
      </c>
      <c r="AC141" t="str">
        <f t="shared" ca="1" si="72"/>
        <v>文采斐然口灿莲花sql达人python达人,综合评分合格,低收入</v>
      </c>
      <c r="AD141" t="str">
        <f t="shared" ca="1" si="73"/>
        <v>分析师100140属于低收入人群,综合评分合格</v>
      </c>
      <c r="AE141" t="str">
        <f t="shared" ca="1" si="74"/>
        <v>分析师100140属于低收入人群,综合评分合格此人文采斐然也是sql达人</v>
      </c>
    </row>
    <row r="142" spans="1:31" x14ac:dyDescent="0.2">
      <c r="A142">
        <v>100141</v>
      </c>
      <c r="B142" s="3">
        <f t="shared" ca="1" si="52"/>
        <v>5330.492992325816</v>
      </c>
      <c r="C142" s="3">
        <f t="shared" ca="1" si="53"/>
        <v>47.611711003504233</v>
      </c>
      <c r="D142" t="str">
        <f t="shared" ca="1" si="54"/>
        <v>女</v>
      </c>
      <c r="E142" s="3">
        <f t="shared" ca="1" si="55"/>
        <v>7837.8382951692929</v>
      </c>
      <c r="F142" s="3">
        <f t="shared" ca="1" si="56"/>
        <v>8</v>
      </c>
      <c r="G142">
        <f t="shared" ca="1" si="51"/>
        <v>5</v>
      </c>
      <c r="H142">
        <f t="shared" ca="1" si="75"/>
        <v>4</v>
      </c>
      <c r="I142">
        <f t="shared" ca="1" si="75"/>
        <v>5</v>
      </c>
      <c r="J142">
        <f t="shared" ca="1" si="75"/>
        <v>5</v>
      </c>
      <c r="K142">
        <f t="shared" ca="1" si="75"/>
        <v>4</v>
      </c>
      <c r="L142">
        <f t="shared" ca="1" si="75"/>
        <v>5</v>
      </c>
      <c r="M142">
        <f t="shared" ca="1" si="75"/>
        <v>4</v>
      </c>
      <c r="N142" s="2">
        <f t="shared" ca="1" si="57"/>
        <v>4.75</v>
      </c>
      <c r="O142" s="2">
        <f t="shared" ca="1" si="58"/>
        <v>4.333333333333333</v>
      </c>
      <c r="P142" s="2">
        <f t="shared" ca="1" si="59"/>
        <v>4.5833333333333339</v>
      </c>
      <c r="Q142" t="str">
        <f t="shared" ca="1" si="60"/>
        <v>非低收入</v>
      </c>
      <c r="R142" t="str">
        <f t="shared" ca="1" si="61"/>
        <v>中高收入</v>
      </c>
      <c r="S142" t="str">
        <f t="shared" ca="1" si="62"/>
        <v>综合评分合格</v>
      </c>
      <c r="T142" t="str">
        <f t="shared" ca="1" si="63"/>
        <v>非优秀</v>
      </c>
      <c r="U142" t="str">
        <f t="shared" ca="1" si="64"/>
        <v>综合评分合格</v>
      </c>
      <c r="V142" t="str">
        <f t="shared" ca="1" si="65"/>
        <v/>
      </c>
      <c r="W142" t="str">
        <f t="shared" ca="1" si="66"/>
        <v>口灿莲花</v>
      </c>
      <c r="X142" t="str">
        <f t="shared" ca="1" si="67"/>
        <v/>
      </c>
      <c r="Y142" t="str">
        <f t="shared" ca="1" si="68"/>
        <v>sql达人</v>
      </c>
      <c r="Z142" t="str">
        <f t="shared" ca="1" si="69"/>
        <v>excel达人</v>
      </c>
      <c r="AA142" t="str">
        <f t="shared" ca="1" si="70"/>
        <v>tab达人</v>
      </c>
      <c r="AB142" t="str">
        <f t="shared" ca="1" si="71"/>
        <v>python达人</v>
      </c>
      <c r="AC142" t="str">
        <f t="shared" ca="1" si="72"/>
        <v>口灿莲花sql达人excel达人tab达人python达人,综合评分合格,中高收入</v>
      </c>
      <c r="AD142" t="str">
        <f t="shared" ca="1" si="73"/>
        <v>分析师100141属于中高收入人群,综合评分合格</v>
      </c>
      <c r="AE142" t="str">
        <f t="shared" ca="1" si="74"/>
        <v>分析师100141属于中高收入人群,综合评分合格也是sql达人</v>
      </c>
    </row>
    <row r="143" spans="1:31" x14ac:dyDescent="0.2">
      <c r="A143">
        <v>100142</v>
      </c>
      <c r="B143" s="3">
        <f t="shared" ca="1" si="52"/>
        <v>9820.313896898957</v>
      </c>
      <c r="C143" s="3">
        <f t="shared" ca="1" si="53"/>
        <v>31.63443704555236</v>
      </c>
      <c r="D143" t="str">
        <f t="shared" ca="1" si="54"/>
        <v>女</v>
      </c>
      <c r="E143" s="3">
        <f t="shared" ca="1" si="55"/>
        <v>13797.989049571544</v>
      </c>
      <c r="F143" s="3">
        <f t="shared" ca="1" si="56"/>
        <v>7</v>
      </c>
      <c r="G143">
        <f t="shared" ca="1" si="51"/>
        <v>4</v>
      </c>
      <c r="H143">
        <f t="shared" ca="1" si="75"/>
        <v>4</v>
      </c>
      <c r="I143">
        <f t="shared" ca="1" si="75"/>
        <v>5</v>
      </c>
      <c r="J143">
        <f t="shared" ca="1" si="75"/>
        <v>5</v>
      </c>
      <c r="K143">
        <f t="shared" ca="1" si="75"/>
        <v>4</v>
      </c>
      <c r="L143">
        <f t="shared" ca="1" si="75"/>
        <v>4</v>
      </c>
      <c r="M143">
        <f t="shared" ca="1" si="75"/>
        <v>3</v>
      </c>
      <c r="N143" s="2">
        <f t="shared" ca="1" si="57"/>
        <v>4.5</v>
      </c>
      <c r="O143" s="2">
        <f t="shared" ca="1" si="58"/>
        <v>3.6666666666666665</v>
      </c>
      <c r="P143" s="2">
        <f t="shared" ca="1" si="59"/>
        <v>4.1666666666666661</v>
      </c>
      <c r="Q143" t="str">
        <f t="shared" ca="1" si="60"/>
        <v>非低收入</v>
      </c>
      <c r="R143" t="str">
        <f t="shared" ca="1" si="61"/>
        <v>高收入</v>
      </c>
      <c r="S143" t="str">
        <f t="shared" ca="1" si="62"/>
        <v>综合评分合格</v>
      </c>
      <c r="T143" t="str">
        <f t="shared" ca="1" si="63"/>
        <v>非优秀</v>
      </c>
      <c r="U143" t="str">
        <f t="shared" ca="1" si="64"/>
        <v>综合评分合格</v>
      </c>
      <c r="V143" t="str">
        <f t="shared" ca="1" si="65"/>
        <v/>
      </c>
      <c r="W143" t="str">
        <f t="shared" ca="1" si="66"/>
        <v/>
      </c>
      <c r="X143" t="str">
        <f t="shared" ca="1" si="67"/>
        <v/>
      </c>
      <c r="Y143" t="str">
        <f t="shared" ca="1" si="68"/>
        <v>sql达人</v>
      </c>
      <c r="Z143" t="str">
        <f t="shared" ca="1" si="69"/>
        <v/>
      </c>
      <c r="AA143" t="str">
        <f t="shared" ca="1" si="70"/>
        <v>tab达人</v>
      </c>
      <c r="AB143" t="str">
        <f t="shared" ca="1" si="71"/>
        <v>python达人</v>
      </c>
      <c r="AC143" t="str">
        <f t="shared" ca="1" si="72"/>
        <v>sql达人tab达人python达人,综合评分合格,高收入</v>
      </c>
      <c r="AD143" t="str">
        <f t="shared" ca="1" si="73"/>
        <v>分析师100142属于高收入人群,综合评分合格</v>
      </c>
      <c r="AE143" t="str">
        <f t="shared" ca="1" si="74"/>
        <v>分析师100142属于高收入人群,综合评分合格也是sql达人</v>
      </c>
    </row>
    <row r="144" spans="1:31" x14ac:dyDescent="0.2">
      <c r="A144">
        <v>100143</v>
      </c>
      <c r="B144" s="3">
        <f t="shared" ca="1" si="52"/>
        <v>6767.8488286740476</v>
      </c>
      <c r="C144" s="3">
        <f t="shared" ca="1" si="53"/>
        <v>27.525036606340372</v>
      </c>
      <c r="D144" t="str">
        <f t="shared" ca="1" si="54"/>
        <v>男</v>
      </c>
      <c r="E144" s="3">
        <f t="shared" ca="1" si="55"/>
        <v>19226.426851506036</v>
      </c>
      <c r="F144" s="3">
        <f t="shared" ca="1" si="56"/>
        <v>6</v>
      </c>
      <c r="G144">
        <f t="shared" ca="1" si="51"/>
        <v>3</v>
      </c>
      <c r="H144">
        <f t="shared" ca="1" si="75"/>
        <v>3</v>
      </c>
      <c r="I144">
        <f t="shared" ca="1" si="75"/>
        <v>2</v>
      </c>
      <c r="J144">
        <f t="shared" ca="1" si="75"/>
        <v>5</v>
      </c>
      <c r="K144">
        <f t="shared" ca="1" si="75"/>
        <v>4</v>
      </c>
      <c r="L144">
        <f t="shared" ca="1" si="75"/>
        <v>4</v>
      </c>
      <c r="M144">
        <f t="shared" ca="1" si="75"/>
        <v>5</v>
      </c>
      <c r="N144" s="2">
        <f t="shared" ca="1" si="57"/>
        <v>3.25</v>
      </c>
      <c r="O144" s="2">
        <f t="shared" ca="1" si="58"/>
        <v>4.333333333333333</v>
      </c>
      <c r="P144" s="2">
        <f t="shared" ca="1" si="59"/>
        <v>3.6833333333333336</v>
      </c>
      <c r="Q144" t="str">
        <f t="shared" ca="1" si="60"/>
        <v>非低收入</v>
      </c>
      <c r="R144" t="str">
        <f t="shared" ca="1" si="61"/>
        <v>高收入</v>
      </c>
      <c r="S144" t="str">
        <f t="shared" ca="1" si="62"/>
        <v>综合评分合格</v>
      </c>
      <c r="T144" t="str">
        <f t="shared" ca="1" si="63"/>
        <v>非优秀</v>
      </c>
      <c r="U144" t="str">
        <f t="shared" ca="1" si="64"/>
        <v>综合评分合格</v>
      </c>
      <c r="V144" t="str">
        <f t="shared" ca="1" si="65"/>
        <v/>
      </c>
      <c r="W144" t="str">
        <f t="shared" ca="1" si="66"/>
        <v/>
      </c>
      <c r="X144" t="str">
        <f t="shared" ca="1" si="67"/>
        <v>颜值爆表</v>
      </c>
      <c r="Y144" t="str">
        <f t="shared" ca="1" si="68"/>
        <v>sql达人</v>
      </c>
      <c r="Z144" t="str">
        <f t="shared" ca="1" si="69"/>
        <v/>
      </c>
      <c r="AA144" t="str">
        <f t="shared" ca="1" si="70"/>
        <v/>
      </c>
      <c r="AB144" t="str">
        <f t="shared" ca="1" si="71"/>
        <v>python达人</v>
      </c>
      <c r="AC144" t="str">
        <f t="shared" ca="1" si="72"/>
        <v>颜值爆表sql达人python达人,综合评分合格,高收入</v>
      </c>
      <c r="AD144" t="str">
        <f t="shared" ca="1" si="73"/>
        <v>分析师100143属于高收入人群,综合评分合格</v>
      </c>
      <c r="AE144" t="str">
        <f t="shared" ca="1" si="74"/>
        <v>分析师100143属于高收入人群,综合评分合格也是sql达人</v>
      </c>
    </row>
    <row r="145" spans="1:31" x14ac:dyDescent="0.2">
      <c r="A145">
        <v>100144</v>
      </c>
      <c r="B145" s="3">
        <f t="shared" ca="1" si="52"/>
        <v>8183.6402624339908</v>
      </c>
      <c r="C145" s="3">
        <f t="shared" ca="1" si="53"/>
        <v>61.585315495273178</v>
      </c>
      <c r="D145" t="str">
        <f t="shared" ca="1" si="54"/>
        <v>男</v>
      </c>
      <c r="E145" s="3">
        <f t="shared" ca="1" si="55"/>
        <v>3563.9315983693036</v>
      </c>
      <c r="F145" s="3">
        <f t="shared" ca="1" si="56"/>
        <v>11</v>
      </c>
      <c r="G145">
        <f t="shared" ca="1" si="51"/>
        <v>3</v>
      </c>
      <c r="H145">
        <f t="shared" ca="1" si="75"/>
        <v>4</v>
      </c>
      <c r="I145">
        <f t="shared" ca="1" si="75"/>
        <v>5</v>
      </c>
      <c r="J145">
        <f t="shared" ca="1" si="75"/>
        <v>5</v>
      </c>
      <c r="K145">
        <f t="shared" ca="1" si="75"/>
        <v>5</v>
      </c>
      <c r="L145">
        <f t="shared" ca="1" si="75"/>
        <v>3</v>
      </c>
      <c r="M145">
        <f t="shared" ca="1" si="75"/>
        <v>5</v>
      </c>
      <c r="N145" s="2">
        <f t="shared" ca="1" si="57"/>
        <v>4.25</v>
      </c>
      <c r="O145" s="2">
        <f t="shared" ca="1" si="58"/>
        <v>4.333333333333333</v>
      </c>
      <c r="P145" s="2">
        <f t="shared" ca="1" si="59"/>
        <v>4.2833333333333332</v>
      </c>
      <c r="Q145" t="str">
        <f t="shared" ca="1" si="60"/>
        <v>非低收入</v>
      </c>
      <c r="R145" t="str">
        <f t="shared" ca="1" si="61"/>
        <v>中等收入</v>
      </c>
      <c r="S145" t="str">
        <f t="shared" ca="1" si="62"/>
        <v>综合评分合格</v>
      </c>
      <c r="T145" t="str">
        <f t="shared" ca="1" si="63"/>
        <v>非优秀</v>
      </c>
      <c r="U145" t="str">
        <f t="shared" ca="1" si="64"/>
        <v>综合评分合格</v>
      </c>
      <c r="V145" t="str">
        <f t="shared" ca="1" si="65"/>
        <v>文采斐然</v>
      </c>
      <c r="W145" t="str">
        <f t="shared" ca="1" si="66"/>
        <v/>
      </c>
      <c r="X145" t="str">
        <f t="shared" ca="1" si="67"/>
        <v>颜值爆表</v>
      </c>
      <c r="Y145" t="str">
        <f t="shared" ca="1" si="68"/>
        <v>sql达人</v>
      </c>
      <c r="Z145" t="str">
        <f t="shared" ca="1" si="69"/>
        <v/>
      </c>
      <c r="AA145" t="str">
        <f t="shared" ca="1" si="70"/>
        <v>tab达人</v>
      </c>
      <c r="AB145" t="str">
        <f t="shared" ca="1" si="71"/>
        <v>python达人</v>
      </c>
      <c r="AC145" t="str">
        <f t="shared" ca="1" si="72"/>
        <v>文采斐然颜值爆表sql达人tab达人python达人,综合评分合格,中等收入</v>
      </c>
      <c r="AD145" t="str">
        <f t="shared" ca="1" si="73"/>
        <v>分析师100144属于中等收入人群,综合评分合格</v>
      </c>
      <c r="AE145" t="str">
        <f t="shared" ca="1" si="74"/>
        <v>分析师100144属于中等收入人群,综合评分合格此人文采斐然也是sql达人</v>
      </c>
    </row>
    <row r="146" spans="1:31" x14ac:dyDescent="0.2">
      <c r="A146">
        <v>100145</v>
      </c>
      <c r="B146" s="3">
        <f t="shared" ca="1" si="52"/>
        <v>4699.7487773552748</v>
      </c>
      <c r="C146" s="3">
        <f t="shared" ca="1" si="53"/>
        <v>28.080138597523923</v>
      </c>
      <c r="D146" t="str">
        <f t="shared" ca="1" si="54"/>
        <v>女</v>
      </c>
      <c r="E146" s="3">
        <f t="shared" ca="1" si="55"/>
        <v>6397.2317625459327</v>
      </c>
      <c r="F146" s="3">
        <f t="shared" ca="1" si="56"/>
        <v>5</v>
      </c>
      <c r="G146">
        <f t="shared" ca="1" si="51"/>
        <v>4</v>
      </c>
      <c r="H146">
        <f t="shared" ca="1" si="75"/>
        <v>5</v>
      </c>
      <c r="I146">
        <f t="shared" ca="1" si="75"/>
        <v>4</v>
      </c>
      <c r="J146">
        <f t="shared" ca="1" si="75"/>
        <v>5</v>
      </c>
      <c r="K146">
        <f t="shared" ca="1" si="75"/>
        <v>5</v>
      </c>
      <c r="L146">
        <f t="shared" ca="1" si="75"/>
        <v>3</v>
      </c>
      <c r="M146">
        <f t="shared" ca="1" si="75"/>
        <v>3</v>
      </c>
      <c r="N146" s="2">
        <f t="shared" ca="1" si="57"/>
        <v>4.5</v>
      </c>
      <c r="O146" s="2">
        <f t="shared" ca="1" si="58"/>
        <v>3.6666666666666665</v>
      </c>
      <c r="P146" s="2">
        <f t="shared" ca="1" si="59"/>
        <v>4.1666666666666661</v>
      </c>
      <c r="Q146" t="str">
        <f t="shared" ca="1" si="60"/>
        <v>非低收入</v>
      </c>
      <c r="R146" t="str">
        <f t="shared" ca="1" si="61"/>
        <v>中高收入</v>
      </c>
      <c r="S146" t="str">
        <f t="shared" ca="1" si="62"/>
        <v>综合评分合格</v>
      </c>
      <c r="T146" t="str">
        <f t="shared" ca="1" si="63"/>
        <v>非优秀</v>
      </c>
      <c r="U146" t="str">
        <f t="shared" ca="1" si="64"/>
        <v>综合评分合格</v>
      </c>
      <c r="V146" t="str">
        <f t="shared" ca="1" si="65"/>
        <v>文采斐然</v>
      </c>
      <c r="W146" t="str">
        <f t="shared" ca="1" si="66"/>
        <v/>
      </c>
      <c r="X146" t="str">
        <f t="shared" ca="1" si="67"/>
        <v/>
      </c>
      <c r="Y146" t="str">
        <f t="shared" ca="1" si="68"/>
        <v>sql达人</v>
      </c>
      <c r="Z146" t="str">
        <f t="shared" ca="1" si="69"/>
        <v/>
      </c>
      <c r="AA146" t="str">
        <f t="shared" ca="1" si="70"/>
        <v/>
      </c>
      <c r="AB146" t="str">
        <f t="shared" ca="1" si="71"/>
        <v>python达人</v>
      </c>
      <c r="AC146" t="str">
        <f t="shared" ca="1" si="72"/>
        <v>文采斐然sql达人python达人,综合评分合格,中高收入</v>
      </c>
      <c r="AD146" t="str">
        <f t="shared" ca="1" si="73"/>
        <v>分析师100145属于中高收入人群,综合评分合格</v>
      </c>
      <c r="AE146" t="str">
        <f t="shared" ca="1" si="74"/>
        <v>分析师100145属于中高收入人群,综合评分合格此人文采斐然也是sql达人</v>
      </c>
    </row>
    <row r="147" spans="1:31" x14ac:dyDescent="0.2">
      <c r="A147">
        <v>100146</v>
      </c>
      <c r="B147" s="3">
        <f t="shared" ca="1" si="52"/>
        <v>3683.2109720496833</v>
      </c>
      <c r="C147" s="3">
        <f t="shared" ca="1" si="53"/>
        <v>50.181122865847342</v>
      </c>
      <c r="D147" t="str">
        <f t="shared" ca="1" si="54"/>
        <v>男</v>
      </c>
      <c r="E147" s="3">
        <f t="shared" ca="1" si="55"/>
        <v>8371.2813337684329</v>
      </c>
      <c r="F147" s="3">
        <f t="shared" ca="1" si="56"/>
        <v>5</v>
      </c>
      <c r="G147">
        <f t="shared" ca="1" si="51"/>
        <v>5</v>
      </c>
      <c r="H147">
        <f t="shared" ca="1" si="75"/>
        <v>5</v>
      </c>
      <c r="I147">
        <f t="shared" ca="1" si="75"/>
        <v>5</v>
      </c>
      <c r="J147">
        <f t="shared" ca="1" si="75"/>
        <v>4</v>
      </c>
      <c r="K147">
        <f t="shared" ca="1" si="75"/>
        <v>3</v>
      </c>
      <c r="L147">
        <f t="shared" ca="1" si="75"/>
        <v>5</v>
      </c>
      <c r="M147">
        <f t="shared" ca="1" si="75"/>
        <v>5</v>
      </c>
      <c r="N147" s="2">
        <f t="shared" ca="1" si="57"/>
        <v>4.75</v>
      </c>
      <c r="O147" s="2">
        <f t="shared" ca="1" si="58"/>
        <v>4.333333333333333</v>
      </c>
      <c r="P147" s="2">
        <f t="shared" ca="1" si="59"/>
        <v>4.5833333333333339</v>
      </c>
      <c r="Q147" t="str">
        <f t="shared" ca="1" si="60"/>
        <v>非低收入</v>
      </c>
      <c r="R147" t="str">
        <f t="shared" ca="1" si="61"/>
        <v>中高收入</v>
      </c>
      <c r="S147" t="str">
        <f t="shared" ca="1" si="62"/>
        <v>综合评分合格</v>
      </c>
      <c r="T147" t="str">
        <f t="shared" ca="1" si="63"/>
        <v>非优秀</v>
      </c>
      <c r="U147" t="str">
        <f t="shared" ca="1" si="64"/>
        <v>综合评分合格</v>
      </c>
      <c r="V147" t="str">
        <f t="shared" ca="1" si="65"/>
        <v/>
      </c>
      <c r="W147" t="str">
        <f t="shared" ca="1" si="66"/>
        <v>口灿莲花</v>
      </c>
      <c r="X147" t="str">
        <f t="shared" ca="1" si="67"/>
        <v>颜值爆表</v>
      </c>
      <c r="Y147" t="str">
        <f t="shared" ca="1" si="68"/>
        <v>sql达人</v>
      </c>
      <c r="Z147" t="str">
        <f t="shared" ca="1" si="69"/>
        <v>excel达人</v>
      </c>
      <c r="AA147" t="str">
        <f t="shared" ca="1" si="70"/>
        <v>tab达人</v>
      </c>
      <c r="AB147" t="str">
        <f t="shared" ca="1" si="71"/>
        <v/>
      </c>
      <c r="AC147" t="str">
        <f t="shared" ca="1" si="72"/>
        <v>口灿莲花颜值爆表sql达人excel达人tab达人,综合评分合格,中高收入</v>
      </c>
      <c r="AD147" t="str">
        <f t="shared" ca="1" si="73"/>
        <v>分析师100146属于中高收入人群,综合评分合格</v>
      </c>
      <c r="AE147" t="str">
        <f t="shared" ca="1" si="74"/>
        <v>分析师100146属于中高收入人群,综合评分合格也是sql达人</v>
      </c>
    </row>
    <row r="148" spans="1:31" x14ac:dyDescent="0.2">
      <c r="A148">
        <v>100147</v>
      </c>
      <c r="B148" s="3">
        <f t="shared" ca="1" si="52"/>
        <v>865.37733707942596</v>
      </c>
      <c r="C148" s="3">
        <f t="shared" ca="1" si="53"/>
        <v>39.027928374266274</v>
      </c>
      <c r="D148" t="str">
        <f t="shared" ca="1" si="54"/>
        <v>男</v>
      </c>
      <c r="E148" s="3">
        <f t="shared" ca="1" si="55"/>
        <v>21089.01451401713</v>
      </c>
      <c r="F148" s="3">
        <f t="shared" ca="1" si="56"/>
        <v>15</v>
      </c>
      <c r="G148">
        <f t="shared" ca="1" si="51"/>
        <v>5</v>
      </c>
      <c r="H148">
        <f t="shared" ca="1" si="75"/>
        <v>5</v>
      </c>
      <c r="I148">
        <f t="shared" ca="1" si="75"/>
        <v>4</v>
      </c>
      <c r="J148">
        <f t="shared" ca="1" si="75"/>
        <v>5</v>
      </c>
      <c r="K148">
        <f t="shared" ca="1" si="75"/>
        <v>5</v>
      </c>
      <c r="L148">
        <f t="shared" ca="1" si="75"/>
        <v>4</v>
      </c>
      <c r="M148">
        <f t="shared" ca="1" si="75"/>
        <v>5</v>
      </c>
      <c r="N148" s="2">
        <f t="shared" ca="1" si="57"/>
        <v>4.75</v>
      </c>
      <c r="O148" s="2">
        <f t="shared" ca="1" si="58"/>
        <v>4.666666666666667</v>
      </c>
      <c r="P148" s="2">
        <f t="shared" ca="1" si="59"/>
        <v>4.7166666666666668</v>
      </c>
      <c r="Q148" t="str">
        <f t="shared" ca="1" si="60"/>
        <v>非低收入</v>
      </c>
      <c r="R148" t="str">
        <f t="shared" ca="1" si="61"/>
        <v>高收入</v>
      </c>
      <c r="S148" t="str">
        <f t="shared" ca="1" si="62"/>
        <v>综合评分合格</v>
      </c>
      <c r="T148" t="str">
        <f t="shared" ca="1" si="63"/>
        <v>优秀</v>
      </c>
      <c r="U148" t="str">
        <f t="shared" ca="1" si="64"/>
        <v>优秀</v>
      </c>
      <c r="V148" t="str">
        <f t="shared" ca="1" si="65"/>
        <v>文采斐然</v>
      </c>
      <c r="W148" t="str">
        <f t="shared" ca="1" si="66"/>
        <v/>
      </c>
      <c r="X148" t="str">
        <f t="shared" ca="1" si="67"/>
        <v>颜值爆表</v>
      </c>
      <c r="Y148" t="str">
        <f t="shared" ca="1" si="68"/>
        <v>sql达人</v>
      </c>
      <c r="Z148" t="str">
        <f t="shared" ca="1" si="69"/>
        <v>excel达人</v>
      </c>
      <c r="AA148" t="str">
        <f t="shared" ca="1" si="70"/>
        <v/>
      </c>
      <c r="AB148" t="str">
        <f t="shared" ca="1" si="71"/>
        <v>python达人</v>
      </c>
      <c r="AC148" t="str">
        <f t="shared" ca="1" si="72"/>
        <v>文采斐然颜值爆表sql达人excel达人python达人,优秀,高收入</v>
      </c>
      <c r="AD148" t="str">
        <f t="shared" ca="1" si="73"/>
        <v>分析师100147属于高收入人群,优秀</v>
      </c>
      <c r="AE148" t="str">
        <f t="shared" ca="1" si="74"/>
        <v>分析师100147属于高收入人群,优秀此人文采斐然也是sql达人</v>
      </c>
    </row>
    <row r="149" spans="1:31" x14ac:dyDescent="0.2">
      <c r="A149">
        <v>100148</v>
      </c>
      <c r="B149" s="3">
        <f t="shared" ca="1" si="52"/>
        <v>1802.5969661960605</v>
      </c>
      <c r="C149" s="3">
        <f t="shared" ca="1" si="53"/>
        <v>44.636645154253117</v>
      </c>
      <c r="D149" t="str">
        <f t="shared" ca="1" si="54"/>
        <v>男</v>
      </c>
      <c r="E149" s="3">
        <f t="shared" ca="1" si="55"/>
        <v>6848.2086398213369</v>
      </c>
      <c r="F149" s="3">
        <f t="shared" ca="1" si="56"/>
        <v>4</v>
      </c>
      <c r="G149">
        <f t="shared" ca="1" si="51"/>
        <v>3</v>
      </c>
      <c r="H149">
        <f t="shared" ca="1" si="75"/>
        <v>5</v>
      </c>
      <c r="I149">
        <f t="shared" ca="1" si="75"/>
        <v>4</v>
      </c>
      <c r="J149">
        <f t="shared" ca="1" si="75"/>
        <v>4</v>
      </c>
      <c r="K149">
        <f t="shared" ca="1" si="75"/>
        <v>5</v>
      </c>
      <c r="L149">
        <f t="shared" ca="1" si="75"/>
        <v>3</v>
      </c>
      <c r="M149">
        <f t="shared" ca="1" si="75"/>
        <v>5</v>
      </c>
      <c r="N149" s="2">
        <f t="shared" ca="1" si="57"/>
        <v>4</v>
      </c>
      <c r="O149" s="2">
        <f t="shared" ca="1" si="58"/>
        <v>4.333333333333333</v>
      </c>
      <c r="P149" s="2">
        <f t="shared" ca="1" si="59"/>
        <v>4.1333333333333329</v>
      </c>
      <c r="Q149" t="str">
        <f t="shared" ca="1" si="60"/>
        <v>非低收入</v>
      </c>
      <c r="R149" t="str">
        <f t="shared" ca="1" si="61"/>
        <v>中高收入</v>
      </c>
      <c r="S149" t="str">
        <f t="shared" ca="1" si="62"/>
        <v>综合评分合格</v>
      </c>
      <c r="T149" t="str">
        <f t="shared" ca="1" si="63"/>
        <v>非优秀</v>
      </c>
      <c r="U149" t="str">
        <f t="shared" ca="1" si="64"/>
        <v>综合评分合格</v>
      </c>
      <c r="V149" t="str">
        <f t="shared" ca="1" si="65"/>
        <v>文采斐然</v>
      </c>
      <c r="W149" t="str">
        <f t="shared" ca="1" si="66"/>
        <v/>
      </c>
      <c r="X149" t="str">
        <f t="shared" ca="1" si="67"/>
        <v>颜值爆表</v>
      </c>
      <c r="Y149" t="str">
        <f t="shared" ca="1" si="68"/>
        <v/>
      </c>
      <c r="Z149" t="str">
        <f t="shared" ca="1" si="69"/>
        <v/>
      </c>
      <c r="AA149" t="str">
        <f t="shared" ca="1" si="70"/>
        <v/>
      </c>
      <c r="AB149" t="str">
        <f t="shared" ca="1" si="71"/>
        <v/>
      </c>
      <c r="AC149" t="str">
        <f t="shared" ca="1" si="72"/>
        <v>文采斐然颜值爆表,综合评分合格,中高收入</v>
      </c>
      <c r="AD149" t="str">
        <f t="shared" ca="1" si="73"/>
        <v>分析师100148属于中高收入人群,综合评分合格</v>
      </c>
      <c r="AE149" t="str">
        <f t="shared" ca="1" si="74"/>
        <v>分析师100148属于中高收入人群,综合评分合格此人文采斐然</v>
      </c>
    </row>
    <row r="150" spans="1:31" x14ac:dyDescent="0.2">
      <c r="A150">
        <v>100149</v>
      </c>
      <c r="B150" s="3">
        <f t="shared" ca="1" si="52"/>
        <v>9400.8872357533346</v>
      </c>
      <c r="C150" s="3">
        <f t="shared" ca="1" si="53"/>
        <v>55.383042879938074</v>
      </c>
      <c r="D150" t="str">
        <f t="shared" ca="1" si="54"/>
        <v>男</v>
      </c>
      <c r="E150" s="3">
        <f t="shared" ca="1" si="55"/>
        <v>8426.8316292579966</v>
      </c>
      <c r="F150" s="3">
        <f t="shared" ca="1" si="56"/>
        <v>19</v>
      </c>
      <c r="G150">
        <f t="shared" ca="1" si="51"/>
        <v>3</v>
      </c>
      <c r="H150">
        <f t="shared" ca="1" si="75"/>
        <v>4</v>
      </c>
      <c r="I150">
        <f t="shared" ca="1" si="75"/>
        <v>5</v>
      </c>
      <c r="J150">
        <f t="shared" ca="1" si="75"/>
        <v>3</v>
      </c>
      <c r="K150">
        <f t="shared" ca="1" si="75"/>
        <v>5</v>
      </c>
      <c r="L150">
        <f t="shared" ca="1" si="75"/>
        <v>5</v>
      </c>
      <c r="M150">
        <f t="shared" ca="1" si="75"/>
        <v>3</v>
      </c>
      <c r="N150" s="2">
        <f t="shared" ca="1" si="57"/>
        <v>3.75</v>
      </c>
      <c r="O150" s="2">
        <f t="shared" ca="1" si="58"/>
        <v>4.333333333333333</v>
      </c>
      <c r="P150" s="2">
        <f t="shared" ca="1" si="59"/>
        <v>3.9833333333333334</v>
      </c>
      <c r="Q150" t="str">
        <f t="shared" ca="1" si="60"/>
        <v>非低收入</v>
      </c>
      <c r="R150" t="str">
        <f t="shared" ca="1" si="61"/>
        <v>中高收入</v>
      </c>
      <c r="S150" t="str">
        <f t="shared" ca="1" si="62"/>
        <v>综合评分合格</v>
      </c>
      <c r="T150" t="str">
        <f t="shared" ca="1" si="63"/>
        <v>非优秀</v>
      </c>
      <c r="U150" t="str">
        <f t="shared" ca="1" si="64"/>
        <v>综合评分合格</v>
      </c>
      <c r="V150" t="str">
        <f t="shared" ca="1" si="65"/>
        <v>文采斐然</v>
      </c>
      <c r="W150" t="str">
        <f t="shared" ca="1" si="66"/>
        <v>口灿莲花</v>
      </c>
      <c r="X150" t="str">
        <f t="shared" ca="1" si="67"/>
        <v/>
      </c>
      <c r="Y150" t="str">
        <f t="shared" ca="1" si="68"/>
        <v>sql达人</v>
      </c>
      <c r="Z150" t="str">
        <f t="shared" ca="1" si="69"/>
        <v/>
      </c>
      <c r="AA150" t="str">
        <f t="shared" ca="1" si="70"/>
        <v>tab达人</v>
      </c>
      <c r="AB150" t="str">
        <f t="shared" ca="1" si="71"/>
        <v/>
      </c>
      <c r="AC150" t="str">
        <f t="shared" ca="1" si="72"/>
        <v>文采斐然口灿莲花sql达人tab达人,综合评分合格,中高收入</v>
      </c>
      <c r="AD150" t="str">
        <f t="shared" ca="1" si="73"/>
        <v>分析师100149属于中高收入人群,综合评分合格</v>
      </c>
      <c r="AE150" t="str">
        <f t="shared" ca="1" si="74"/>
        <v>分析师100149属于中高收入人群,综合评分合格此人文采斐然也是sql达人</v>
      </c>
    </row>
    <row r="151" spans="1:31" x14ac:dyDescent="0.2">
      <c r="A151">
        <v>100150</v>
      </c>
      <c r="B151" s="3">
        <f t="shared" ca="1" si="52"/>
        <v>7935.0092490634024</v>
      </c>
      <c r="C151" s="3">
        <f t="shared" ca="1" si="53"/>
        <v>67.361310208543301</v>
      </c>
      <c r="D151" t="str">
        <f t="shared" ca="1" si="54"/>
        <v>女</v>
      </c>
      <c r="E151" s="3">
        <f t="shared" ca="1" si="55"/>
        <v>15725.889521211784</v>
      </c>
      <c r="F151" s="3">
        <f t="shared" ca="1" si="56"/>
        <v>16</v>
      </c>
      <c r="G151">
        <f t="shared" ca="1" si="51"/>
        <v>4</v>
      </c>
      <c r="H151">
        <f t="shared" ca="1" si="75"/>
        <v>4</v>
      </c>
      <c r="I151">
        <f t="shared" ca="1" si="75"/>
        <v>4</v>
      </c>
      <c r="J151">
        <f t="shared" ca="1" si="75"/>
        <v>4</v>
      </c>
      <c r="K151">
        <f t="shared" ca="1" si="75"/>
        <v>4</v>
      </c>
      <c r="L151">
        <f t="shared" ca="1" si="75"/>
        <v>4</v>
      </c>
      <c r="M151">
        <f t="shared" ca="1" si="75"/>
        <v>4</v>
      </c>
      <c r="N151" s="2">
        <f t="shared" ca="1" si="57"/>
        <v>4</v>
      </c>
      <c r="O151" s="2">
        <f t="shared" ca="1" si="58"/>
        <v>4</v>
      </c>
      <c r="P151" s="2">
        <f t="shared" ca="1" si="59"/>
        <v>4</v>
      </c>
      <c r="Q151" t="str">
        <f t="shared" ca="1" si="60"/>
        <v>非低收入</v>
      </c>
      <c r="R151" t="str">
        <f t="shared" ca="1" si="61"/>
        <v>高收入</v>
      </c>
      <c r="S151" t="str">
        <f t="shared" ca="1" si="62"/>
        <v>综合评分合格</v>
      </c>
      <c r="T151" t="str">
        <f t="shared" ca="1" si="63"/>
        <v>非优秀</v>
      </c>
      <c r="U151" t="str">
        <f t="shared" ca="1" si="64"/>
        <v>综合评分合格</v>
      </c>
      <c r="V151" t="str">
        <f t="shared" ca="1" si="65"/>
        <v/>
      </c>
      <c r="W151" t="str">
        <f t="shared" ca="1" si="66"/>
        <v/>
      </c>
      <c r="X151" t="str">
        <f t="shared" ca="1" si="67"/>
        <v/>
      </c>
      <c r="Y151" t="str">
        <f t="shared" ca="1" si="68"/>
        <v>sql达人</v>
      </c>
      <c r="Z151" t="str">
        <f t="shared" ca="1" si="69"/>
        <v/>
      </c>
      <c r="AA151" t="str">
        <f t="shared" ca="1" si="70"/>
        <v/>
      </c>
      <c r="AB151" t="str">
        <f t="shared" ca="1" si="71"/>
        <v/>
      </c>
      <c r="AC151" t="str">
        <f t="shared" ca="1" si="72"/>
        <v>sql达人,综合评分合格,高收入</v>
      </c>
      <c r="AD151" t="str">
        <f t="shared" ca="1" si="73"/>
        <v>分析师100150属于高收入人群,综合评分合格</v>
      </c>
      <c r="AE151" t="str">
        <f t="shared" ca="1" si="74"/>
        <v>分析师100150属于高收入人群,综合评分合格也是sql达人</v>
      </c>
    </row>
    <row r="152" spans="1:31" x14ac:dyDescent="0.2">
      <c r="A152">
        <v>100151</v>
      </c>
      <c r="B152" s="3">
        <f t="shared" ca="1" si="52"/>
        <v>5592.7512209185907</v>
      </c>
      <c r="C152" s="3">
        <f t="shared" ca="1" si="53"/>
        <v>60.71509543888893</v>
      </c>
      <c r="D152" t="str">
        <f t="shared" ca="1" si="54"/>
        <v>男</v>
      </c>
      <c r="E152" s="3">
        <f t="shared" ca="1" si="55"/>
        <v>21099.833002899068</v>
      </c>
      <c r="F152" s="3">
        <f t="shared" ca="1" si="56"/>
        <v>9</v>
      </c>
      <c r="G152">
        <f t="shared" ca="1" si="51"/>
        <v>4</v>
      </c>
      <c r="H152">
        <f t="shared" ca="1" si="75"/>
        <v>4</v>
      </c>
      <c r="I152">
        <f t="shared" ca="1" si="75"/>
        <v>4</v>
      </c>
      <c r="J152">
        <f t="shared" ca="1" si="75"/>
        <v>5</v>
      </c>
      <c r="K152">
        <f t="shared" ca="1" si="75"/>
        <v>4</v>
      </c>
      <c r="L152">
        <f t="shared" ca="1" si="75"/>
        <v>4</v>
      </c>
      <c r="M152">
        <f t="shared" ca="1" si="75"/>
        <v>5</v>
      </c>
      <c r="N152" s="2">
        <f t="shared" ca="1" si="57"/>
        <v>4.25</v>
      </c>
      <c r="O152" s="2">
        <f t="shared" ca="1" si="58"/>
        <v>4.333333333333333</v>
      </c>
      <c r="P152" s="2">
        <f t="shared" ca="1" si="59"/>
        <v>4.2833333333333332</v>
      </c>
      <c r="Q152" t="str">
        <f t="shared" ca="1" si="60"/>
        <v>非低收入</v>
      </c>
      <c r="R152" t="str">
        <f t="shared" ca="1" si="61"/>
        <v>高收入</v>
      </c>
      <c r="S152" t="str">
        <f ca="1">IF(OR(N152&lt;3,O152&lt;3),"综合评分不合格","综合评分合格")</f>
        <v>综合评分合格</v>
      </c>
      <c r="T152" t="str">
        <f t="shared" ca="1" si="63"/>
        <v>非优秀</v>
      </c>
      <c r="U152" t="str">
        <f t="shared" ca="1" si="64"/>
        <v>综合评分合格</v>
      </c>
      <c r="V152" t="str">
        <f t="shared" ca="1" si="65"/>
        <v/>
      </c>
      <c r="W152" t="str">
        <f t="shared" ca="1" si="66"/>
        <v/>
      </c>
      <c r="X152" t="str">
        <f t="shared" ca="1" si="67"/>
        <v>颜值爆表</v>
      </c>
      <c r="Y152" t="str">
        <f t="shared" ca="1" si="68"/>
        <v>sql达人</v>
      </c>
      <c r="Z152" t="str">
        <f t="shared" ca="1" si="69"/>
        <v/>
      </c>
      <c r="AA152" t="str">
        <f t="shared" ca="1" si="70"/>
        <v/>
      </c>
      <c r="AB152" t="str">
        <f t="shared" ca="1" si="71"/>
        <v>python达人</v>
      </c>
      <c r="AC152" t="str">
        <f t="shared" ca="1" si="72"/>
        <v>颜值爆表sql达人python达人,综合评分合格,高收入</v>
      </c>
      <c r="AD152" t="str">
        <f t="shared" ca="1" si="73"/>
        <v>分析师100151属于高收入人群,综合评分合格</v>
      </c>
      <c r="AE152" t="str">
        <f t="shared" ca="1" si="74"/>
        <v>分析师100151属于高收入人群,综合评分合格也是sql达人</v>
      </c>
    </row>
    <row r="153" spans="1:31" x14ac:dyDescent="0.2">
      <c r="A153">
        <v>100152</v>
      </c>
      <c r="B153" s="3">
        <f t="shared" ca="1" si="52"/>
        <v>8254.0886730793209</v>
      </c>
      <c r="C153" s="3">
        <f t="shared" ca="1" si="53"/>
        <v>28.862102935949231</v>
      </c>
      <c r="D153" t="str">
        <f t="shared" ca="1" si="54"/>
        <v>女</v>
      </c>
      <c r="E153" s="3">
        <f t="shared" ca="1" si="55"/>
        <v>8833.1009924608879</v>
      </c>
      <c r="F153" s="3">
        <f t="shared" ca="1" si="56"/>
        <v>3</v>
      </c>
      <c r="G153">
        <f t="shared" ca="1" si="51"/>
        <v>3</v>
      </c>
      <c r="H153">
        <f t="shared" ca="1" si="75"/>
        <v>3</v>
      </c>
      <c r="I153">
        <f t="shared" ca="1" si="75"/>
        <v>4</v>
      </c>
      <c r="J153">
        <f t="shared" ca="1" si="75"/>
        <v>5</v>
      </c>
      <c r="K153">
        <f t="shared" ca="1" si="75"/>
        <v>4</v>
      </c>
      <c r="L153">
        <f t="shared" ca="1" si="75"/>
        <v>4</v>
      </c>
      <c r="M153">
        <f t="shared" ca="1" si="75"/>
        <v>4</v>
      </c>
      <c r="N153" s="2">
        <f t="shared" ca="1" si="57"/>
        <v>3.75</v>
      </c>
      <c r="O153" s="2">
        <f t="shared" ca="1" si="58"/>
        <v>4</v>
      </c>
      <c r="P153" s="2">
        <f t="shared" ca="1" si="59"/>
        <v>3.85</v>
      </c>
      <c r="Q153" t="str">
        <f t="shared" ca="1" si="60"/>
        <v>非低收入</v>
      </c>
      <c r="R153" t="str">
        <f t="shared" ca="1" si="61"/>
        <v>中高收入</v>
      </c>
      <c r="S153" t="str">
        <f t="shared" ca="1" si="62"/>
        <v>综合评分合格</v>
      </c>
      <c r="T153" t="str">
        <f t="shared" ca="1" si="63"/>
        <v>非优秀</v>
      </c>
      <c r="U153" t="str">
        <f t="shared" ca="1" si="64"/>
        <v>综合评分合格</v>
      </c>
      <c r="V153" t="str">
        <f t="shared" ca="1" si="65"/>
        <v/>
      </c>
      <c r="W153" t="str">
        <f t="shared" ca="1" si="66"/>
        <v/>
      </c>
      <c r="X153" t="str">
        <f t="shared" ca="1" si="67"/>
        <v/>
      </c>
      <c r="Y153" t="str">
        <f t="shared" ca="1" si="68"/>
        <v/>
      </c>
      <c r="Z153" t="str">
        <f t="shared" ca="1" si="69"/>
        <v/>
      </c>
      <c r="AA153" t="str">
        <f t="shared" ca="1" si="70"/>
        <v/>
      </c>
      <c r="AB153" t="str">
        <f t="shared" ca="1" si="71"/>
        <v>python达人</v>
      </c>
      <c r="AC153" t="str">
        <f t="shared" ca="1" si="72"/>
        <v>python达人,综合评分合格,中高收入</v>
      </c>
      <c r="AD153" t="str">
        <f t="shared" ca="1" si="73"/>
        <v>分析师100152属于中高收入人群,综合评分合格</v>
      </c>
      <c r="AE153" t="str">
        <f t="shared" ca="1" si="74"/>
        <v>分析师100152属于中高收入人群,综合评分合格</v>
      </c>
    </row>
    <row r="154" spans="1:31" x14ac:dyDescent="0.2">
      <c r="A154">
        <v>100153</v>
      </c>
      <c r="B154" s="3">
        <f t="shared" ca="1" si="52"/>
        <v>43.312112512543521</v>
      </c>
      <c r="C154" s="3">
        <f t="shared" ca="1" si="53"/>
        <v>37.058406992694501</v>
      </c>
      <c r="D154" t="str">
        <f t="shared" ca="1" si="54"/>
        <v>男</v>
      </c>
      <c r="E154" s="3">
        <f t="shared" ca="1" si="55"/>
        <v>2631.9206957955225</v>
      </c>
      <c r="F154" s="3">
        <f t="shared" ca="1" si="56"/>
        <v>8</v>
      </c>
      <c r="G154">
        <f t="shared" ca="1" si="51"/>
        <v>4</v>
      </c>
      <c r="H154">
        <f t="shared" ca="1" si="75"/>
        <v>4</v>
      </c>
      <c r="I154">
        <f t="shared" ca="1" si="75"/>
        <v>5</v>
      </c>
      <c r="J154">
        <f t="shared" ca="1" si="75"/>
        <v>4</v>
      </c>
      <c r="K154">
        <f t="shared" ca="1" si="75"/>
        <v>5</v>
      </c>
      <c r="L154">
        <f t="shared" ca="1" si="75"/>
        <v>5</v>
      </c>
      <c r="M154">
        <f t="shared" ca="1" si="75"/>
        <v>4</v>
      </c>
      <c r="N154" s="2">
        <f t="shared" ca="1" si="57"/>
        <v>4.25</v>
      </c>
      <c r="O154" s="2">
        <f t="shared" ca="1" si="58"/>
        <v>4.666666666666667</v>
      </c>
      <c r="P154" s="2">
        <f t="shared" ca="1" si="59"/>
        <v>4.416666666666667</v>
      </c>
      <c r="Q154" t="str">
        <f t="shared" ca="1" si="60"/>
        <v>低收入</v>
      </c>
      <c r="R154" t="str">
        <f t="shared" ca="1" si="61"/>
        <v>低收入</v>
      </c>
      <c r="S154" t="str">
        <f t="shared" ca="1" si="62"/>
        <v>综合评分合格</v>
      </c>
      <c r="T154" t="str">
        <f t="shared" ca="1" si="63"/>
        <v>非优秀</v>
      </c>
      <c r="U154" t="str">
        <f t="shared" ca="1" si="64"/>
        <v>综合评分合格</v>
      </c>
      <c r="V154" t="str">
        <f t="shared" ca="1" si="65"/>
        <v>文采斐然</v>
      </c>
      <c r="W154" t="str">
        <f t="shared" ca="1" si="66"/>
        <v>口灿莲花</v>
      </c>
      <c r="X154" t="str">
        <f t="shared" ca="1" si="67"/>
        <v/>
      </c>
      <c r="Y154" t="str">
        <f t="shared" ca="1" si="68"/>
        <v>sql达人</v>
      </c>
      <c r="Z154" t="str">
        <f t="shared" ca="1" si="69"/>
        <v/>
      </c>
      <c r="AA154" t="str">
        <f t="shared" ca="1" si="70"/>
        <v>tab达人</v>
      </c>
      <c r="AB154" t="str">
        <f t="shared" ca="1" si="71"/>
        <v/>
      </c>
      <c r="AC154" t="str">
        <f t="shared" ca="1" si="72"/>
        <v>文采斐然口灿莲花sql达人tab达人,综合评分合格,低收入</v>
      </c>
      <c r="AD154" t="str">
        <f t="shared" ca="1" si="73"/>
        <v>分析师100153属于低收入人群,综合评分合格</v>
      </c>
      <c r="AE154" t="str">
        <f t="shared" ca="1" si="74"/>
        <v>分析师100153属于低收入人群,综合评分合格此人文采斐然也是sql达人</v>
      </c>
    </row>
    <row r="155" spans="1:31" x14ac:dyDescent="0.2">
      <c r="A155">
        <v>100154</v>
      </c>
      <c r="B155" s="3">
        <f t="shared" ca="1" si="52"/>
        <v>4121.4749550036722</v>
      </c>
      <c r="C155" s="3">
        <f t="shared" ca="1" si="53"/>
        <v>60.598579211518874</v>
      </c>
      <c r="D155" t="str">
        <f t="shared" ca="1" si="54"/>
        <v>男</v>
      </c>
      <c r="E155" s="3">
        <f t="shared" ca="1" si="55"/>
        <v>14802.462334701015</v>
      </c>
      <c r="F155" s="3">
        <f t="shared" ca="1" si="56"/>
        <v>6</v>
      </c>
      <c r="G155">
        <f t="shared" ca="1" si="51"/>
        <v>4</v>
      </c>
      <c r="H155">
        <f t="shared" ca="1" si="75"/>
        <v>3</v>
      </c>
      <c r="I155">
        <f t="shared" ca="1" si="75"/>
        <v>4</v>
      </c>
      <c r="J155">
        <f t="shared" ca="1" si="75"/>
        <v>5</v>
      </c>
      <c r="K155">
        <f t="shared" ca="1" si="75"/>
        <v>5</v>
      </c>
      <c r="L155">
        <f t="shared" ca="1" si="75"/>
        <v>5</v>
      </c>
      <c r="M155">
        <f t="shared" ca="1" si="75"/>
        <v>4</v>
      </c>
      <c r="N155" s="2">
        <f t="shared" ca="1" si="57"/>
        <v>4</v>
      </c>
      <c r="O155" s="2">
        <f t="shared" ca="1" si="58"/>
        <v>4.666666666666667</v>
      </c>
      <c r="P155" s="2">
        <f t="shared" ca="1" si="59"/>
        <v>4.2666666666666666</v>
      </c>
      <c r="Q155" t="str">
        <f t="shared" ca="1" si="60"/>
        <v>非低收入</v>
      </c>
      <c r="R155" t="str">
        <f t="shared" ca="1" si="61"/>
        <v>高收入</v>
      </c>
      <c r="S155" t="str">
        <f t="shared" ca="1" si="62"/>
        <v>综合评分合格</v>
      </c>
      <c r="T155" t="str">
        <f t="shared" ca="1" si="63"/>
        <v>非优秀</v>
      </c>
      <c r="U155" t="str">
        <f t="shared" ca="1" si="64"/>
        <v>综合评分合格</v>
      </c>
      <c r="V155" t="str">
        <f t="shared" ca="1" si="65"/>
        <v>文采斐然</v>
      </c>
      <c r="W155" t="str">
        <f t="shared" ca="1" si="66"/>
        <v>口灿莲花</v>
      </c>
      <c r="X155" t="str">
        <f t="shared" ca="1" si="67"/>
        <v/>
      </c>
      <c r="Y155" t="str">
        <f t="shared" ca="1" si="68"/>
        <v>sql达人</v>
      </c>
      <c r="Z155" t="str">
        <f t="shared" ca="1" si="69"/>
        <v/>
      </c>
      <c r="AA155" t="str">
        <f t="shared" ca="1" si="70"/>
        <v/>
      </c>
      <c r="AB155" t="str">
        <f t="shared" ca="1" si="71"/>
        <v>python达人</v>
      </c>
      <c r="AC155" t="str">
        <f t="shared" ca="1" si="72"/>
        <v>文采斐然口灿莲花sql达人python达人,综合评分合格,高收入</v>
      </c>
      <c r="AD155" t="str">
        <f t="shared" ca="1" si="73"/>
        <v>分析师100154属于高收入人群,综合评分合格</v>
      </c>
      <c r="AE155" t="str">
        <f t="shared" ca="1" si="74"/>
        <v>分析师100154属于高收入人群,综合评分合格此人文采斐然也是sql达人</v>
      </c>
    </row>
    <row r="156" spans="1:31" x14ac:dyDescent="0.2">
      <c r="A156">
        <v>100155</v>
      </c>
      <c r="B156" s="3">
        <f t="shared" ca="1" si="52"/>
        <v>922.86285986373002</v>
      </c>
      <c r="C156" s="3">
        <f t="shared" ca="1" si="53"/>
        <v>63.02434213394065</v>
      </c>
      <c r="D156" t="str">
        <f t="shared" ca="1" si="54"/>
        <v>女</v>
      </c>
      <c r="E156" s="3">
        <f t="shared" ca="1" si="55"/>
        <v>6851.1883799404432</v>
      </c>
      <c r="F156" s="3">
        <f t="shared" ca="1" si="56"/>
        <v>8</v>
      </c>
      <c r="G156">
        <f t="shared" ca="1" si="51"/>
        <v>5</v>
      </c>
      <c r="H156">
        <f t="shared" ca="1" si="75"/>
        <v>5</v>
      </c>
      <c r="I156">
        <f t="shared" ca="1" si="75"/>
        <v>5</v>
      </c>
      <c r="J156">
        <f t="shared" ca="1" si="75"/>
        <v>5</v>
      </c>
      <c r="K156">
        <f t="shared" ca="1" si="75"/>
        <v>5</v>
      </c>
      <c r="L156">
        <f t="shared" ca="1" si="75"/>
        <v>5</v>
      </c>
      <c r="M156">
        <f t="shared" ca="1" si="75"/>
        <v>5</v>
      </c>
      <c r="N156" s="2">
        <f t="shared" ca="1" si="57"/>
        <v>5</v>
      </c>
      <c r="O156" s="2">
        <f t="shared" ca="1" si="58"/>
        <v>5</v>
      </c>
      <c r="P156" s="2">
        <f t="shared" ca="1" si="59"/>
        <v>5</v>
      </c>
      <c r="Q156" t="str">
        <f t="shared" ca="1" si="60"/>
        <v>非低收入</v>
      </c>
      <c r="R156" t="str">
        <f t="shared" ca="1" si="61"/>
        <v>中高收入</v>
      </c>
      <c r="S156" t="str">
        <f t="shared" ca="1" si="62"/>
        <v>综合评分合格</v>
      </c>
      <c r="T156" t="str">
        <f t="shared" ca="1" si="63"/>
        <v>优秀</v>
      </c>
      <c r="U156" t="str">
        <f t="shared" ca="1" si="64"/>
        <v>优秀</v>
      </c>
      <c r="V156" t="str">
        <f t="shared" ca="1" si="65"/>
        <v>文采斐然</v>
      </c>
      <c r="W156" t="str">
        <f t="shared" ca="1" si="66"/>
        <v>口灿莲花</v>
      </c>
      <c r="X156" t="str">
        <f t="shared" ca="1" si="67"/>
        <v>颜值爆表</v>
      </c>
      <c r="Y156" t="str">
        <f t="shared" ca="1" si="68"/>
        <v>sql达人</v>
      </c>
      <c r="Z156" t="str">
        <f t="shared" ca="1" si="69"/>
        <v>excel达人</v>
      </c>
      <c r="AA156" t="str">
        <f t="shared" ca="1" si="70"/>
        <v>tab达人</v>
      </c>
      <c r="AB156" t="str">
        <f t="shared" ca="1" si="71"/>
        <v>python达人</v>
      </c>
      <c r="AC156" t="str">
        <f t="shared" ca="1" si="72"/>
        <v>文采斐然口灿莲花颜值爆表sql达人excel达人tab达人python达人,优秀,中高收入</v>
      </c>
      <c r="AD156" t="str">
        <f t="shared" ca="1" si="73"/>
        <v>分析师100155属于中高收入人群,优秀</v>
      </c>
      <c r="AE156" t="str">
        <f t="shared" ca="1" si="74"/>
        <v>分析师100155属于中高收入人群,优秀此人文采斐然也是sql达人</v>
      </c>
    </row>
    <row r="157" spans="1:31" x14ac:dyDescent="0.2">
      <c r="A157">
        <v>100156</v>
      </c>
      <c r="B157" s="3">
        <f t="shared" ca="1" si="52"/>
        <v>1884.5355804054875</v>
      </c>
      <c r="C157" s="3">
        <f t="shared" ca="1" si="53"/>
        <v>50.024660748010625</v>
      </c>
      <c r="D157" t="str">
        <f t="shared" ca="1" si="54"/>
        <v>女</v>
      </c>
      <c r="E157" s="3">
        <f t="shared" ca="1" si="55"/>
        <v>12577.358250854069</v>
      </c>
      <c r="F157" s="3">
        <f t="shared" ca="1" si="56"/>
        <v>7</v>
      </c>
      <c r="G157">
        <f t="shared" ca="1" si="51"/>
        <v>4</v>
      </c>
      <c r="H157">
        <f t="shared" ca="1" si="75"/>
        <v>5</v>
      </c>
      <c r="I157">
        <f t="shared" ca="1" si="75"/>
        <v>4</v>
      </c>
      <c r="J157">
        <f t="shared" ca="1" si="75"/>
        <v>5</v>
      </c>
      <c r="K157">
        <f t="shared" ca="1" si="75"/>
        <v>4</v>
      </c>
      <c r="L157">
        <f t="shared" ca="1" si="75"/>
        <v>4</v>
      </c>
      <c r="M157">
        <f t="shared" ca="1" si="75"/>
        <v>5</v>
      </c>
      <c r="N157" s="2">
        <f t="shared" ca="1" si="57"/>
        <v>4.5</v>
      </c>
      <c r="O157" s="2">
        <f t="shared" ca="1" si="58"/>
        <v>4.333333333333333</v>
      </c>
      <c r="P157" s="2">
        <f t="shared" ca="1" si="59"/>
        <v>4.4333333333333336</v>
      </c>
      <c r="Q157" t="str">
        <f t="shared" ca="1" si="60"/>
        <v>非低收入</v>
      </c>
      <c r="R157" t="str">
        <f t="shared" ca="1" si="61"/>
        <v>高收入</v>
      </c>
      <c r="S157" t="str">
        <f t="shared" ca="1" si="62"/>
        <v>综合评分合格</v>
      </c>
      <c r="T157" t="str">
        <f t="shared" ca="1" si="63"/>
        <v>非优秀</v>
      </c>
      <c r="U157" t="str">
        <f t="shared" ca="1" si="64"/>
        <v>综合评分合格</v>
      </c>
      <c r="V157" t="str">
        <f t="shared" ca="1" si="65"/>
        <v/>
      </c>
      <c r="W157" t="str">
        <f t="shared" ca="1" si="66"/>
        <v/>
      </c>
      <c r="X157" t="str">
        <f t="shared" ca="1" si="67"/>
        <v>颜值爆表</v>
      </c>
      <c r="Y157" t="str">
        <f t="shared" ca="1" si="68"/>
        <v>sql达人</v>
      </c>
      <c r="Z157" t="str">
        <f t="shared" ca="1" si="69"/>
        <v/>
      </c>
      <c r="AA157" t="str">
        <f t="shared" ca="1" si="70"/>
        <v/>
      </c>
      <c r="AB157" t="str">
        <f t="shared" ca="1" si="71"/>
        <v>python达人</v>
      </c>
      <c r="AC157" t="str">
        <f t="shared" ca="1" si="72"/>
        <v>颜值爆表sql达人python达人,综合评分合格,高收入</v>
      </c>
      <c r="AD157" t="str">
        <f t="shared" ca="1" si="73"/>
        <v>分析师100156属于高收入人群,综合评分合格</v>
      </c>
      <c r="AE157" t="str">
        <f t="shared" ca="1" si="74"/>
        <v>分析师100156属于高收入人群,综合评分合格也是sql达人</v>
      </c>
    </row>
    <row r="158" spans="1:31" x14ac:dyDescent="0.2">
      <c r="A158">
        <v>100157</v>
      </c>
      <c r="B158" s="3">
        <f t="shared" ca="1" si="52"/>
        <v>3004.6345041690902</v>
      </c>
      <c r="C158" s="3">
        <f t="shared" ca="1" si="53"/>
        <v>42.368421945772212</v>
      </c>
      <c r="D158" t="str">
        <f t="shared" ca="1" si="54"/>
        <v>男</v>
      </c>
      <c r="E158" s="3">
        <f t="shared" ca="1" si="55"/>
        <v>11616.189428734462</v>
      </c>
      <c r="F158" s="3">
        <f t="shared" ca="1" si="56"/>
        <v>19</v>
      </c>
      <c r="G158">
        <f t="shared" ca="1" si="51"/>
        <v>3</v>
      </c>
      <c r="H158">
        <f t="shared" ca="1" si="75"/>
        <v>5</v>
      </c>
      <c r="I158">
        <f t="shared" ca="1" si="75"/>
        <v>5</v>
      </c>
      <c r="J158">
        <f t="shared" ca="1" si="75"/>
        <v>5</v>
      </c>
      <c r="K158">
        <f t="shared" ca="1" si="75"/>
        <v>4</v>
      </c>
      <c r="L158">
        <f t="shared" ca="1" si="75"/>
        <v>5</v>
      </c>
      <c r="M158">
        <f t="shared" ca="1" si="75"/>
        <v>4</v>
      </c>
      <c r="N158" s="2">
        <f t="shared" ca="1" si="57"/>
        <v>4.5</v>
      </c>
      <c r="O158" s="2">
        <f t="shared" ca="1" si="58"/>
        <v>4.333333333333333</v>
      </c>
      <c r="P158" s="2">
        <f t="shared" ca="1" si="59"/>
        <v>4.4333333333333336</v>
      </c>
      <c r="Q158" t="str">
        <f t="shared" ca="1" si="60"/>
        <v>非低收入</v>
      </c>
      <c r="R158" t="str">
        <f t="shared" ca="1" si="61"/>
        <v>高收入</v>
      </c>
      <c r="S158" t="str">
        <f t="shared" ca="1" si="62"/>
        <v>综合评分合格</v>
      </c>
      <c r="T158" t="str">
        <f t="shared" ca="1" si="63"/>
        <v>非优秀</v>
      </c>
      <c r="U158" t="str">
        <f t="shared" ca="1" si="64"/>
        <v>综合评分合格</v>
      </c>
      <c r="V158" t="str">
        <f t="shared" ca="1" si="65"/>
        <v/>
      </c>
      <c r="W158" t="str">
        <f t="shared" ca="1" si="66"/>
        <v>口灿莲花</v>
      </c>
      <c r="X158" t="str">
        <f t="shared" ca="1" si="67"/>
        <v/>
      </c>
      <c r="Y158" t="str">
        <f t="shared" ca="1" si="68"/>
        <v>sql达人</v>
      </c>
      <c r="Z158" t="str">
        <f t="shared" ca="1" si="69"/>
        <v/>
      </c>
      <c r="AA158" t="str">
        <f t="shared" ca="1" si="70"/>
        <v>tab达人</v>
      </c>
      <c r="AB158" t="str">
        <f t="shared" ca="1" si="71"/>
        <v>python达人</v>
      </c>
      <c r="AC158" t="str">
        <f t="shared" ca="1" si="72"/>
        <v>口灿莲花sql达人tab达人python达人,综合评分合格,高收入</v>
      </c>
      <c r="AD158" t="str">
        <f t="shared" ca="1" si="73"/>
        <v>分析师100157属于高收入人群,综合评分合格</v>
      </c>
      <c r="AE158" t="str">
        <f t="shared" ca="1" si="74"/>
        <v>分析师100157属于高收入人群,综合评分合格也是sql达人</v>
      </c>
    </row>
    <row r="159" spans="1:31" x14ac:dyDescent="0.2">
      <c r="A159">
        <v>100158</v>
      </c>
      <c r="B159" s="3">
        <f t="shared" ca="1" si="52"/>
        <v>5975.3456175140227</v>
      </c>
      <c r="C159" s="3">
        <f t="shared" ca="1" si="53"/>
        <v>19.182942782629986</v>
      </c>
      <c r="D159" t="str">
        <f t="shared" ca="1" si="54"/>
        <v>男</v>
      </c>
      <c r="E159" s="3">
        <f t="shared" ca="1" si="55"/>
        <v>18776.244461297814</v>
      </c>
      <c r="F159" s="3">
        <f t="shared" ca="1" si="56"/>
        <v>9</v>
      </c>
      <c r="G159">
        <f t="shared" ca="1" si="51"/>
        <v>4</v>
      </c>
      <c r="H159">
        <f t="shared" ca="1" si="75"/>
        <v>5</v>
      </c>
      <c r="I159">
        <f t="shared" ca="1" si="75"/>
        <v>5</v>
      </c>
      <c r="J159">
        <f t="shared" ca="1" si="75"/>
        <v>5</v>
      </c>
      <c r="K159">
        <f t="shared" ca="1" si="75"/>
        <v>3</v>
      </c>
      <c r="L159">
        <f t="shared" ca="1" si="75"/>
        <v>5</v>
      </c>
      <c r="M159">
        <f t="shared" ca="1" si="75"/>
        <v>5</v>
      </c>
      <c r="N159" s="2">
        <f t="shared" ca="1" si="57"/>
        <v>4.75</v>
      </c>
      <c r="O159" s="2">
        <f t="shared" ca="1" si="58"/>
        <v>4.333333333333333</v>
      </c>
      <c r="P159" s="2">
        <f t="shared" ca="1" si="59"/>
        <v>4.5833333333333339</v>
      </c>
      <c r="Q159" t="str">
        <f t="shared" ca="1" si="60"/>
        <v>非低收入</v>
      </c>
      <c r="R159" t="str">
        <f t="shared" ca="1" si="61"/>
        <v>高收入</v>
      </c>
      <c r="S159" t="str">
        <f t="shared" ca="1" si="62"/>
        <v>综合评分合格</v>
      </c>
      <c r="T159" t="str">
        <f t="shared" ca="1" si="63"/>
        <v>非优秀</v>
      </c>
      <c r="U159" t="str">
        <f t="shared" ca="1" si="64"/>
        <v>综合评分合格</v>
      </c>
      <c r="V159" t="str">
        <f t="shared" ca="1" si="65"/>
        <v/>
      </c>
      <c r="W159" t="str">
        <f t="shared" ca="1" si="66"/>
        <v>口灿莲花</v>
      </c>
      <c r="X159" t="str">
        <f t="shared" ca="1" si="67"/>
        <v>颜值爆表</v>
      </c>
      <c r="Y159" t="str">
        <f t="shared" ca="1" si="68"/>
        <v>sql达人</v>
      </c>
      <c r="Z159" t="str">
        <f t="shared" ca="1" si="69"/>
        <v/>
      </c>
      <c r="AA159" t="str">
        <f t="shared" ca="1" si="70"/>
        <v>tab达人</v>
      </c>
      <c r="AB159" t="str">
        <f t="shared" ca="1" si="71"/>
        <v>python达人</v>
      </c>
      <c r="AC159" t="str">
        <f t="shared" ca="1" si="72"/>
        <v>口灿莲花颜值爆表sql达人tab达人python达人,综合评分合格,高收入</v>
      </c>
      <c r="AD159" t="str">
        <f t="shared" ca="1" si="73"/>
        <v>分析师100158属于高收入人群,综合评分合格</v>
      </c>
      <c r="AE159" t="str">
        <f t="shared" ca="1" si="74"/>
        <v>分析师100158属于高收入人群,综合评分合格也是sql达人</v>
      </c>
    </row>
    <row r="160" spans="1:31" x14ac:dyDescent="0.2">
      <c r="A160">
        <v>100159</v>
      </c>
      <c r="B160" s="3">
        <f t="shared" ca="1" si="52"/>
        <v>4112.9980374565403</v>
      </c>
      <c r="C160" s="3">
        <f t="shared" ca="1" si="53"/>
        <v>63.817055585941915</v>
      </c>
      <c r="D160" t="str">
        <f t="shared" ca="1" si="54"/>
        <v>男</v>
      </c>
      <c r="E160" s="3">
        <f t="shared" ca="1" si="55"/>
        <v>21857.111405847481</v>
      </c>
      <c r="F160" s="3">
        <f t="shared" ca="1" si="56"/>
        <v>17</v>
      </c>
      <c r="G160">
        <f t="shared" ca="1" si="51"/>
        <v>4</v>
      </c>
      <c r="H160">
        <f t="shared" ca="1" si="75"/>
        <v>3</v>
      </c>
      <c r="I160">
        <f t="shared" ca="1" si="75"/>
        <v>5</v>
      </c>
      <c r="J160">
        <f t="shared" ca="1" si="75"/>
        <v>5</v>
      </c>
      <c r="K160">
        <f t="shared" ca="1" si="75"/>
        <v>5</v>
      </c>
      <c r="L160">
        <f t="shared" ca="1" si="75"/>
        <v>2</v>
      </c>
      <c r="M160">
        <f t="shared" ca="1" si="75"/>
        <v>3</v>
      </c>
      <c r="N160" s="2">
        <f t="shared" ca="1" si="57"/>
        <v>4.25</v>
      </c>
      <c r="O160" s="2">
        <f t="shared" ca="1" si="58"/>
        <v>3.3333333333333335</v>
      </c>
      <c r="P160" s="2">
        <f t="shared" ca="1" si="59"/>
        <v>3.8833333333333333</v>
      </c>
      <c r="Q160" t="str">
        <f t="shared" ca="1" si="60"/>
        <v>非低收入</v>
      </c>
      <c r="R160" t="str">
        <f t="shared" ca="1" si="61"/>
        <v>高收入</v>
      </c>
      <c r="S160" t="str">
        <f t="shared" ca="1" si="62"/>
        <v>综合评分合格</v>
      </c>
      <c r="T160" t="str">
        <f t="shared" ca="1" si="63"/>
        <v>非优秀</v>
      </c>
      <c r="U160" t="str">
        <f t="shared" ca="1" si="64"/>
        <v>综合评分合格</v>
      </c>
      <c r="V160" t="str">
        <f t="shared" ca="1" si="65"/>
        <v>文采斐然</v>
      </c>
      <c r="W160" t="str">
        <f t="shared" ca="1" si="66"/>
        <v/>
      </c>
      <c r="X160" t="str">
        <f t="shared" ca="1" si="67"/>
        <v/>
      </c>
      <c r="Y160" t="str">
        <f t="shared" ca="1" si="68"/>
        <v>sql达人</v>
      </c>
      <c r="Z160" t="str">
        <f t="shared" ca="1" si="69"/>
        <v/>
      </c>
      <c r="AA160" t="str">
        <f t="shared" ca="1" si="70"/>
        <v>tab达人</v>
      </c>
      <c r="AB160" t="str">
        <f t="shared" ca="1" si="71"/>
        <v>python达人</v>
      </c>
      <c r="AC160" t="str">
        <f t="shared" ca="1" si="72"/>
        <v>文采斐然sql达人tab达人python达人,综合评分合格,高收入</v>
      </c>
      <c r="AD160" t="str">
        <f t="shared" ca="1" si="73"/>
        <v>分析师100159属于高收入人群,综合评分合格</v>
      </c>
      <c r="AE160" t="str">
        <f t="shared" ca="1" si="74"/>
        <v>分析师100159属于高收入人群,综合评分合格此人文采斐然也是sql达人</v>
      </c>
    </row>
    <row r="161" spans="1:31" x14ac:dyDescent="0.2">
      <c r="A161">
        <v>100160</v>
      </c>
      <c r="B161" s="3">
        <f t="shared" ca="1" si="52"/>
        <v>3436.8933697419848</v>
      </c>
      <c r="C161" s="3">
        <f t="shared" ca="1" si="53"/>
        <v>33.19685929736751</v>
      </c>
      <c r="D161" t="str">
        <f t="shared" ca="1" si="54"/>
        <v>男</v>
      </c>
      <c r="E161" s="3">
        <f t="shared" ca="1" si="55"/>
        <v>2062.88412616698</v>
      </c>
      <c r="F161" s="3">
        <f t="shared" ca="1" si="56"/>
        <v>11</v>
      </c>
      <c r="G161">
        <f t="shared" ca="1" si="51"/>
        <v>3</v>
      </c>
      <c r="H161">
        <f t="shared" ca="1" si="75"/>
        <v>4</v>
      </c>
      <c r="I161">
        <f t="shared" ca="1" si="75"/>
        <v>5</v>
      </c>
      <c r="J161">
        <f t="shared" ca="1" si="75"/>
        <v>4</v>
      </c>
      <c r="K161">
        <f t="shared" ca="1" si="75"/>
        <v>5</v>
      </c>
      <c r="L161">
        <f t="shared" ca="1" si="75"/>
        <v>4</v>
      </c>
      <c r="M161">
        <f t="shared" ca="1" si="75"/>
        <v>4</v>
      </c>
      <c r="N161" s="2">
        <f t="shared" ca="1" si="57"/>
        <v>4</v>
      </c>
      <c r="O161" s="2">
        <f t="shared" ca="1" si="58"/>
        <v>4.333333333333333</v>
      </c>
      <c r="P161" s="2">
        <f t="shared" ca="1" si="59"/>
        <v>4.1333333333333329</v>
      </c>
      <c r="Q161" t="str">
        <f t="shared" ca="1" si="60"/>
        <v>低收入</v>
      </c>
      <c r="R161" t="str">
        <f t="shared" ca="1" si="61"/>
        <v>低收入</v>
      </c>
      <c r="S161" t="str">
        <f t="shared" ca="1" si="62"/>
        <v>综合评分合格</v>
      </c>
      <c r="T161" t="str">
        <f t="shared" ca="1" si="63"/>
        <v>非优秀</v>
      </c>
      <c r="U161" t="str">
        <f t="shared" ca="1" si="64"/>
        <v>综合评分合格</v>
      </c>
      <c r="V161" t="str">
        <f t="shared" ca="1" si="65"/>
        <v>文采斐然</v>
      </c>
      <c r="W161" t="str">
        <f t="shared" ca="1" si="66"/>
        <v/>
      </c>
      <c r="X161" t="str">
        <f t="shared" ca="1" si="67"/>
        <v/>
      </c>
      <c r="Y161" t="str">
        <f t="shared" ca="1" si="68"/>
        <v>sql达人</v>
      </c>
      <c r="Z161" t="str">
        <f t="shared" ca="1" si="69"/>
        <v/>
      </c>
      <c r="AA161" t="str">
        <f t="shared" ca="1" si="70"/>
        <v>tab达人</v>
      </c>
      <c r="AB161" t="str">
        <f t="shared" ca="1" si="71"/>
        <v/>
      </c>
      <c r="AC161" t="str">
        <f t="shared" ca="1" si="72"/>
        <v>文采斐然sql达人tab达人,综合评分合格,低收入</v>
      </c>
      <c r="AD161" t="str">
        <f t="shared" ca="1" si="73"/>
        <v>分析师100160属于低收入人群,综合评分合格</v>
      </c>
      <c r="AE161" t="str">
        <f t="shared" ca="1" si="74"/>
        <v>分析师100160属于低收入人群,综合评分合格此人文采斐然也是sql达人</v>
      </c>
    </row>
    <row r="162" spans="1:31" x14ac:dyDescent="0.2">
      <c r="A162">
        <v>100161</v>
      </c>
      <c r="B162" s="3">
        <f t="shared" ca="1" si="52"/>
        <v>9097.5926303584329</v>
      </c>
      <c r="C162" s="3">
        <f t="shared" ca="1" si="53"/>
        <v>34.299627810547989</v>
      </c>
      <c r="D162" t="str">
        <f t="shared" ca="1" si="54"/>
        <v>男</v>
      </c>
      <c r="E162" s="3">
        <f t="shared" ca="1" si="55"/>
        <v>18755.754171378539</v>
      </c>
      <c r="F162" s="3">
        <f t="shared" ca="1" si="56"/>
        <v>17</v>
      </c>
      <c r="G162">
        <f t="shared" ca="1" si="51"/>
        <v>3</v>
      </c>
      <c r="H162">
        <f t="shared" ca="1" si="75"/>
        <v>3</v>
      </c>
      <c r="I162">
        <f t="shared" ca="1" si="75"/>
        <v>5</v>
      </c>
      <c r="J162">
        <f t="shared" ca="1" si="75"/>
        <v>5</v>
      </c>
      <c r="K162">
        <f t="shared" ca="1" si="75"/>
        <v>4</v>
      </c>
      <c r="L162">
        <f t="shared" ca="1" si="75"/>
        <v>4</v>
      </c>
      <c r="M162">
        <f t="shared" ca="1" si="75"/>
        <v>4</v>
      </c>
      <c r="N162" s="2">
        <f t="shared" ca="1" si="57"/>
        <v>4</v>
      </c>
      <c r="O162" s="2">
        <f t="shared" ca="1" si="58"/>
        <v>4</v>
      </c>
      <c r="P162" s="2">
        <f t="shared" ca="1" si="59"/>
        <v>4</v>
      </c>
      <c r="Q162" t="str">
        <f t="shared" ca="1" si="60"/>
        <v>非低收入</v>
      </c>
      <c r="R162" t="str">
        <f t="shared" ca="1" si="61"/>
        <v>高收入</v>
      </c>
      <c r="S162" t="str">
        <f t="shared" ca="1" si="62"/>
        <v>综合评分合格</v>
      </c>
      <c r="T162" t="str">
        <f t="shared" ca="1" si="63"/>
        <v>非优秀</v>
      </c>
      <c r="U162" t="str">
        <f t="shared" ca="1" si="64"/>
        <v>综合评分合格</v>
      </c>
      <c r="V162" t="str">
        <f t="shared" ca="1" si="65"/>
        <v/>
      </c>
      <c r="W162" t="str">
        <f t="shared" ca="1" si="66"/>
        <v/>
      </c>
      <c r="X162" t="str">
        <f t="shared" ca="1" si="67"/>
        <v/>
      </c>
      <c r="Y162" t="str">
        <f t="shared" ca="1" si="68"/>
        <v>sql达人</v>
      </c>
      <c r="Z162" t="str">
        <f t="shared" ca="1" si="69"/>
        <v/>
      </c>
      <c r="AA162" t="str">
        <f t="shared" ca="1" si="70"/>
        <v>tab达人</v>
      </c>
      <c r="AB162" t="str">
        <f t="shared" ca="1" si="71"/>
        <v>python达人</v>
      </c>
      <c r="AC162" t="str">
        <f t="shared" ca="1" si="72"/>
        <v>sql达人tab达人python达人,综合评分合格,高收入</v>
      </c>
      <c r="AD162" t="str">
        <f t="shared" ca="1" si="73"/>
        <v>分析师100161属于高收入人群,综合评分合格</v>
      </c>
      <c r="AE162" t="str">
        <f t="shared" ca="1" si="74"/>
        <v>分析师100161属于高收入人群,综合评分合格也是sql达人</v>
      </c>
    </row>
    <row r="163" spans="1:31" x14ac:dyDescent="0.2">
      <c r="A163">
        <v>100162</v>
      </c>
      <c r="B163" s="3">
        <f t="shared" ca="1" si="52"/>
        <v>3040.2494694042634</v>
      </c>
      <c r="C163" s="3">
        <f t="shared" ca="1" si="53"/>
        <v>20.722408799375113</v>
      </c>
      <c r="D163" t="str">
        <f t="shared" ca="1" si="54"/>
        <v>男</v>
      </c>
      <c r="E163" s="3">
        <f t="shared" ca="1" si="55"/>
        <v>7324.7431965812475</v>
      </c>
      <c r="F163" s="3">
        <f t="shared" ca="1" si="56"/>
        <v>20</v>
      </c>
      <c r="G163">
        <f t="shared" ca="1" si="51"/>
        <v>3</v>
      </c>
      <c r="H163">
        <f t="shared" ca="1" si="75"/>
        <v>5</v>
      </c>
      <c r="I163">
        <f t="shared" ca="1" si="75"/>
        <v>5</v>
      </c>
      <c r="J163">
        <f t="shared" ca="1" si="75"/>
        <v>4</v>
      </c>
      <c r="K163">
        <f t="shared" ca="1" si="75"/>
        <v>2</v>
      </c>
      <c r="L163">
        <f t="shared" ca="1" si="75"/>
        <v>4</v>
      </c>
      <c r="M163">
        <f t="shared" ca="1" si="75"/>
        <v>4</v>
      </c>
      <c r="N163" s="2">
        <f t="shared" ca="1" si="57"/>
        <v>4.25</v>
      </c>
      <c r="O163" s="2">
        <f t="shared" ca="1" si="58"/>
        <v>3.3333333333333335</v>
      </c>
      <c r="P163" s="2">
        <f t="shared" ca="1" si="59"/>
        <v>3.8833333333333333</v>
      </c>
      <c r="Q163" t="str">
        <f t="shared" ca="1" si="60"/>
        <v>非低收入</v>
      </c>
      <c r="R163" t="str">
        <f t="shared" ca="1" si="61"/>
        <v>中高收入</v>
      </c>
      <c r="S163" t="str">
        <f t="shared" ca="1" si="62"/>
        <v>综合评分合格</v>
      </c>
      <c r="T163" t="str">
        <f t="shared" ca="1" si="63"/>
        <v>非优秀</v>
      </c>
      <c r="U163" t="str">
        <f t="shared" ca="1" si="64"/>
        <v>综合评分合格</v>
      </c>
      <c r="V163" t="str">
        <f t="shared" ca="1" si="65"/>
        <v/>
      </c>
      <c r="W163" t="str">
        <f t="shared" ca="1" si="66"/>
        <v/>
      </c>
      <c r="X163" t="str">
        <f t="shared" ca="1" si="67"/>
        <v/>
      </c>
      <c r="Y163" t="str">
        <f t="shared" ca="1" si="68"/>
        <v>sql达人</v>
      </c>
      <c r="Z163" t="str">
        <f t="shared" ca="1" si="69"/>
        <v/>
      </c>
      <c r="AA163" t="str">
        <f t="shared" ca="1" si="70"/>
        <v>tab达人</v>
      </c>
      <c r="AB163" t="str">
        <f t="shared" ca="1" si="71"/>
        <v/>
      </c>
      <c r="AC163" t="str">
        <f t="shared" ca="1" si="72"/>
        <v>sql达人tab达人,综合评分合格,中高收入</v>
      </c>
      <c r="AD163" t="str">
        <f t="shared" ca="1" si="73"/>
        <v>分析师100162属于中高收入人群,综合评分合格</v>
      </c>
      <c r="AE163" t="str">
        <f t="shared" ca="1" si="74"/>
        <v>分析师100162属于中高收入人群,综合评分合格也是sql达人</v>
      </c>
    </row>
    <row r="164" spans="1:31" x14ac:dyDescent="0.2">
      <c r="A164">
        <v>100163</v>
      </c>
      <c r="B164" s="3">
        <f t="shared" ca="1" si="52"/>
        <v>5336.2681006700195</v>
      </c>
      <c r="C164" s="3">
        <f t="shared" ca="1" si="53"/>
        <v>32.791912887509753</v>
      </c>
      <c r="D164" t="str">
        <f t="shared" ca="1" si="54"/>
        <v>男</v>
      </c>
      <c r="E164" s="3">
        <f t="shared" ca="1" si="55"/>
        <v>18448.415399152844</v>
      </c>
      <c r="F164" s="3">
        <f t="shared" ca="1" si="56"/>
        <v>3</v>
      </c>
      <c r="G164">
        <f t="shared" ca="1" si="51"/>
        <v>4</v>
      </c>
      <c r="H164">
        <f t="shared" ca="1" si="75"/>
        <v>4</v>
      </c>
      <c r="I164">
        <f t="shared" ca="1" si="75"/>
        <v>4</v>
      </c>
      <c r="J164">
        <f t="shared" ca="1" si="75"/>
        <v>3</v>
      </c>
      <c r="K164">
        <f t="shared" ca="1" si="75"/>
        <v>5</v>
      </c>
      <c r="L164">
        <f t="shared" ca="1" si="75"/>
        <v>4</v>
      </c>
      <c r="M164">
        <f t="shared" ca="1" si="75"/>
        <v>1</v>
      </c>
      <c r="N164" s="2">
        <f t="shared" ca="1" si="57"/>
        <v>3.75</v>
      </c>
      <c r="O164" s="2">
        <f t="shared" ca="1" si="58"/>
        <v>3.3333333333333335</v>
      </c>
      <c r="P164" s="2">
        <f t="shared" ca="1" si="59"/>
        <v>3.5833333333333335</v>
      </c>
      <c r="Q164" t="str">
        <f t="shared" ca="1" si="60"/>
        <v>非低收入</v>
      </c>
      <c r="R164" t="str">
        <f t="shared" ca="1" si="61"/>
        <v>高收入</v>
      </c>
      <c r="S164" t="str">
        <f t="shared" ca="1" si="62"/>
        <v>综合评分合格</v>
      </c>
      <c r="T164" t="str">
        <f t="shared" ca="1" si="63"/>
        <v>非优秀</v>
      </c>
      <c r="U164" t="str">
        <f t="shared" ca="1" si="64"/>
        <v>综合评分合格</v>
      </c>
      <c r="V164" t="str">
        <f t="shared" ca="1" si="65"/>
        <v>文采斐然</v>
      </c>
      <c r="W164" t="str">
        <f t="shared" ca="1" si="66"/>
        <v/>
      </c>
      <c r="X164" t="str">
        <f t="shared" ca="1" si="67"/>
        <v/>
      </c>
      <c r="Y164" t="str">
        <f t="shared" ca="1" si="68"/>
        <v/>
      </c>
      <c r="Z164" t="str">
        <f t="shared" ca="1" si="69"/>
        <v/>
      </c>
      <c r="AA164" t="str">
        <f t="shared" ca="1" si="70"/>
        <v/>
      </c>
      <c r="AB164" t="str">
        <f t="shared" ca="1" si="71"/>
        <v/>
      </c>
      <c r="AC164" t="str">
        <f t="shared" ca="1" si="72"/>
        <v>文采斐然,综合评分合格,高收入</v>
      </c>
      <c r="AD164" t="str">
        <f t="shared" ca="1" si="73"/>
        <v>分析师100163属于高收入人群,综合评分合格</v>
      </c>
      <c r="AE164" t="str">
        <f t="shared" ca="1" si="74"/>
        <v>分析师100163属于高收入人群,综合评分合格此人文采斐然</v>
      </c>
    </row>
    <row r="165" spans="1:31" x14ac:dyDescent="0.2">
      <c r="A165">
        <v>100164</v>
      </c>
      <c r="B165" s="3">
        <f t="shared" ca="1" si="52"/>
        <v>6575.3957542725793</v>
      </c>
      <c r="C165" s="3">
        <f t="shared" ca="1" si="53"/>
        <v>32.189019885143523</v>
      </c>
      <c r="D165" t="str">
        <f t="shared" ca="1" si="54"/>
        <v>女</v>
      </c>
      <c r="E165" s="3">
        <f t="shared" ca="1" si="55"/>
        <v>19659.917548683345</v>
      </c>
      <c r="F165" s="3">
        <f t="shared" ca="1" si="56"/>
        <v>7</v>
      </c>
      <c r="G165">
        <f t="shared" ca="1" si="51"/>
        <v>3</v>
      </c>
      <c r="H165">
        <f t="shared" ca="1" si="75"/>
        <v>5</v>
      </c>
      <c r="I165">
        <f t="shared" ca="1" si="75"/>
        <v>4</v>
      </c>
      <c r="J165">
        <f t="shared" ca="1" si="75"/>
        <v>5</v>
      </c>
      <c r="K165">
        <f t="shared" ca="1" si="75"/>
        <v>2</v>
      </c>
      <c r="L165">
        <f t="shared" ca="1" si="75"/>
        <v>4</v>
      </c>
      <c r="M165">
        <f t="shared" ca="1" si="75"/>
        <v>2</v>
      </c>
      <c r="N165" s="2">
        <f t="shared" ca="1" si="57"/>
        <v>4.25</v>
      </c>
      <c r="O165" s="2">
        <f t="shared" ca="1" si="58"/>
        <v>2.6666666666666665</v>
      </c>
      <c r="P165" s="2">
        <f t="shared" ca="1" si="59"/>
        <v>3.6166666666666663</v>
      </c>
      <c r="Q165" t="str">
        <f t="shared" ca="1" si="60"/>
        <v>非低收入</v>
      </c>
      <c r="R165" t="str">
        <f t="shared" ca="1" si="61"/>
        <v>高收入</v>
      </c>
      <c r="S165" t="str">
        <f t="shared" ca="1" si="62"/>
        <v>综合评分不合格</v>
      </c>
      <c r="T165" t="str">
        <f t="shared" ca="1" si="63"/>
        <v>非优秀</v>
      </c>
      <c r="U165" t="str">
        <f t="shared" ca="1" si="64"/>
        <v>综合评分不合格</v>
      </c>
      <c r="V165" t="str">
        <f t="shared" ca="1" si="65"/>
        <v/>
      </c>
      <c r="W165" t="str">
        <f t="shared" ca="1" si="66"/>
        <v/>
      </c>
      <c r="X165" t="str">
        <f t="shared" ca="1" si="67"/>
        <v/>
      </c>
      <c r="Y165" t="str">
        <f t="shared" ca="1" si="68"/>
        <v>sql达人</v>
      </c>
      <c r="Z165" t="str">
        <f t="shared" ca="1" si="69"/>
        <v/>
      </c>
      <c r="AA165" t="str">
        <f t="shared" ca="1" si="70"/>
        <v/>
      </c>
      <c r="AB165" t="str">
        <f t="shared" ca="1" si="71"/>
        <v>python达人</v>
      </c>
      <c r="AC165" t="str">
        <f t="shared" ca="1" si="72"/>
        <v>sql达人python达人,综合评分不合格,高收入</v>
      </c>
      <c r="AD165" t="str">
        <f t="shared" ca="1" si="73"/>
        <v>分析师100164属于高收入人群,综合评分不合格</v>
      </c>
      <c r="AE165" t="str">
        <f t="shared" ca="1" si="74"/>
        <v>分析师100164属于高收入人群,综合评分不合格也是sql达人</v>
      </c>
    </row>
    <row r="166" spans="1:31" x14ac:dyDescent="0.2">
      <c r="A166">
        <v>100165</v>
      </c>
      <c r="B166" s="3">
        <f t="shared" ca="1" si="52"/>
        <v>468.10130269135499</v>
      </c>
      <c r="C166" s="3">
        <f t="shared" ca="1" si="53"/>
        <v>63.135880472992419</v>
      </c>
      <c r="D166" t="str">
        <f t="shared" ca="1" si="54"/>
        <v>男</v>
      </c>
      <c r="E166" s="3">
        <f t="shared" ca="1" si="55"/>
        <v>5565.975042873757</v>
      </c>
      <c r="F166" s="3">
        <f t="shared" ca="1" si="56"/>
        <v>12</v>
      </c>
      <c r="G166">
        <f t="shared" ca="1" si="51"/>
        <v>4</v>
      </c>
      <c r="H166">
        <f t="shared" ca="1" si="75"/>
        <v>5</v>
      </c>
      <c r="I166">
        <f t="shared" ca="1" si="75"/>
        <v>5</v>
      </c>
      <c r="J166">
        <f t="shared" ca="1" si="75"/>
        <v>5</v>
      </c>
      <c r="K166">
        <f t="shared" ca="1" si="75"/>
        <v>5</v>
      </c>
      <c r="L166">
        <f t="shared" ca="1" si="75"/>
        <v>4</v>
      </c>
      <c r="M166">
        <f t="shared" ca="1" si="75"/>
        <v>2</v>
      </c>
      <c r="N166" s="2">
        <f t="shared" ca="1" si="57"/>
        <v>4.75</v>
      </c>
      <c r="O166" s="2">
        <f t="shared" ca="1" si="58"/>
        <v>3.6666666666666665</v>
      </c>
      <c r="P166" s="2">
        <f t="shared" ca="1" si="59"/>
        <v>4.3166666666666664</v>
      </c>
      <c r="Q166" t="str">
        <f t="shared" ca="1" si="60"/>
        <v>非低收入</v>
      </c>
      <c r="R166" t="str">
        <f t="shared" ca="1" si="61"/>
        <v>中等收入</v>
      </c>
      <c r="S166" t="str">
        <f t="shared" ca="1" si="62"/>
        <v>综合评分合格</v>
      </c>
      <c r="T166" t="str">
        <f t="shared" ca="1" si="63"/>
        <v>非优秀</v>
      </c>
      <c r="U166" t="str">
        <f t="shared" ca="1" si="64"/>
        <v>综合评分合格</v>
      </c>
      <c r="V166" t="str">
        <f t="shared" ca="1" si="65"/>
        <v>文采斐然</v>
      </c>
      <c r="W166" t="str">
        <f t="shared" ca="1" si="66"/>
        <v/>
      </c>
      <c r="X166" t="str">
        <f t="shared" ca="1" si="67"/>
        <v/>
      </c>
      <c r="Y166" t="str">
        <f t="shared" ca="1" si="68"/>
        <v>sql达人</v>
      </c>
      <c r="Z166" t="str">
        <f t="shared" ca="1" si="69"/>
        <v/>
      </c>
      <c r="AA166" t="str">
        <f t="shared" ca="1" si="70"/>
        <v>tab达人</v>
      </c>
      <c r="AB166" t="str">
        <f t="shared" ca="1" si="71"/>
        <v>python达人</v>
      </c>
      <c r="AC166" t="str">
        <f t="shared" ca="1" si="72"/>
        <v>文采斐然sql达人tab达人python达人,综合评分合格,中等收入</v>
      </c>
      <c r="AD166" t="str">
        <f t="shared" ca="1" si="73"/>
        <v>分析师100165属于中等收入人群,综合评分合格</v>
      </c>
      <c r="AE166" t="str">
        <f t="shared" ca="1" si="74"/>
        <v>分析师100165属于中等收入人群,综合评分合格此人文采斐然也是sql达人</v>
      </c>
    </row>
    <row r="167" spans="1:31" x14ac:dyDescent="0.2">
      <c r="A167">
        <v>100166</v>
      </c>
      <c r="B167" s="3">
        <f t="shared" ca="1" si="52"/>
        <v>9572.5566621390226</v>
      </c>
      <c r="C167" s="3">
        <f t="shared" ca="1" si="53"/>
        <v>39.639868030319022</v>
      </c>
      <c r="D167" t="str">
        <f t="shared" ca="1" si="54"/>
        <v>女</v>
      </c>
      <c r="E167" s="3">
        <f t="shared" ca="1" si="55"/>
        <v>6312.7531598387222</v>
      </c>
      <c r="F167" s="3">
        <f t="shared" ca="1" si="56"/>
        <v>4</v>
      </c>
      <c r="G167">
        <f t="shared" ca="1" si="51"/>
        <v>5</v>
      </c>
      <c r="H167">
        <f t="shared" ca="1" si="75"/>
        <v>4</v>
      </c>
      <c r="I167">
        <f t="shared" ca="1" si="75"/>
        <v>5</v>
      </c>
      <c r="J167">
        <f t="shared" ca="1" si="75"/>
        <v>3</v>
      </c>
      <c r="K167">
        <f t="shared" ca="1" si="75"/>
        <v>4</v>
      </c>
      <c r="L167">
        <f t="shared" ca="1" si="75"/>
        <v>2</v>
      </c>
      <c r="M167">
        <f t="shared" ca="1" si="75"/>
        <v>4</v>
      </c>
      <c r="N167" s="2">
        <f t="shared" ca="1" si="57"/>
        <v>4.25</v>
      </c>
      <c r="O167" s="2">
        <f t="shared" ca="1" si="58"/>
        <v>3.3333333333333335</v>
      </c>
      <c r="P167" s="2">
        <f t="shared" ca="1" si="59"/>
        <v>3.8833333333333333</v>
      </c>
      <c r="Q167" t="str">
        <f t="shared" ca="1" si="60"/>
        <v>非低收入</v>
      </c>
      <c r="R167" t="str">
        <f t="shared" ca="1" si="61"/>
        <v>中高收入</v>
      </c>
      <c r="S167" t="str">
        <f t="shared" ca="1" si="62"/>
        <v>综合评分合格</v>
      </c>
      <c r="T167" t="str">
        <f t="shared" ca="1" si="63"/>
        <v>非优秀</v>
      </c>
      <c r="U167" t="str">
        <f t="shared" ca="1" si="64"/>
        <v>综合评分合格</v>
      </c>
      <c r="V167" t="str">
        <f t="shared" ca="1" si="65"/>
        <v/>
      </c>
      <c r="W167" t="str">
        <f t="shared" ca="1" si="66"/>
        <v/>
      </c>
      <c r="X167" t="str">
        <f t="shared" ca="1" si="67"/>
        <v/>
      </c>
      <c r="Y167" t="str">
        <f t="shared" ca="1" si="68"/>
        <v/>
      </c>
      <c r="Z167" t="str">
        <f t="shared" ca="1" si="69"/>
        <v>excel达人</v>
      </c>
      <c r="AA167" t="str">
        <f t="shared" ca="1" si="70"/>
        <v>tab达人</v>
      </c>
      <c r="AB167" t="str">
        <f t="shared" ca="1" si="71"/>
        <v/>
      </c>
      <c r="AC167" t="str">
        <f t="shared" ca="1" si="72"/>
        <v>excel达人tab达人,综合评分合格,中高收入</v>
      </c>
      <c r="AD167" t="str">
        <f t="shared" ca="1" si="73"/>
        <v>分析师100166属于中高收入人群,综合评分合格</v>
      </c>
      <c r="AE167" t="str">
        <f t="shared" ca="1" si="74"/>
        <v>分析师100166属于中高收入人群,综合评分合格</v>
      </c>
    </row>
    <row r="168" spans="1:31" x14ac:dyDescent="0.2">
      <c r="A168">
        <v>100167</v>
      </c>
      <c r="B168" s="3">
        <f t="shared" ca="1" si="52"/>
        <v>4942.0020084809112</v>
      </c>
      <c r="C168" s="3">
        <f t="shared" ca="1" si="53"/>
        <v>42.085194087492994</v>
      </c>
      <c r="D168" t="str">
        <f t="shared" ca="1" si="54"/>
        <v>女</v>
      </c>
      <c r="E168" s="3">
        <f t="shared" ca="1" si="55"/>
        <v>20687.495575458786</v>
      </c>
      <c r="F168" s="3">
        <f t="shared" ca="1" si="56"/>
        <v>11</v>
      </c>
      <c r="G168">
        <f t="shared" ca="1" si="51"/>
        <v>4</v>
      </c>
      <c r="H168">
        <f t="shared" ca="1" si="75"/>
        <v>5</v>
      </c>
      <c r="I168">
        <f t="shared" ca="1" si="75"/>
        <v>5</v>
      </c>
      <c r="J168">
        <f t="shared" ca="1" si="75"/>
        <v>4</v>
      </c>
      <c r="K168">
        <f t="shared" ca="1" si="75"/>
        <v>5</v>
      </c>
      <c r="L168">
        <f t="shared" ca="1" si="75"/>
        <v>5</v>
      </c>
      <c r="M168">
        <f t="shared" ca="1" si="75"/>
        <v>4</v>
      </c>
      <c r="N168" s="2">
        <f t="shared" ca="1" si="57"/>
        <v>4.5</v>
      </c>
      <c r="O168" s="2">
        <f t="shared" ca="1" si="58"/>
        <v>4.666666666666667</v>
      </c>
      <c r="P168" s="2">
        <f t="shared" ca="1" si="59"/>
        <v>4.5666666666666664</v>
      </c>
      <c r="Q168" t="str">
        <f t="shared" ca="1" si="60"/>
        <v>非低收入</v>
      </c>
      <c r="R168" t="str">
        <f t="shared" ca="1" si="61"/>
        <v>高收入</v>
      </c>
      <c r="S168" t="str">
        <f t="shared" ca="1" si="62"/>
        <v>综合评分合格</v>
      </c>
      <c r="T168" t="str">
        <f t="shared" ca="1" si="63"/>
        <v>非优秀</v>
      </c>
      <c r="U168" t="str">
        <f t="shared" ca="1" si="64"/>
        <v>综合评分合格</v>
      </c>
      <c r="V168" t="str">
        <f t="shared" ca="1" si="65"/>
        <v>文采斐然</v>
      </c>
      <c r="W168" t="str">
        <f t="shared" ca="1" si="66"/>
        <v>口灿莲花</v>
      </c>
      <c r="X168" t="str">
        <f t="shared" ca="1" si="67"/>
        <v/>
      </c>
      <c r="Y168" t="str">
        <f t="shared" ca="1" si="68"/>
        <v>sql达人</v>
      </c>
      <c r="Z168" t="str">
        <f t="shared" ca="1" si="69"/>
        <v/>
      </c>
      <c r="AA168" t="str">
        <f t="shared" ca="1" si="70"/>
        <v>tab达人</v>
      </c>
      <c r="AB168" t="str">
        <f t="shared" ca="1" si="71"/>
        <v/>
      </c>
      <c r="AC168" t="str">
        <f t="shared" ca="1" si="72"/>
        <v>文采斐然口灿莲花sql达人tab达人,综合评分合格,高收入</v>
      </c>
      <c r="AD168" t="str">
        <f t="shared" ca="1" si="73"/>
        <v>分析师100167属于高收入人群,综合评分合格</v>
      </c>
      <c r="AE168" t="str">
        <f t="shared" ca="1" si="74"/>
        <v>分析师100167属于高收入人群,综合评分合格此人文采斐然也是sql达人</v>
      </c>
    </row>
    <row r="169" spans="1:31" x14ac:dyDescent="0.2">
      <c r="A169">
        <v>100168</v>
      </c>
      <c r="B169" s="3">
        <f t="shared" ca="1" si="52"/>
        <v>7643.548411326381</v>
      </c>
      <c r="C169" s="3">
        <f t="shared" ca="1" si="53"/>
        <v>22.95941239915182</v>
      </c>
      <c r="D169" t="str">
        <f t="shared" ca="1" si="54"/>
        <v>男</v>
      </c>
      <c r="E169" s="3">
        <f t="shared" ca="1" si="55"/>
        <v>5807.4379960231836</v>
      </c>
      <c r="F169" s="3">
        <f t="shared" ca="1" si="56"/>
        <v>11</v>
      </c>
      <c r="G169">
        <f t="shared" ca="1" si="51"/>
        <v>4</v>
      </c>
      <c r="H169">
        <f t="shared" ca="1" si="75"/>
        <v>3</v>
      </c>
      <c r="I169">
        <f t="shared" ca="1" si="75"/>
        <v>5</v>
      </c>
      <c r="J169">
        <f t="shared" ca="1" si="75"/>
        <v>3</v>
      </c>
      <c r="K169">
        <f t="shared" ca="1" si="75"/>
        <v>4</v>
      </c>
      <c r="L169">
        <f t="shared" ca="1" si="75"/>
        <v>5</v>
      </c>
      <c r="M169">
        <f t="shared" ca="1" si="75"/>
        <v>3</v>
      </c>
      <c r="N169" s="2">
        <f t="shared" ca="1" si="57"/>
        <v>3.75</v>
      </c>
      <c r="O169" s="2">
        <f t="shared" ca="1" si="58"/>
        <v>4</v>
      </c>
      <c r="P169" s="2">
        <f t="shared" ca="1" si="59"/>
        <v>3.85</v>
      </c>
      <c r="Q169" t="str">
        <f t="shared" ca="1" si="60"/>
        <v>非低收入</v>
      </c>
      <c r="R169" t="str">
        <f t="shared" ca="1" si="61"/>
        <v>中等收入</v>
      </c>
      <c r="S169" t="str">
        <f t="shared" ca="1" si="62"/>
        <v>综合评分合格</v>
      </c>
      <c r="T169" t="str">
        <f t="shared" ca="1" si="63"/>
        <v>非优秀</v>
      </c>
      <c r="U169" t="str">
        <f t="shared" ca="1" si="64"/>
        <v>综合评分合格</v>
      </c>
      <c r="V169" t="str">
        <f t="shared" ca="1" si="65"/>
        <v/>
      </c>
      <c r="W169" t="str">
        <f t="shared" ca="1" si="66"/>
        <v>口灿莲花</v>
      </c>
      <c r="X169" t="str">
        <f t="shared" ca="1" si="67"/>
        <v/>
      </c>
      <c r="Y169" t="str">
        <f t="shared" ca="1" si="68"/>
        <v>sql达人</v>
      </c>
      <c r="Z169" t="str">
        <f t="shared" ca="1" si="69"/>
        <v/>
      </c>
      <c r="AA169" t="str">
        <f t="shared" ca="1" si="70"/>
        <v>tab达人</v>
      </c>
      <c r="AB169" t="str">
        <f t="shared" ca="1" si="71"/>
        <v/>
      </c>
      <c r="AC169" t="str">
        <f t="shared" ca="1" si="72"/>
        <v>口灿莲花sql达人tab达人,综合评分合格,中等收入</v>
      </c>
      <c r="AD169" t="str">
        <f t="shared" ca="1" si="73"/>
        <v>分析师100168属于中等收入人群,综合评分合格</v>
      </c>
      <c r="AE169" t="str">
        <f t="shared" ca="1" si="74"/>
        <v>分析师100168属于中等收入人群,综合评分合格也是sql达人</v>
      </c>
    </row>
    <row r="170" spans="1:31" x14ac:dyDescent="0.2">
      <c r="A170">
        <v>100169</v>
      </c>
      <c r="B170" s="3">
        <f t="shared" ca="1" si="52"/>
        <v>6482.2989175627235</v>
      </c>
      <c r="C170" s="3">
        <f t="shared" ca="1" si="53"/>
        <v>33.710515266730994</v>
      </c>
      <c r="D170" t="str">
        <f t="shared" ca="1" si="54"/>
        <v>男</v>
      </c>
      <c r="E170" s="3">
        <f t="shared" ca="1" si="55"/>
        <v>19162.927693323458</v>
      </c>
      <c r="F170" s="3">
        <f t="shared" ca="1" si="56"/>
        <v>7</v>
      </c>
      <c r="G170">
        <f t="shared" ca="1" si="51"/>
        <v>2</v>
      </c>
      <c r="H170">
        <f t="shared" ca="1" si="75"/>
        <v>4</v>
      </c>
      <c r="I170">
        <f t="shared" ca="1" si="75"/>
        <v>3</v>
      </c>
      <c r="J170">
        <f t="shared" ca="1" si="75"/>
        <v>5</v>
      </c>
      <c r="K170">
        <f t="shared" ca="1" si="75"/>
        <v>4</v>
      </c>
      <c r="L170">
        <f t="shared" ca="1" si="75"/>
        <v>4</v>
      </c>
      <c r="M170">
        <f t="shared" ca="1" si="75"/>
        <v>4</v>
      </c>
      <c r="N170" s="2">
        <f t="shared" ca="1" si="57"/>
        <v>3.5</v>
      </c>
      <c r="O170" s="2">
        <f t="shared" ca="1" si="58"/>
        <v>4</v>
      </c>
      <c r="P170" s="2">
        <f t="shared" ca="1" si="59"/>
        <v>3.7</v>
      </c>
      <c r="Q170" t="str">
        <f t="shared" ca="1" si="60"/>
        <v>非低收入</v>
      </c>
      <c r="R170" t="str">
        <f t="shared" ca="1" si="61"/>
        <v>高收入</v>
      </c>
      <c r="S170" t="str">
        <f t="shared" ca="1" si="62"/>
        <v>综合评分合格</v>
      </c>
      <c r="T170" t="str">
        <f t="shared" ca="1" si="63"/>
        <v>非优秀</v>
      </c>
      <c r="U170" t="str">
        <f t="shared" ca="1" si="64"/>
        <v>综合评分合格</v>
      </c>
      <c r="V170" t="str">
        <f t="shared" ca="1" si="65"/>
        <v/>
      </c>
      <c r="W170" t="str">
        <f t="shared" ca="1" si="66"/>
        <v/>
      </c>
      <c r="X170" t="str">
        <f t="shared" ca="1" si="67"/>
        <v/>
      </c>
      <c r="Y170" t="str">
        <f t="shared" ca="1" si="68"/>
        <v>sql达人</v>
      </c>
      <c r="Z170" t="str">
        <f t="shared" ca="1" si="69"/>
        <v/>
      </c>
      <c r="AA170" t="str">
        <f t="shared" ca="1" si="70"/>
        <v/>
      </c>
      <c r="AB170" t="str">
        <f t="shared" ca="1" si="71"/>
        <v>python达人</v>
      </c>
      <c r="AC170" t="str">
        <f t="shared" ca="1" si="72"/>
        <v>sql达人python达人,综合评分合格,高收入</v>
      </c>
      <c r="AD170" t="str">
        <f t="shared" ca="1" si="73"/>
        <v>分析师100169属于高收入人群,综合评分合格</v>
      </c>
      <c r="AE170" t="str">
        <f t="shared" ca="1" si="74"/>
        <v>分析师100169属于高收入人群,综合评分合格也是sql达人</v>
      </c>
    </row>
    <row r="171" spans="1:31" x14ac:dyDescent="0.2">
      <c r="A171">
        <v>100170</v>
      </c>
      <c r="B171" s="3">
        <f t="shared" ca="1" si="52"/>
        <v>9045.8290358872837</v>
      </c>
      <c r="C171" s="3">
        <f t="shared" ca="1" si="53"/>
        <v>34.049974647024278</v>
      </c>
      <c r="D171" t="str">
        <f t="shared" ca="1" si="54"/>
        <v>男</v>
      </c>
      <c r="E171" s="3">
        <f t="shared" ca="1" si="55"/>
        <v>21171.66079212831</v>
      </c>
      <c r="F171" s="3">
        <f t="shared" ca="1" si="56"/>
        <v>15</v>
      </c>
      <c r="G171">
        <f t="shared" ca="1" si="51"/>
        <v>5</v>
      </c>
      <c r="H171">
        <f t="shared" ca="1" si="75"/>
        <v>4</v>
      </c>
      <c r="I171">
        <f t="shared" ca="1" si="75"/>
        <v>5</v>
      </c>
      <c r="J171">
        <f t="shared" ca="1" si="75"/>
        <v>5</v>
      </c>
      <c r="K171">
        <f t="shared" ca="1" si="75"/>
        <v>3</v>
      </c>
      <c r="L171">
        <f t="shared" ca="1" si="75"/>
        <v>4</v>
      </c>
      <c r="M171">
        <f t="shared" ca="1" si="75"/>
        <v>4</v>
      </c>
      <c r="N171" s="2">
        <f t="shared" ca="1" si="57"/>
        <v>4.75</v>
      </c>
      <c r="O171" s="2">
        <f t="shared" ca="1" si="58"/>
        <v>3.6666666666666665</v>
      </c>
      <c r="P171" s="2">
        <f t="shared" ca="1" si="59"/>
        <v>4.3166666666666664</v>
      </c>
      <c r="Q171" t="str">
        <f t="shared" ca="1" si="60"/>
        <v>非低收入</v>
      </c>
      <c r="R171" t="str">
        <f t="shared" ca="1" si="61"/>
        <v>高收入</v>
      </c>
      <c r="S171" t="str">
        <f t="shared" ca="1" si="62"/>
        <v>综合评分合格</v>
      </c>
      <c r="T171" t="str">
        <f t="shared" ca="1" si="63"/>
        <v>非优秀</v>
      </c>
      <c r="U171" t="str">
        <f t="shared" ca="1" si="64"/>
        <v>综合评分合格</v>
      </c>
      <c r="V171" t="str">
        <f t="shared" ca="1" si="65"/>
        <v/>
      </c>
      <c r="W171" t="str">
        <f t="shared" ca="1" si="66"/>
        <v/>
      </c>
      <c r="X171" t="str">
        <f t="shared" ca="1" si="67"/>
        <v/>
      </c>
      <c r="Y171" t="str">
        <f t="shared" ca="1" si="68"/>
        <v>sql达人</v>
      </c>
      <c r="Z171" t="str">
        <f t="shared" ca="1" si="69"/>
        <v>excel达人</v>
      </c>
      <c r="AA171" t="str">
        <f t="shared" ca="1" si="70"/>
        <v>tab达人</v>
      </c>
      <c r="AB171" t="str">
        <f t="shared" ca="1" si="71"/>
        <v>python达人</v>
      </c>
      <c r="AC171" t="str">
        <f t="shared" ca="1" si="72"/>
        <v>sql达人excel达人tab达人python达人,综合评分合格,高收入</v>
      </c>
      <c r="AD171" t="str">
        <f t="shared" ca="1" si="73"/>
        <v>分析师100170属于高收入人群,综合评分合格</v>
      </c>
      <c r="AE171" t="str">
        <f t="shared" ca="1" si="74"/>
        <v>分析师100170属于高收入人群,综合评分合格也是sql达人</v>
      </c>
    </row>
    <row r="172" spans="1:31" x14ac:dyDescent="0.2">
      <c r="A172">
        <v>100171</v>
      </c>
      <c r="B172" s="3">
        <f t="shared" ca="1" si="52"/>
        <v>5942.3752434298885</v>
      </c>
      <c r="C172" s="3">
        <f t="shared" ca="1" si="53"/>
        <v>57.117824932260845</v>
      </c>
      <c r="D172" t="str">
        <f t="shared" ca="1" si="54"/>
        <v>女</v>
      </c>
      <c r="E172" s="3">
        <f t="shared" ca="1" si="55"/>
        <v>7962.5393407493639</v>
      </c>
      <c r="F172" s="3">
        <f t="shared" ca="1" si="56"/>
        <v>19</v>
      </c>
      <c r="G172">
        <f t="shared" ca="1" si="51"/>
        <v>5</v>
      </c>
      <c r="H172">
        <f t="shared" ca="1" si="75"/>
        <v>5</v>
      </c>
      <c r="I172">
        <f t="shared" ca="1" si="75"/>
        <v>5</v>
      </c>
      <c r="J172">
        <f t="shared" ca="1" si="75"/>
        <v>4</v>
      </c>
      <c r="K172">
        <f t="shared" ca="1" si="75"/>
        <v>5</v>
      </c>
      <c r="L172">
        <f t="shared" ca="1" si="75"/>
        <v>5</v>
      </c>
      <c r="M172">
        <f t="shared" ca="1" si="75"/>
        <v>4</v>
      </c>
      <c r="N172" s="2">
        <f t="shared" ca="1" si="57"/>
        <v>4.75</v>
      </c>
      <c r="O172" s="2">
        <f t="shared" ca="1" si="58"/>
        <v>4.666666666666667</v>
      </c>
      <c r="P172" s="2">
        <f t="shared" ca="1" si="59"/>
        <v>4.7166666666666668</v>
      </c>
      <c r="Q172" t="str">
        <f t="shared" ca="1" si="60"/>
        <v>非低收入</v>
      </c>
      <c r="R172" t="str">
        <f t="shared" ca="1" si="61"/>
        <v>中高收入</v>
      </c>
      <c r="S172" t="str">
        <f t="shared" ca="1" si="62"/>
        <v>综合评分合格</v>
      </c>
      <c r="T172" t="str">
        <f t="shared" ca="1" si="63"/>
        <v>优秀</v>
      </c>
      <c r="U172" t="str">
        <f t="shared" ca="1" si="64"/>
        <v>优秀</v>
      </c>
      <c r="V172" t="str">
        <f t="shared" ca="1" si="65"/>
        <v>文采斐然</v>
      </c>
      <c r="W172" t="str">
        <f t="shared" ca="1" si="66"/>
        <v>口灿莲花</v>
      </c>
      <c r="X172" t="str">
        <f t="shared" ca="1" si="67"/>
        <v/>
      </c>
      <c r="Y172" t="str">
        <f t="shared" ca="1" si="68"/>
        <v>sql达人</v>
      </c>
      <c r="Z172" t="str">
        <f t="shared" ca="1" si="69"/>
        <v>excel达人</v>
      </c>
      <c r="AA172" t="str">
        <f t="shared" ca="1" si="70"/>
        <v>tab达人</v>
      </c>
      <c r="AB172" t="str">
        <f t="shared" ca="1" si="71"/>
        <v/>
      </c>
      <c r="AC172" t="str">
        <f t="shared" ca="1" si="72"/>
        <v>文采斐然口灿莲花sql达人excel达人tab达人,优秀,中高收入</v>
      </c>
      <c r="AD172" t="str">
        <f t="shared" ca="1" si="73"/>
        <v>分析师100171属于中高收入人群,优秀</v>
      </c>
      <c r="AE172" t="str">
        <f t="shared" ca="1" si="74"/>
        <v>分析师100171属于中高收入人群,优秀此人文采斐然也是sql达人</v>
      </c>
    </row>
    <row r="173" spans="1:31" x14ac:dyDescent="0.2">
      <c r="A173">
        <v>100172</v>
      </c>
      <c r="B173" s="3">
        <f t="shared" ca="1" si="52"/>
        <v>2434.9152804982423</v>
      </c>
      <c r="C173" s="3">
        <f t="shared" ca="1" si="53"/>
        <v>65.756402285722544</v>
      </c>
      <c r="D173" t="str">
        <f t="shared" ca="1" si="54"/>
        <v>女</v>
      </c>
      <c r="E173" s="3">
        <f t="shared" ca="1" si="55"/>
        <v>11640.808918865931</v>
      </c>
      <c r="F173" s="3">
        <f t="shared" ca="1" si="56"/>
        <v>7</v>
      </c>
      <c r="G173">
        <f t="shared" ca="1" si="51"/>
        <v>4</v>
      </c>
      <c r="H173">
        <f t="shared" ca="1" si="75"/>
        <v>5</v>
      </c>
      <c r="I173">
        <f t="shared" ca="1" si="75"/>
        <v>5</v>
      </c>
      <c r="J173">
        <f t="shared" ca="1" si="75"/>
        <v>4</v>
      </c>
      <c r="K173">
        <f t="shared" ca="1" si="75"/>
        <v>5</v>
      </c>
      <c r="L173">
        <f t="shared" ca="1" si="75"/>
        <v>4</v>
      </c>
      <c r="M173">
        <f t="shared" ca="1" si="75"/>
        <v>5</v>
      </c>
      <c r="N173" s="2">
        <f t="shared" ca="1" si="57"/>
        <v>4.5</v>
      </c>
      <c r="O173" s="2">
        <f t="shared" ca="1" si="58"/>
        <v>4.666666666666667</v>
      </c>
      <c r="P173" s="2">
        <f t="shared" ca="1" si="59"/>
        <v>4.5666666666666664</v>
      </c>
      <c r="Q173" t="str">
        <f t="shared" ca="1" si="60"/>
        <v>非低收入</v>
      </c>
      <c r="R173" t="str">
        <f t="shared" ca="1" si="61"/>
        <v>高收入</v>
      </c>
      <c r="S173" t="str">
        <f t="shared" ca="1" si="62"/>
        <v>综合评分合格</v>
      </c>
      <c r="T173" t="str">
        <f t="shared" ca="1" si="63"/>
        <v>非优秀</v>
      </c>
      <c r="U173" t="str">
        <f t="shared" ca="1" si="64"/>
        <v>综合评分合格</v>
      </c>
      <c r="V173" t="str">
        <f t="shared" ca="1" si="65"/>
        <v>文采斐然</v>
      </c>
      <c r="W173" t="str">
        <f t="shared" ca="1" si="66"/>
        <v/>
      </c>
      <c r="X173" t="str">
        <f t="shared" ca="1" si="67"/>
        <v>颜值爆表</v>
      </c>
      <c r="Y173" t="str">
        <f t="shared" ca="1" si="68"/>
        <v>sql达人</v>
      </c>
      <c r="Z173" t="str">
        <f t="shared" ca="1" si="69"/>
        <v/>
      </c>
      <c r="AA173" t="str">
        <f t="shared" ca="1" si="70"/>
        <v>tab达人</v>
      </c>
      <c r="AB173" t="str">
        <f t="shared" ca="1" si="71"/>
        <v/>
      </c>
      <c r="AC173" t="str">
        <f t="shared" ca="1" si="72"/>
        <v>文采斐然颜值爆表sql达人tab达人,综合评分合格,高收入</v>
      </c>
      <c r="AD173" t="str">
        <f t="shared" ca="1" si="73"/>
        <v>分析师100172属于高收入人群,综合评分合格</v>
      </c>
      <c r="AE173" t="str">
        <f t="shared" ca="1" si="74"/>
        <v>分析师100172属于高收入人群,综合评分合格此人文采斐然也是sql达人</v>
      </c>
    </row>
    <row r="174" spans="1:31" x14ac:dyDescent="0.2">
      <c r="A174">
        <v>100173</v>
      </c>
      <c r="B174" s="3">
        <f t="shared" ca="1" si="52"/>
        <v>2009.6741819578544</v>
      </c>
      <c r="C174" s="3">
        <f t="shared" ca="1" si="53"/>
        <v>23.685393412472262</v>
      </c>
      <c r="D174" t="str">
        <f t="shared" ca="1" si="54"/>
        <v>女</v>
      </c>
      <c r="E174" s="3">
        <f t="shared" ca="1" si="55"/>
        <v>10909.347807992117</v>
      </c>
      <c r="F174" s="3">
        <f t="shared" ca="1" si="56"/>
        <v>3</v>
      </c>
      <c r="G174">
        <f t="shared" ca="1" si="51"/>
        <v>4</v>
      </c>
      <c r="H174">
        <f t="shared" ca="1" si="75"/>
        <v>5</v>
      </c>
      <c r="I174">
        <f t="shared" ca="1" si="75"/>
        <v>5</v>
      </c>
      <c r="J174">
        <f t="shared" ca="1" si="75"/>
        <v>5</v>
      </c>
      <c r="K174">
        <f t="shared" ca="1" si="75"/>
        <v>4</v>
      </c>
      <c r="L174">
        <f t="shared" ca="1" si="75"/>
        <v>4</v>
      </c>
      <c r="M174">
        <f t="shared" ca="1" si="75"/>
        <v>4</v>
      </c>
      <c r="N174" s="2">
        <f t="shared" ca="1" si="57"/>
        <v>4.75</v>
      </c>
      <c r="O174" s="2">
        <f t="shared" ca="1" si="58"/>
        <v>4</v>
      </c>
      <c r="P174" s="2">
        <f t="shared" ca="1" si="59"/>
        <v>4.45</v>
      </c>
      <c r="Q174" t="str">
        <f t="shared" ca="1" si="60"/>
        <v>非低收入</v>
      </c>
      <c r="R174" t="str">
        <f t="shared" ca="1" si="61"/>
        <v>高收入</v>
      </c>
      <c r="S174" t="str">
        <f t="shared" ca="1" si="62"/>
        <v>综合评分合格</v>
      </c>
      <c r="T174" t="str">
        <f t="shared" ca="1" si="63"/>
        <v>非优秀</v>
      </c>
      <c r="U174" t="str">
        <f t="shared" ca="1" si="64"/>
        <v>综合评分合格</v>
      </c>
      <c r="V174" t="str">
        <f t="shared" ca="1" si="65"/>
        <v/>
      </c>
      <c r="W174" t="str">
        <f t="shared" ca="1" si="66"/>
        <v/>
      </c>
      <c r="X174" t="str">
        <f t="shared" ca="1" si="67"/>
        <v/>
      </c>
      <c r="Y174" t="str">
        <f t="shared" ca="1" si="68"/>
        <v/>
      </c>
      <c r="Z174" t="str">
        <f t="shared" ca="1" si="69"/>
        <v/>
      </c>
      <c r="AA174" t="str">
        <f t="shared" ca="1" si="70"/>
        <v>tab达人</v>
      </c>
      <c r="AB174" t="str">
        <f t="shared" ca="1" si="71"/>
        <v>python达人</v>
      </c>
      <c r="AC174" t="str">
        <f t="shared" ca="1" si="72"/>
        <v>tab达人python达人,综合评分合格,高收入</v>
      </c>
      <c r="AD174" t="str">
        <f t="shared" ca="1" si="73"/>
        <v>分析师100173属于高收入人群,综合评分合格</v>
      </c>
      <c r="AE174" t="str">
        <f t="shared" ca="1" si="74"/>
        <v>分析师100173属于高收入人群,综合评分合格</v>
      </c>
    </row>
    <row r="175" spans="1:31" x14ac:dyDescent="0.2">
      <c r="A175">
        <v>100174</v>
      </c>
      <c r="B175" s="3">
        <f t="shared" ca="1" si="52"/>
        <v>6020.1061289128256</v>
      </c>
      <c r="C175" s="3">
        <f t="shared" ca="1" si="53"/>
        <v>49.639935465543104</v>
      </c>
      <c r="D175" t="str">
        <f t="shared" ca="1" si="54"/>
        <v>男</v>
      </c>
      <c r="E175" s="3">
        <f t="shared" ca="1" si="55"/>
        <v>16042.72120587851</v>
      </c>
      <c r="F175" s="3">
        <f t="shared" ca="1" si="56"/>
        <v>7</v>
      </c>
      <c r="G175">
        <f t="shared" ca="1" si="51"/>
        <v>4</v>
      </c>
      <c r="H175">
        <f t="shared" ca="1" si="75"/>
        <v>5</v>
      </c>
      <c r="I175">
        <f t="shared" ca="1" si="75"/>
        <v>5</v>
      </c>
      <c r="J175">
        <f t="shared" ca="1" si="75"/>
        <v>4</v>
      </c>
      <c r="K175">
        <f t="shared" ca="1" si="75"/>
        <v>5</v>
      </c>
      <c r="L175">
        <f t="shared" ca="1" si="75"/>
        <v>4</v>
      </c>
      <c r="M175">
        <f t="shared" ca="1" si="75"/>
        <v>4</v>
      </c>
      <c r="N175" s="2">
        <f t="shared" ca="1" si="57"/>
        <v>4.5</v>
      </c>
      <c r="O175" s="2">
        <f t="shared" ca="1" si="58"/>
        <v>4.333333333333333</v>
      </c>
      <c r="P175" s="2">
        <f t="shared" ca="1" si="59"/>
        <v>4.4333333333333336</v>
      </c>
      <c r="Q175" t="str">
        <f t="shared" ca="1" si="60"/>
        <v>非低收入</v>
      </c>
      <c r="R175" t="str">
        <f t="shared" ca="1" si="61"/>
        <v>高收入</v>
      </c>
      <c r="S175" t="str">
        <f t="shared" ca="1" si="62"/>
        <v>综合评分合格</v>
      </c>
      <c r="T175" t="str">
        <f t="shared" ca="1" si="63"/>
        <v>非优秀</v>
      </c>
      <c r="U175" t="str">
        <f t="shared" ca="1" si="64"/>
        <v>综合评分合格</v>
      </c>
      <c r="V175" t="str">
        <f t="shared" ca="1" si="65"/>
        <v>文采斐然</v>
      </c>
      <c r="W175" t="str">
        <f t="shared" ca="1" si="66"/>
        <v/>
      </c>
      <c r="X175" t="str">
        <f t="shared" ca="1" si="67"/>
        <v/>
      </c>
      <c r="Y175" t="str">
        <f t="shared" ca="1" si="68"/>
        <v>sql达人</v>
      </c>
      <c r="Z175" t="str">
        <f t="shared" ca="1" si="69"/>
        <v/>
      </c>
      <c r="AA175" t="str">
        <f t="shared" ca="1" si="70"/>
        <v>tab达人</v>
      </c>
      <c r="AB175" t="str">
        <f t="shared" ca="1" si="71"/>
        <v/>
      </c>
      <c r="AC175" t="str">
        <f t="shared" ca="1" si="72"/>
        <v>文采斐然sql达人tab达人,综合评分合格,高收入</v>
      </c>
      <c r="AD175" t="str">
        <f t="shared" ca="1" si="73"/>
        <v>分析师100174属于高收入人群,综合评分合格</v>
      </c>
      <c r="AE175" t="str">
        <f t="shared" ca="1" si="74"/>
        <v>分析师100174属于高收入人群,综合评分合格此人文采斐然也是sql达人</v>
      </c>
    </row>
    <row r="176" spans="1:31" x14ac:dyDescent="0.2">
      <c r="A176">
        <v>100175</v>
      </c>
      <c r="B176" s="3">
        <f t="shared" ca="1" si="52"/>
        <v>9686.2982489464102</v>
      </c>
      <c r="C176" s="3">
        <f t="shared" ca="1" si="53"/>
        <v>64.243285147548022</v>
      </c>
      <c r="D176" t="str">
        <f t="shared" ca="1" si="54"/>
        <v>女</v>
      </c>
      <c r="E176" s="3">
        <f t="shared" ca="1" si="55"/>
        <v>19965.080524644749</v>
      </c>
      <c r="F176" s="3">
        <f t="shared" ca="1" si="56"/>
        <v>4</v>
      </c>
      <c r="G176">
        <f t="shared" ca="1" si="51"/>
        <v>5</v>
      </c>
      <c r="H176">
        <f t="shared" ca="1" si="75"/>
        <v>5</v>
      </c>
      <c r="I176">
        <f t="shared" ca="1" si="75"/>
        <v>4</v>
      </c>
      <c r="J176">
        <f t="shared" ca="1" si="75"/>
        <v>5</v>
      </c>
      <c r="K176">
        <f t="shared" ca="1" si="75"/>
        <v>4</v>
      </c>
      <c r="L176">
        <f t="shared" ca="1" si="75"/>
        <v>5</v>
      </c>
      <c r="M176">
        <f t="shared" ca="1" si="75"/>
        <v>5</v>
      </c>
      <c r="N176" s="2">
        <f t="shared" ca="1" si="57"/>
        <v>4.75</v>
      </c>
      <c r="O176" s="2">
        <f t="shared" ca="1" si="58"/>
        <v>4.666666666666667</v>
      </c>
      <c r="P176" s="2">
        <f t="shared" ca="1" si="59"/>
        <v>4.7166666666666668</v>
      </c>
      <c r="Q176" t="str">
        <f t="shared" ca="1" si="60"/>
        <v>非低收入</v>
      </c>
      <c r="R176" t="str">
        <f t="shared" ca="1" si="61"/>
        <v>高收入</v>
      </c>
      <c r="S176" t="str">
        <f t="shared" ca="1" si="62"/>
        <v>综合评分合格</v>
      </c>
      <c r="T176" t="str">
        <f t="shared" ca="1" si="63"/>
        <v>优秀</v>
      </c>
      <c r="U176" t="str">
        <f t="shared" ca="1" si="64"/>
        <v>优秀</v>
      </c>
      <c r="V176" t="str">
        <f t="shared" ca="1" si="65"/>
        <v/>
      </c>
      <c r="W176" t="str">
        <f t="shared" ca="1" si="66"/>
        <v>口灿莲花</v>
      </c>
      <c r="X176" t="str">
        <f t="shared" ca="1" si="67"/>
        <v>颜值爆表</v>
      </c>
      <c r="Y176" t="str">
        <f t="shared" ca="1" si="68"/>
        <v/>
      </c>
      <c r="Z176" t="str">
        <f t="shared" ca="1" si="69"/>
        <v>excel达人</v>
      </c>
      <c r="AA176" t="str">
        <f t="shared" ca="1" si="70"/>
        <v/>
      </c>
      <c r="AB176" t="str">
        <f t="shared" ca="1" si="71"/>
        <v>python达人</v>
      </c>
      <c r="AC176" t="str">
        <f t="shared" ca="1" si="72"/>
        <v>口灿莲花颜值爆表excel达人python达人,优秀,高收入</v>
      </c>
      <c r="AD176" t="str">
        <f t="shared" ca="1" si="73"/>
        <v>分析师100175属于高收入人群,优秀</v>
      </c>
      <c r="AE176" t="str">
        <f t="shared" ca="1" si="74"/>
        <v>分析师100175属于高收入人群,优秀</v>
      </c>
    </row>
    <row r="177" spans="1:31" x14ac:dyDescent="0.2">
      <c r="A177">
        <v>100176</v>
      </c>
      <c r="B177" s="3">
        <f t="shared" ca="1" si="52"/>
        <v>2773.554394592034</v>
      </c>
      <c r="C177" s="3">
        <f t="shared" ca="1" si="53"/>
        <v>36.090809840116961</v>
      </c>
      <c r="D177" t="str">
        <f t="shared" ca="1" si="54"/>
        <v>女</v>
      </c>
      <c r="E177" s="3">
        <f t="shared" ca="1" si="55"/>
        <v>21699.011734856766</v>
      </c>
      <c r="F177" s="3">
        <f t="shared" ca="1" si="56"/>
        <v>17</v>
      </c>
      <c r="G177">
        <f t="shared" ca="1" si="51"/>
        <v>5</v>
      </c>
      <c r="H177">
        <f t="shared" ca="1" si="75"/>
        <v>4</v>
      </c>
      <c r="I177">
        <f t="shared" ca="1" si="75"/>
        <v>4</v>
      </c>
      <c r="J177">
        <f t="shared" ca="1" si="75"/>
        <v>4</v>
      </c>
      <c r="K177">
        <f t="shared" ca="1" si="75"/>
        <v>5</v>
      </c>
      <c r="L177">
        <f t="shared" ca="1" si="75"/>
        <v>5</v>
      </c>
      <c r="M177">
        <f t="shared" ca="1" si="75"/>
        <v>4</v>
      </c>
      <c r="N177" s="2">
        <f t="shared" ca="1" si="57"/>
        <v>4.25</v>
      </c>
      <c r="O177" s="2">
        <f t="shared" ca="1" si="58"/>
        <v>4.666666666666667</v>
      </c>
      <c r="P177" s="2">
        <f t="shared" ca="1" si="59"/>
        <v>4.416666666666667</v>
      </c>
      <c r="Q177" t="str">
        <f t="shared" ca="1" si="60"/>
        <v>非低收入</v>
      </c>
      <c r="R177" t="str">
        <f t="shared" ca="1" si="61"/>
        <v>高收入</v>
      </c>
      <c r="S177" t="str">
        <f t="shared" ca="1" si="62"/>
        <v>综合评分合格</v>
      </c>
      <c r="T177" t="str">
        <f t="shared" ca="1" si="63"/>
        <v>非优秀</v>
      </c>
      <c r="U177" t="str">
        <f t="shared" ca="1" si="64"/>
        <v>综合评分合格</v>
      </c>
      <c r="V177" t="str">
        <f t="shared" ca="1" si="65"/>
        <v>文采斐然</v>
      </c>
      <c r="W177" t="str">
        <f t="shared" ca="1" si="66"/>
        <v>口灿莲花</v>
      </c>
      <c r="X177" t="str">
        <f t="shared" ca="1" si="67"/>
        <v/>
      </c>
      <c r="Y177" t="str">
        <f t="shared" ca="1" si="68"/>
        <v>sql达人</v>
      </c>
      <c r="Z177" t="str">
        <f t="shared" ca="1" si="69"/>
        <v>excel达人</v>
      </c>
      <c r="AA177" t="str">
        <f t="shared" ca="1" si="70"/>
        <v/>
      </c>
      <c r="AB177" t="str">
        <f t="shared" ca="1" si="71"/>
        <v/>
      </c>
      <c r="AC177" t="str">
        <f t="shared" ca="1" si="72"/>
        <v>文采斐然口灿莲花sql达人excel达人,综合评分合格,高收入</v>
      </c>
      <c r="AD177" t="str">
        <f t="shared" ca="1" si="73"/>
        <v>分析师100176属于高收入人群,综合评分合格</v>
      </c>
      <c r="AE177" t="str">
        <f t="shared" ca="1" si="74"/>
        <v>分析师100176属于高收入人群,综合评分合格此人文采斐然也是sql达人</v>
      </c>
    </row>
    <row r="178" spans="1:31" x14ac:dyDescent="0.2">
      <c r="A178">
        <v>100177</v>
      </c>
      <c r="B178" s="3">
        <f t="shared" ca="1" si="52"/>
        <v>3345.7558644528431</v>
      </c>
      <c r="C178" s="3">
        <f t="shared" ca="1" si="53"/>
        <v>48.774605421097476</v>
      </c>
      <c r="D178" t="str">
        <f t="shared" ca="1" si="54"/>
        <v>女</v>
      </c>
      <c r="E178" s="3">
        <f t="shared" ca="1" si="55"/>
        <v>15171.204130960219</v>
      </c>
      <c r="F178" s="3">
        <f t="shared" ca="1" si="56"/>
        <v>19</v>
      </c>
      <c r="G178">
        <f t="shared" ca="1" si="51"/>
        <v>4</v>
      </c>
      <c r="H178">
        <f t="shared" ca="1" si="75"/>
        <v>3</v>
      </c>
      <c r="I178">
        <f t="shared" ca="1" si="75"/>
        <v>5</v>
      </c>
      <c r="J178">
        <f t="shared" ca="1" si="75"/>
        <v>4</v>
      </c>
      <c r="K178">
        <f t="shared" ca="1" si="75"/>
        <v>5</v>
      </c>
      <c r="L178">
        <f t="shared" ca="1" si="75"/>
        <v>5</v>
      </c>
      <c r="M178">
        <f t="shared" ca="1" si="75"/>
        <v>4</v>
      </c>
      <c r="N178" s="2">
        <f t="shared" ca="1" si="57"/>
        <v>4</v>
      </c>
      <c r="O178" s="2">
        <f t="shared" ca="1" si="58"/>
        <v>4.666666666666667</v>
      </c>
      <c r="P178" s="2">
        <f t="shared" ca="1" si="59"/>
        <v>4.2666666666666666</v>
      </c>
      <c r="Q178" t="str">
        <f t="shared" ca="1" si="60"/>
        <v>非低收入</v>
      </c>
      <c r="R178" t="str">
        <f t="shared" ca="1" si="61"/>
        <v>高收入</v>
      </c>
      <c r="S178" t="str">
        <f t="shared" ca="1" si="62"/>
        <v>综合评分合格</v>
      </c>
      <c r="T178" t="str">
        <f t="shared" ca="1" si="63"/>
        <v>非优秀</v>
      </c>
      <c r="U178" t="str">
        <f t="shared" ca="1" si="64"/>
        <v>综合评分合格</v>
      </c>
      <c r="V178" t="str">
        <f t="shared" ca="1" si="65"/>
        <v>文采斐然</v>
      </c>
      <c r="W178" t="str">
        <f t="shared" ca="1" si="66"/>
        <v>口灿莲花</v>
      </c>
      <c r="X178" t="str">
        <f t="shared" ca="1" si="67"/>
        <v/>
      </c>
      <c r="Y178" t="str">
        <f t="shared" ca="1" si="68"/>
        <v>sql达人</v>
      </c>
      <c r="Z178" t="str">
        <f t="shared" ca="1" si="69"/>
        <v/>
      </c>
      <c r="AA178" t="str">
        <f t="shared" ca="1" si="70"/>
        <v>tab达人</v>
      </c>
      <c r="AB178" t="str">
        <f t="shared" ca="1" si="71"/>
        <v/>
      </c>
      <c r="AC178" t="str">
        <f t="shared" ca="1" si="72"/>
        <v>文采斐然口灿莲花sql达人tab达人,综合评分合格,高收入</v>
      </c>
      <c r="AD178" t="str">
        <f t="shared" ca="1" si="73"/>
        <v>分析师100177属于高收入人群,综合评分合格</v>
      </c>
      <c r="AE178" t="str">
        <f t="shared" ca="1" si="74"/>
        <v>分析师100177属于高收入人群,综合评分合格此人文采斐然也是sql达人</v>
      </c>
    </row>
    <row r="179" spans="1:31" x14ac:dyDescent="0.2">
      <c r="A179">
        <v>100178</v>
      </c>
      <c r="B179" s="3">
        <f t="shared" ca="1" si="52"/>
        <v>2076.8507530355928</v>
      </c>
      <c r="C179" s="3">
        <f t="shared" ca="1" si="53"/>
        <v>29.833913593138909</v>
      </c>
      <c r="D179" t="str">
        <f t="shared" ca="1" si="54"/>
        <v>女</v>
      </c>
      <c r="E179" s="3">
        <f t="shared" ca="1" si="55"/>
        <v>17878.475274504384</v>
      </c>
      <c r="F179" s="3">
        <f t="shared" ca="1" si="56"/>
        <v>14</v>
      </c>
      <c r="G179">
        <f t="shared" ca="1" si="51"/>
        <v>5</v>
      </c>
      <c r="H179">
        <f t="shared" ca="1" si="75"/>
        <v>4</v>
      </c>
      <c r="I179">
        <f t="shared" ca="1" si="75"/>
        <v>5</v>
      </c>
      <c r="J179">
        <f t="shared" ca="1" si="75"/>
        <v>2</v>
      </c>
      <c r="K179">
        <f t="shared" ca="1" si="75"/>
        <v>5</v>
      </c>
      <c r="L179">
        <f t="shared" ref="H179:M222" ca="1" si="76">IF(RAND()&lt;0.5,5,IF(RAND()&lt;0.7,4,IF(RAND()&lt;0.8,3,IF(RAND()&lt;0.9,2,1))))</f>
        <v>4</v>
      </c>
      <c r="M179">
        <f t="shared" ca="1" si="76"/>
        <v>3</v>
      </c>
      <c r="N179" s="2">
        <f t="shared" ca="1" si="57"/>
        <v>4</v>
      </c>
      <c r="O179" s="2">
        <f t="shared" ca="1" si="58"/>
        <v>4</v>
      </c>
      <c r="P179" s="2">
        <f t="shared" ca="1" si="59"/>
        <v>4</v>
      </c>
      <c r="Q179" t="str">
        <f t="shared" ca="1" si="60"/>
        <v>非低收入</v>
      </c>
      <c r="R179" t="str">
        <f t="shared" ca="1" si="61"/>
        <v>高收入</v>
      </c>
      <c r="S179" t="str">
        <f t="shared" ca="1" si="62"/>
        <v>综合评分合格</v>
      </c>
      <c r="T179" t="str">
        <f t="shared" ca="1" si="63"/>
        <v>非优秀</v>
      </c>
      <c r="U179" t="str">
        <f t="shared" ca="1" si="64"/>
        <v>综合评分合格</v>
      </c>
      <c r="V179" t="str">
        <f t="shared" ca="1" si="65"/>
        <v>文采斐然</v>
      </c>
      <c r="W179" t="str">
        <f t="shared" ca="1" si="66"/>
        <v/>
      </c>
      <c r="X179" t="str">
        <f t="shared" ca="1" si="67"/>
        <v/>
      </c>
      <c r="Y179" t="str">
        <f t="shared" ca="1" si="68"/>
        <v>sql达人</v>
      </c>
      <c r="Z179" t="str">
        <f t="shared" ca="1" si="69"/>
        <v>excel达人</v>
      </c>
      <c r="AA179" t="str">
        <f t="shared" ca="1" si="70"/>
        <v>tab达人</v>
      </c>
      <c r="AB179" t="str">
        <f t="shared" ca="1" si="71"/>
        <v/>
      </c>
      <c r="AC179" t="str">
        <f t="shared" ca="1" si="72"/>
        <v>文采斐然sql达人excel达人tab达人,综合评分合格,高收入</v>
      </c>
      <c r="AD179" t="str">
        <f t="shared" ca="1" si="73"/>
        <v>分析师100178属于高收入人群,综合评分合格</v>
      </c>
      <c r="AE179" t="str">
        <f t="shared" ca="1" si="74"/>
        <v>分析师100178属于高收入人群,综合评分合格此人文采斐然也是sql达人</v>
      </c>
    </row>
    <row r="180" spans="1:31" x14ac:dyDescent="0.2">
      <c r="A180">
        <v>100179</v>
      </c>
      <c r="B180" s="3">
        <f t="shared" ca="1" si="52"/>
        <v>2402.1006975505466</v>
      </c>
      <c r="C180" s="3">
        <f t="shared" ca="1" si="53"/>
        <v>67.558613495161282</v>
      </c>
      <c r="D180" t="str">
        <f t="shared" ca="1" si="54"/>
        <v>女</v>
      </c>
      <c r="E180" s="3">
        <f t="shared" ca="1" si="55"/>
        <v>12942.452624234058</v>
      </c>
      <c r="F180" s="3">
        <f t="shared" ca="1" si="56"/>
        <v>13</v>
      </c>
      <c r="G180">
        <f t="shared" ca="1" si="51"/>
        <v>4</v>
      </c>
      <c r="H180">
        <f t="shared" ca="1" si="76"/>
        <v>4</v>
      </c>
      <c r="I180">
        <f t="shared" ca="1" si="76"/>
        <v>5</v>
      </c>
      <c r="J180">
        <f t="shared" ca="1" si="76"/>
        <v>5</v>
      </c>
      <c r="K180">
        <f t="shared" ca="1" si="76"/>
        <v>4</v>
      </c>
      <c r="L180">
        <f t="shared" ca="1" si="76"/>
        <v>5</v>
      </c>
      <c r="M180">
        <f t="shared" ca="1" si="76"/>
        <v>4</v>
      </c>
      <c r="N180" s="2">
        <f t="shared" ca="1" si="57"/>
        <v>4.5</v>
      </c>
      <c r="O180" s="2">
        <f t="shared" ca="1" si="58"/>
        <v>4.333333333333333</v>
      </c>
      <c r="P180" s="2">
        <f t="shared" ca="1" si="59"/>
        <v>4.4333333333333336</v>
      </c>
      <c r="Q180" t="str">
        <f t="shared" ca="1" si="60"/>
        <v>非低收入</v>
      </c>
      <c r="R180" t="str">
        <f t="shared" ca="1" si="61"/>
        <v>高收入</v>
      </c>
      <c r="S180" t="str">
        <f t="shared" ca="1" si="62"/>
        <v>综合评分合格</v>
      </c>
      <c r="T180" t="str">
        <f t="shared" ca="1" si="63"/>
        <v>非优秀</v>
      </c>
      <c r="U180" t="str">
        <f t="shared" ca="1" si="64"/>
        <v>综合评分合格</v>
      </c>
      <c r="V180" t="str">
        <f t="shared" ca="1" si="65"/>
        <v/>
      </c>
      <c r="W180" t="str">
        <f t="shared" ca="1" si="66"/>
        <v>口灿莲花</v>
      </c>
      <c r="X180" t="str">
        <f t="shared" ca="1" si="67"/>
        <v/>
      </c>
      <c r="Y180" t="str">
        <f t="shared" ca="1" si="68"/>
        <v>sql达人</v>
      </c>
      <c r="Z180" t="str">
        <f t="shared" ca="1" si="69"/>
        <v/>
      </c>
      <c r="AA180" t="str">
        <f t="shared" ca="1" si="70"/>
        <v>tab达人</v>
      </c>
      <c r="AB180" t="str">
        <f t="shared" ca="1" si="71"/>
        <v>python达人</v>
      </c>
      <c r="AC180" t="str">
        <f t="shared" ca="1" si="72"/>
        <v>口灿莲花sql达人tab达人python达人,综合评分合格,高收入</v>
      </c>
      <c r="AD180" t="str">
        <f t="shared" ca="1" si="73"/>
        <v>分析师100179属于高收入人群,综合评分合格</v>
      </c>
      <c r="AE180" t="str">
        <f t="shared" ca="1" si="74"/>
        <v>分析师100179属于高收入人群,综合评分合格也是sql达人</v>
      </c>
    </row>
    <row r="181" spans="1:31" x14ac:dyDescent="0.2">
      <c r="A181">
        <v>100180</v>
      </c>
      <c r="B181" s="3">
        <f t="shared" ca="1" si="52"/>
        <v>5958.1326122629844</v>
      </c>
      <c r="C181" s="3">
        <f t="shared" ca="1" si="53"/>
        <v>49.973640232774628</v>
      </c>
      <c r="D181" t="str">
        <f t="shared" ca="1" si="54"/>
        <v>女</v>
      </c>
      <c r="E181" s="3">
        <f t="shared" ca="1" si="55"/>
        <v>4454.3445763835007</v>
      </c>
      <c r="F181" s="3">
        <f t="shared" ca="1" si="56"/>
        <v>14</v>
      </c>
      <c r="G181">
        <f t="shared" ref="G181:G244" ca="1" si="77">IF(RAND()&lt;0.5,5,IF(RAND()&lt;0.7,4,IF(RAND()&lt;0.8,3,IF(RAND()&lt;0.9,2,1))))</f>
        <v>4</v>
      </c>
      <c r="H181">
        <f t="shared" ca="1" si="76"/>
        <v>5</v>
      </c>
      <c r="I181">
        <f t="shared" ca="1" si="76"/>
        <v>4</v>
      </c>
      <c r="J181">
        <f t="shared" ca="1" si="76"/>
        <v>5</v>
      </c>
      <c r="K181">
        <f t="shared" ca="1" si="76"/>
        <v>5</v>
      </c>
      <c r="L181">
        <f t="shared" ca="1" si="76"/>
        <v>5</v>
      </c>
      <c r="M181">
        <f t="shared" ca="1" si="76"/>
        <v>5</v>
      </c>
      <c r="N181" s="2">
        <f t="shared" ca="1" si="57"/>
        <v>4.5</v>
      </c>
      <c r="O181" s="2">
        <f t="shared" ca="1" si="58"/>
        <v>5</v>
      </c>
      <c r="P181" s="2">
        <f t="shared" ca="1" si="59"/>
        <v>4.6999999999999993</v>
      </c>
      <c r="Q181" t="str">
        <f t="shared" ca="1" si="60"/>
        <v>非低收入</v>
      </c>
      <c r="R181" t="str">
        <f t="shared" ca="1" si="61"/>
        <v>中等收入</v>
      </c>
      <c r="S181" t="str">
        <f t="shared" ca="1" si="62"/>
        <v>综合评分合格</v>
      </c>
      <c r="T181" t="str">
        <f t="shared" ca="1" si="63"/>
        <v>非优秀</v>
      </c>
      <c r="U181" t="str">
        <f t="shared" ca="1" si="64"/>
        <v>综合评分合格</v>
      </c>
      <c r="V181" t="str">
        <f t="shared" ca="1" si="65"/>
        <v>文采斐然</v>
      </c>
      <c r="W181" t="str">
        <f t="shared" ca="1" si="66"/>
        <v>口灿莲花</v>
      </c>
      <c r="X181" t="str">
        <f t="shared" ca="1" si="67"/>
        <v>颜值爆表</v>
      </c>
      <c r="Y181" t="str">
        <f t="shared" ca="1" si="68"/>
        <v>sql达人</v>
      </c>
      <c r="Z181" t="str">
        <f t="shared" ca="1" si="69"/>
        <v/>
      </c>
      <c r="AA181" t="str">
        <f t="shared" ca="1" si="70"/>
        <v/>
      </c>
      <c r="AB181" t="str">
        <f t="shared" ca="1" si="71"/>
        <v>python达人</v>
      </c>
      <c r="AC181" t="str">
        <f t="shared" ca="1" si="72"/>
        <v>文采斐然口灿莲花颜值爆表sql达人python达人,综合评分合格,中等收入</v>
      </c>
      <c r="AD181" t="str">
        <f t="shared" ca="1" si="73"/>
        <v>分析师100180属于中等收入人群,综合评分合格</v>
      </c>
      <c r="AE181" t="str">
        <f t="shared" ca="1" si="74"/>
        <v>分析师100180属于中等收入人群,综合评分合格此人文采斐然也是sql达人</v>
      </c>
    </row>
    <row r="182" spans="1:31" x14ac:dyDescent="0.2">
      <c r="A182">
        <v>100181</v>
      </c>
      <c r="B182" s="3">
        <f t="shared" ca="1" si="52"/>
        <v>385.04603054743012</v>
      </c>
      <c r="C182" s="3">
        <f t="shared" ca="1" si="53"/>
        <v>20.793940081918112</v>
      </c>
      <c r="D182" t="str">
        <f t="shared" ca="1" si="54"/>
        <v>女</v>
      </c>
      <c r="E182" s="3">
        <f t="shared" ca="1" si="55"/>
        <v>10480.349046039002</v>
      </c>
      <c r="F182" s="3">
        <f t="shared" ca="1" si="56"/>
        <v>19</v>
      </c>
      <c r="G182">
        <f t="shared" ca="1" si="77"/>
        <v>5</v>
      </c>
      <c r="H182">
        <f t="shared" ca="1" si="76"/>
        <v>5</v>
      </c>
      <c r="I182">
        <f t="shared" ca="1" si="76"/>
        <v>5</v>
      </c>
      <c r="J182">
        <f t="shared" ca="1" si="76"/>
        <v>3</v>
      </c>
      <c r="K182">
        <f t="shared" ca="1" si="76"/>
        <v>4</v>
      </c>
      <c r="L182">
        <f t="shared" ca="1" si="76"/>
        <v>3</v>
      </c>
      <c r="M182">
        <f t="shared" ca="1" si="76"/>
        <v>5</v>
      </c>
      <c r="N182" s="2">
        <f t="shared" ca="1" si="57"/>
        <v>4.5</v>
      </c>
      <c r="O182" s="2">
        <f t="shared" ca="1" si="58"/>
        <v>4</v>
      </c>
      <c r="P182" s="2">
        <f t="shared" ca="1" si="59"/>
        <v>4.3</v>
      </c>
      <c r="Q182" t="str">
        <f t="shared" ca="1" si="60"/>
        <v>非低收入</v>
      </c>
      <c r="R182" t="str">
        <f t="shared" ca="1" si="61"/>
        <v>高收入</v>
      </c>
      <c r="S182" t="str">
        <f t="shared" ca="1" si="62"/>
        <v>综合评分合格</v>
      </c>
      <c r="T182" t="str">
        <f t="shared" ca="1" si="63"/>
        <v>非优秀</v>
      </c>
      <c r="U182" t="str">
        <f t="shared" ca="1" si="64"/>
        <v>综合评分合格</v>
      </c>
      <c r="V182" t="str">
        <f t="shared" ca="1" si="65"/>
        <v/>
      </c>
      <c r="W182" t="str">
        <f t="shared" ca="1" si="66"/>
        <v/>
      </c>
      <c r="X182" t="str">
        <f t="shared" ca="1" si="67"/>
        <v>颜值爆表</v>
      </c>
      <c r="Y182" t="str">
        <f t="shared" ca="1" si="68"/>
        <v>sql达人</v>
      </c>
      <c r="Z182" t="str">
        <f t="shared" ca="1" si="69"/>
        <v>excel达人</v>
      </c>
      <c r="AA182" t="str">
        <f t="shared" ca="1" si="70"/>
        <v>tab达人</v>
      </c>
      <c r="AB182" t="str">
        <f t="shared" ca="1" si="71"/>
        <v/>
      </c>
      <c r="AC182" t="str">
        <f t="shared" ca="1" si="72"/>
        <v>颜值爆表sql达人excel达人tab达人,综合评分合格,高收入</v>
      </c>
      <c r="AD182" t="str">
        <f t="shared" ca="1" si="73"/>
        <v>分析师100181属于高收入人群,综合评分合格</v>
      </c>
      <c r="AE182" t="str">
        <f t="shared" ca="1" si="74"/>
        <v>分析师100181属于高收入人群,综合评分合格也是sql达人</v>
      </c>
    </row>
    <row r="183" spans="1:31" x14ac:dyDescent="0.2">
      <c r="A183">
        <v>100182</v>
      </c>
      <c r="B183" s="3">
        <f t="shared" ca="1" si="52"/>
        <v>3345.1943497334246</v>
      </c>
      <c r="C183" s="3">
        <f t="shared" ca="1" si="53"/>
        <v>39.258779783464909</v>
      </c>
      <c r="D183" t="str">
        <f t="shared" ca="1" si="54"/>
        <v>男</v>
      </c>
      <c r="E183" s="3">
        <f t="shared" ca="1" si="55"/>
        <v>3867.1884738117228</v>
      </c>
      <c r="F183" s="3">
        <f t="shared" ca="1" si="56"/>
        <v>10</v>
      </c>
      <c r="G183">
        <f t="shared" ca="1" si="77"/>
        <v>4</v>
      </c>
      <c r="H183">
        <f t="shared" ca="1" si="76"/>
        <v>4</v>
      </c>
      <c r="I183">
        <f t="shared" ca="1" si="76"/>
        <v>5</v>
      </c>
      <c r="J183">
        <f t="shared" ca="1" si="76"/>
        <v>5</v>
      </c>
      <c r="K183">
        <f t="shared" ca="1" si="76"/>
        <v>5</v>
      </c>
      <c r="L183">
        <f t="shared" ca="1" si="76"/>
        <v>5</v>
      </c>
      <c r="M183">
        <f t="shared" ca="1" si="76"/>
        <v>5</v>
      </c>
      <c r="N183" s="2">
        <f t="shared" ca="1" si="57"/>
        <v>4.5</v>
      </c>
      <c r="O183" s="2">
        <f t="shared" ca="1" si="58"/>
        <v>5</v>
      </c>
      <c r="P183" s="2">
        <f t="shared" ca="1" si="59"/>
        <v>4.6999999999999993</v>
      </c>
      <c r="Q183" t="str">
        <f t="shared" ca="1" si="60"/>
        <v>非低收入</v>
      </c>
      <c r="R183" t="str">
        <f t="shared" ca="1" si="61"/>
        <v>中等收入</v>
      </c>
      <c r="S183" t="str">
        <f t="shared" ca="1" si="62"/>
        <v>综合评分合格</v>
      </c>
      <c r="T183" t="str">
        <f t="shared" ca="1" si="63"/>
        <v>非优秀</v>
      </c>
      <c r="U183" t="str">
        <f t="shared" ca="1" si="64"/>
        <v>综合评分合格</v>
      </c>
      <c r="V183" t="str">
        <f t="shared" ca="1" si="65"/>
        <v>文采斐然</v>
      </c>
      <c r="W183" t="str">
        <f t="shared" ca="1" si="66"/>
        <v>口灿莲花</v>
      </c>
      <c r="X183" t="str">
        <f t="shared" ca="1" si="67"/>
        <v>颜值爆表</v>
      </c>
      <c r="Y183" t="str">
        <f t="shared" ca="1" si="68"/>
        <v>sql达人</v>
      </c>
      <c r="Z183" t="str">
        <f t="shared" ca="1" si="69"/>
        <v/>
      </c>
      <c r="AA183" t="str">
        <f t="shared" ca="1" si="70"/>
        <v>tab达人</v>
      </c>
      <c r="AB183" t="str">
        <f t="shared" ca="1" si="71"/>
        <v>python达人</v>
      </c>
      <c r="AC183" t="str">
        <f t="shared" ca="1" si="72"/>
        <v>文采斐然口灿莲花颜值爆表sql达人tab达人python达人,综合评分合格,中等收入</v>
      </c>
      <c r="AD183" t="str">
        <f t="shared" ca="1" si="73"/>
        <v>分析师100182属于中等收入人群,综合评分合格</v>
      </c>
      <c r="AE183" t="str">
        <f t="shared" ca="1" si="74"/>
        <v>分析师100182属于中等收入人群,综合评分合格此人文采斐然也是sql达人</v>
      </c>
    </row>
    <row r="184" spans="1:31" x14ac:dyDescent="0.2">
      <c r="A184">
        <v>100183</v>
      </c>
      <c r="B184" s="3">
        <f t="shared" ca="1" si="52"/>
        <v>5991.5541250818897</v>
      </c>
      <c r="C184" s="3">
        <f t="shared" ca="1" si="53"/>
        <v>24.689955613788214</v>
      </c>
      <c r="D184" t="str">
        <f t="shared" ca="1" si="54"/>
        <v>男</v>
      </c>
      <c r="E184" s="3">
        <f t="shared" ca="1" si="55"/>
        <v>15622.42087063225</v>
      </c>
      <c r="F184" s="3">
        <f t="shared" ca="1" si="56"/>
        <v>7</v>
      </c>
      <c r="G184">
        <f t="shared" ca="1" si="77"/>
        <v>5</v>
      </c>
      <c r="H184">
        <f t="shared" ca="1" si="76"/>
        <v>4</v>
      </c>
      <c r="I184">
        <f t="shared" ca="1" si="76"/>
        <v>5</v>
      </c>
      <c r="J184">
        <f t="shared" ca="1" si="76"/>
        <v>4</v>
      </c>
      <c r="K184">
        <f t="shared" ca="1" si="76"/>
        <v>5</v>
      </c>
      <c r="L184">
        <f t="shared" ca="1" si="76"/>
        <v>5</v>
      </c>
      <c r="M184">
        <f t="shared" ca="1" si="76"/>
        <v>4</v>
      </c>
      <c r="N184" s="2">
        <f t="shared" ca="1" si="57"/>
        <v>4.5</v>
      </c>
      <c r="O184" s="2">
        <f t="shared" ca="1" si="58"/>
        <v>4.666666666666667</v>
      </c>
      <c r="P184" s="2">
        <f t="shared" ca="1" si="59"/>
        <v>4.5666666666666664</v>
      </c>
      <c r="Q184" t="str">
        <f t="shared" ca="1" si="60"/>
        <v>非低收入</v>
      </c>
      <c r="R184" t="str">
        <f t="shared" ca="1" si="61"/>
        <v>高收入</v>
      </c>
      <c r="S184" t="str">
        <f t="shared" ca="1" si="62"/>
        <v>综合评分合格</v>
      </c>
      <c r="T184" t="str">
        <f t="shared" ca="1" si="63"/>
        <v>非优秀</v>
      </c>
      <c r="U184" t="str">
        <f t="shared" ca="1" si="64"/>
        <v>综合评分合格</v>
      </c>
      <c r="V184" t="str">
        <f t="shared" ca="1" si="65"/>
        <v>文采斐然</v>
      </c>
      <c r="W184" t="str">
        <f t="shared" ca="1" si="66"/>
        <v>口灿莲花</v>
      </c>
      <c r="X184" t="str">
        <f t="shared" ca="1" si="67"/>
        <v/>
      </c>
      <c r="Y184" t="str">
        <f t="shared" ca="1" si="68"/>
        <v>sql达人</v>
      </c>
      <c r="Z184" t="str">
        <f t="shared" ca="1" si="69"/>
        <v>excel达人</v>
      </c>
      <c r="AA184" t="str">
        <f t="shared" ca="1" si="70"/>
        <v>tab达人</v>
      </c>
      <c r="AB184" t="str">
        <f t="shared" ca="1" si="71"/>
        <v/>
      </c>
      <c r="AC184" t="str">
        <f t="shared" ca="1" si="72"/>
        <v>文采斐然口灿莲花sql达人excel达人tab达人,综合评分合格,高收入</v>
      </c>
      <c r="AD184" t="str">
        <f t="shared" ca="1" si="73"/>
        <v>分析师100183属于高收入人群,综合评分合格</v>
      </c>
      <c r="AE184" t="str">
        <f t="shared" ca="1" si="74"/>
        <v>分析师100183属于高收入人群,综合评分合格此人文采斐然也是sql达人</v>
      </c>
    </row>
    <row r="185" spans="1:31" x14ac:dyDescent="0.2">
      <c r="A185">
        <v>100184</v>
      </c>
      <c r="B185" s="3">
        <f t="shared" ca="1" si="52"/>
        <v>4058.2892822932049</v>
      </c>
      <c r="C185" s="3">
        <f t="shared" ca="1" si="53"/>
        <v>33.767676757957908</v>
      </c>
      <c r="D185" t="str">
        <f t="shared" ca="1" si="54"/>
        <v>女</v>
      </c>
      <c r="E185" s="3">
        <f t="shared" ca="1" si="55"/>
        <v>21065.906638108398</v>
      </c>
      <c r="F185" s="3">
        <f t="shared" ca="1" si="56"/>
        <v>6</v>
      </c>
      <c r="G185">
        <f t="shared" ca="1" si="77"/>
        <v>3</v>
      </c>
      <c r="H185">
        <f t="shared" ca="1" si="76"/>
        <v>5</v>
      </c>
      <c r="I185">
        <f t="shared" ca="1" si="76"/>
        <v>4</v>
      </c>
      <c r="J185">
        <f t="shared" ca="1" si="76"/>
        <v>5</v>
      </c>
      <c r="K185">
        <f t="shared" ca="1" si="76"/>
        <v>5</v>
      </c>
      <c r="L185">
        <f t="shared" ca="1" si="76"/>
        <v>5</v>
      </c>
      <c r="M185">
        <f t="shared" ca="1" si="76"/>
        <v>4</v>
      </c>
      <c r="N185" s="2">
        <f t="shared" ca="1" si="57"/>
        <v>4.25</v>
      </c>
      <c r="O185" s="2">
        <f t="shared" ca="1" si="58"/>
        <v>4.666666666666667</v>
      </c>
      <c r="P185" s="2">
        <f t="shared" ca="1" si="59"/>
        <v>4.416666666666667</v>
      </c>
      <c r="Q185" t="str">
        <f t="shared" ca="1" si="60"/>
        <v>非低收入</v>
      </c>
      <c r="R185" t="str">
        <f t="shared" ca="1" si="61"/>
        <v>高收入</v>
      </c>
      <c r="S185" t="str">
        <f t="shared" ca="1" si="62"/>
        <v>综合评分合格</v>
      </c>
      <c r="T185" t="str">
        <f t="shared" ca="1" si="63"/>
        <v>非优秀</v>
      </c>
      <c r="U185" t="str">
        <f t="shared" ca="1" si="64"/>
        <v>综合评分合格</v>
      </c>
      <c r="V185" t="str">
        <f t="shared" ca="1" si="65"/>
        <v>文采斐然</v>
      </c>
      <c r="W185" t="str">
        <f t="shared" ca="1" si="66"/>
        <v>口灿莲花</v>
      </c>
      <c r="X185" t="str">
        <f t="shared" ca="1" si="67"/>
        <v/>
      </c>
      <c r="Y185" t="str">
        <f t="shared" ca="1" si="68"/>
        <v>sql达人</v>
      </c>
      <c r="Z185" t="str">
        <f t="shared" ca="1" si="69"/>
        <v/>
      </c>
      <c r="AA185" t="str">
        <f t="shared" ca="1" si="70"/>
        <v/>
      </c>
      <c r="AB185" t="str">
        <f t="shared" ca="1" si="71"/>
        <v>python达人</v>
      </c>
      <c r="AC185" t="str">
        <f t="shared" ca="1" si="72"/>
        <v>文采斐然口灿莲花sql达人python达人,综合评分合格,高收入</v>
      </c>
      <c r="AD185" t="str">
        <f t="shared" ca="1" si="73"/>
        <v>分析师100184属于高收入人群,综合评分合格</v>
      </c>
      <c r="AE185" t="str">
        <f t="shared" ca="1" si="74"/>
        <v>分析师100184属于高收入人群,综合评分合格此人文采斐然也是sql达人</v>
      </c>
    </row>
    <row r="186" spans="1:31" x14ac:dyDescent="0.2">
      <c r="A186">
        <v>100185</v>
      </c>
      <c r="B186" s="3">
        <f t="shared" ca="1" si="52"/>
        <v>5472.491932385984</v>
      </c>
      <c r="C186" s="3">
        <f t="shared" ca="1" si="53"/>
        <v>52.039596421844053</v>
      </c>
      <c r="D186" t="str">
        <f t="shared" ca="1" si="54"/>
        <v>男</v>
      </c>
      <c r="E186" s="3">
        <f t="shared" ca="1" si="55"/>
        <v>9881.0427991224842</v>
      </c>
      <c r="F186" s="3">
        <f t="shared" ca="1" si="56"/>
        <v>8</v>
      </c>
      <c r="G186">
        <f t="shared" ca="1" si="77"/>
        <v>5</v>
      </c>
      <c r="H186">
        <f t="shared" ca="1" si="76"/>
        <v>4</v>
      </c>
      <c r="I186">
        <f t="shared" ca="1" si="76"/>
        <v>5</v>
      </c>
      <c r="J186">
        <f t="shared" ca="1" si="76"/>
        <v>5</v>
      </c>
      <c r="K186">
        <f t="shared" ca="1" si="76"/>
        <v>5</v>
      </c>
      <c r="L186">
        <f t="shared" ca="1" si="76"/>
        <v>5</v>
      </c>
      <c r="M186">
        <f t="shared" ca="1" si="76"/>
        <v>5</v>
      </c>
      <c r="N186" s="2">
        <f t="shared" ca="1" si="57"/>
        <v>4.75</v>
      </c>
      <c r="O186" s="2">
        <f t="shared" ca="1" si="58"/>
        <v>5</v>
      </c>
      <c r="P186" s="2">
        <f t="shared" ca="1" si="59"/>
        <v>4.8499999999999996</v>
      </c>
      <c r="Q186" t="str">
        <f t="shared" ca="1" si="60"/>
        <v>非低收入</v>
      </c>
      <c r="R186" t="str">
        <f t="shared" ca="1" si="61"/>
        <v>中高收入</v>
      </c>
      <c r="S186" t="str">
        <f t="shared" ca="1" si="62"/>
        <v>综合评分合格</v>
      </c>
      <c r="T186" t="str">
        <f t="shared" ca="1" si="63"/>
        <v>优秀</v>
      </c>
      <c r="U186" t="str">
        <f t="shared" ca="1" si="64"/>
        <v>优秀</v>
      </c>
      <c r="V186" t="str">
        <f t="shared" ca="1" si="65"/>
        <v>文采斐然</v>
      </c>
      <c r="W186" t="str">
        <f t="shared" ca="1" si="66"/>
        <v>口灿莲花</v>
      </c>
      <c r="X186" t="str">
        <f t="shared" ca="1" si="67"/>
        <v>颜值爆表</v>
      </c>
      <c r="Y186" t="str">
        <f t="shared" ca="1" si="68"/>
        <v>sql达人</v>
      </c>
      <c r="Z186" t="str">
        <f t="shared" ca="1" si="69"/>
        <v>excel达人</v>
      </c>
      <c r="AA186" t="str">
        <f t="shared" ca="1" si="70"/>
        <v>tab达人</v>
      </c>
      <c r="AB186" t="str">
        <f t="shared" ca="1" si="71"/>
        <v>python达人</v>
      </c>
      <c r="AC186" t="str">
        <f t="shared" ca="1" si="72"/>
        <v>文采斐然口灿莲花颜值爆表sql达人excel达人tab达人python达人,优秀,中高收入</v>
      </c>
      <c r="AD186" t="str">
        <f t="shared" ca="1" si="73"/>
        <v>分析师100185属于中高收入人群,优秀</v>
      </c>
      <c r="AE186" t="str">
        <f t="shared" ca="1" si="74"/>
        <v>分析师100185属于中高收入人群,优秀此人文采斐然也是sql达人</v>
      </c>
    </row>
    <row r="187" spans="1:31" x14ac:dyDescent="0.2">
      <c r="A187">
        <v>100186</v>
      </c>
      <c r="B187" s="3">
        <f t="shared" ca="1" si="52"/>
        <v>1850.0722285184856</v>
      </c>
      <c r="C187" s="3">
        <f t="shared" ca="1" si="53"/>
        <v>56.518949353170342</v>
      </c>
      <c r="D187" t="str">
        <f t="shared" ca="1" si="54"/>
        <v>男</v>
      </c>
      <c r="E187" s="3">
        <f t="shared" ca="1" si="55"/>
        <v>16846.052568625695</v>
      </c>
      <c r="F187" s="3">
        <f t="shared" ca="1" si="56"/>
        <v>16</v>
      </c>
      <c r="G187">
        <f t="shared" ca="1" si="77"/>
        <v>4</v>
      </c>
      <c r="H187">
        <f t="shared" ca="1" si="76"/>
        <v>3</v>
      </c>
      <c r="I187">
        <f t="shared" ca="1" si="76"/>
        <v>2</v>
      </c>
      <c r="J187">
        <f t="shared" ca="1" si="76"/>
        <v>5</v>
      </c>
      <c r="K187">
        <f t="shared" ca="1" si="76"/>
        <v>4</v>
      </c>
      <c r="L187">
        <f t="shared" ca="1" si="76"/>
        <v>5</v>
      </c>
      <c r="M187">
        <f t="shared" ca="1" si="76"/>
        <v>5</v>
      </c>
      <c r="N187" s="2">
        <f t="shared" ca="1" si="57"/>
        <v>3.5</v>
      </c>
      <c r="O187" s="2">
        <f t="shared" ca="1" si="58"/>
        <v>4.666666666666667</v>
      </c>
      <c r="P187" s="2">
        <f t="shared" ca="1" si="59"/>
        <v>3.9666666666666668</v>
      </c>
      <c r="Q187" t="str">
        <f t="shared" ca="1" si="60"/>
        <v>非低收入</v>
      </c>
      <c r="R187" t="str">
        <f t="shared" ca="1" si="61"/>
        <v>高收入</v>
      </c>
      <c r="S187" t="str">
        <f t="shared" ca="1" si="62"/>
        <v>综合评分合格</v>
      </c>
      <c r="T187" t="str">
        <f t="shared" ca="1" si="63"/>
        <v>非优秀</v>
      </c>
      <c r="U187" t="str">
        <f t="shared" ca="1" si="64"/>
        <v>综合评分合格</v>
      </c>
      <c r="V187" t="str">
        <f t="shared" ca="1" si="65"/>
        <v/>
      </c>
      <c r="W187" t="str">
        <f t="shared" ca="1" si="66"/>
        <v>口灿莲花</v>
      </c>
      <c r="X187" t="str">
        <f t="shared" ca="1" si="67"/>
        <v>颜值爆表</v>
      </c>
      <c r="Y187" t="str">
        <f t="shared" ca="1" si="68"/>
        <v>sql达人</v>
      </c>
      <c r="Z187" t="str">
        <f t="shared" ca="1" si="69"/>
        <v/>
      </c>
      <c r="AA187" t="str">
        <f t="shared" ca="1" si="70"/>
        <v/>
      </c>
      <c r="AB187" t="str">
        <f t="shared" ca="1" si="71"/>
        <v>python达人</v>
      </c>
      <c r="AC187" t="str">
        <f t="shared" ca="1" si="72"/>
        <v>口灿莲花颜值爆表sql达人python达人,综合评分合格,高收入</v>
      </c>
      <c r="AD187" t="str">
        <f t="shared" ca="1" si="73"/>
        <v>分析师100186属于高收入人群,综合评分合格</v>
      </c>
      <c r="AE187" t="str">
        <f t="shared" ca="1" si="74"/>
        <v>分析师100186属于高收入人群,综合评分合格也是sql达人</v>
      </c>
    </row>
    <row r="188" spans="1:31" x14ac:dyDescent="0.2">
      <c r="A188">
        <v>100187</v>
      </c>
      <c r="B188" s="3">
        <f t="shared" ca="1" si="52"/>
        <v>2523.3635384657814</v>
      </c>
      <c r="C188" s="3">
        <f t="shared" ca="1" si="53"/>
        <v>37.043063364181677</v>
      </c>
      <c r="D188" t="str">
        <f t="shared" ca="1" si="54"/>
        <v>男</v>
      </c>
      <c r="E188" s="3">
        <f t="shared" ca="1" si="55"/>
        <v>21202.233713699909</v>
      </c>
      <c r="F188" s="3">
        <f t="shared" ca="1" si="56"/>
        <v>17</v>
      </c>
      <c r="G188">
        <f t="shared" ca="1" si="77"/>
        <v>5</v>
      </c>
      <c r="H188">
        <f t="shared" ca="1" si="76"/>
        <v>5</v>
      </c>
      <c r="I188">
        <f t="shared" ca="1" si="76"/>
        <v>5</v>
      </c>
      <c r="J188">
        <f t="shared" ca="1" si="76"/>
        <v>5</v>
      </c>
      <c r="K188">
        <f t="shared" ca="1" si="76"/>
        <v>4</v>
      </c>
      <c r="L188">
        <f t="shared" ca="1" si="76"/>
        <v>4</v>
      </c>
      <c r="M188">
        <f t="shared" ca="1" si="76"/>
        <v>5</v>
      </c>
      <c r="N188" s="2">
        <f t="shared" ca="1" si="57"/>
        <v>5</v>
      </c>
      <c r="O188" s="2">
        <f t="shared" ca="1" si="58"/>
        <v>4.333333333333333</v>
      </c>
      <c r="P188" s="2">
        <f t="shared" ca="1" si="59"/>
        <v>4.7333333333333334</v>
      </c>
      <c r="Q188" t="str">
        <f t="shared" ca="1" si="60"/>
        <v>非低收入</v>
      </c>
      <c r="R188" t="str">
        <f t="shared" ca="1" si="61"/>
        <v>高收入</v>
      </c>
      <c r="S188" t="str">
        <f t="shared" ca="1" si="62"/>
        <v>综合评分合格</v>
      </c>
      <c r="T188" t="str">
        <f t="shared" ca="1" si="63"/>
        <v>非优秀</v>
      </c>
      <c r="U188" t="str">
        <f t="shared" ca="1" si="64"/>
        <v>综合评分合格</v>
      </c>
      <c r="V188" t="str">
        <f t="shared" ca="1" si="65"/>
        <v/>
      </c>
      <c r="W188" t="str">
        <f t="shared" ca="1" si="66"/>
        <v/>
      </c>
      <c r="X188" t="str">
        <f t="shared" ca="1" si="67"/>
        <v>颜值爆表</v>
      </c>
      <c r="Y188" t="str">
        <f t="shared" ca="1" si="68"/>
        <v>sql达人</v>
      </c>
      <c r="Z188" t="str">
        <f t="shared" ca="1" si="69"/>
        <v>excel达人</v>
      </c>
      <c r="AA188" t="str">
        <f t="shared" ca="1" si="70"/>
        <v>tab达人</v>
      </c>
      <c r="AB188" t="str">
        <f t="shared" ca="1" si="71"/>
        <v>python达人</v>
      </c>
      <c r="AC188" t="str">
        <f t="shared" ca="1" si="72"/>
        <v>颜值爆表sql达人excel达人tab达人python达人,综合评分合格,高收入</v>
      </c>
      <c r="AD188" t="str">
        <f t="shared" ca="1" si="73"/>
        <v>分析师100187属于高收入人群,综合评分合格</v>
      </c>
      <c r="AE188" t="str">
        <f t="shared" ca="1" si="74"/>
        <v>分析师100187属于高收入人群,综合评分合格也是sql达人</v>
      </c>
    </row>
    <row r="189" spans="1:31" x14ac:dyDescent="0.2">
      <c r="A189">
        <v>100188</v>
      </c>
      <c r="B189" s="3">
        <f t="shared" ca="1" si="52"/>
        <v>553.16718325934653</v>
      </c>
      <c r="C189" s="3">
        <f t="shared" ca="1" si="53"/>
        <v>39.435794846324875</v>
      </c>
      <c r="D189" t="str">
        <f t="shared" ca="1" si="54"/>
        <v>女</v>
      </c>
      <c r="E189" s="3">
        <f t="shared" ca="1" si="55"/>
        <v>2974.8604507005784</v>
      </c>
      <c r="F189" s="3">
        <f t="shared" ca="1" si="56"/>
        <v>11</v>
      </c>
      <c r="G189">
        <f t="shared" ca="1" si="77"/>
        <v>5</v>
      </c>
      <c r="H189">
        <f t="shared" ca="1" si="76"/>
        <v>5</v>
      </c>
      <c r="I189">
        <f t="shared" ca="1" si="76"/>
        <v>3</v>
      </c>
      <c r="J189">
        <f t="shared" ca="1" si="76"/>
        <v>5</v>
      </c>
      <c r="K189">
        <f t="shared" ca="1" si="76"/>
        <v>4</v>
      </c>
      <c r="L189">
        <f t="shared" ca="1" si="76"/>
        <v>5</v>
      </c>
      <c r="M189">
        <f t="shared" ca="1" si="76"/>
        <v>5</v>
      </c>
      <c r="N189" s="2">
        <f t="shared" ca="1" si="57"/>
        <v>4.5</v>
      </c>
      <c r="O189" s="2">
        <f t="shared" ca="1" si="58"/>
        <v>4.666666666666667</v>
      </c>
      <c r="P189" s="2">
        <f t="shared" ca="1" si="59"/>
        <v>4.5666666666666664</v>
      </c>
      <c r="Q189" t="str">
        <f t="shared" ca="1" si="60"/>
        <v>低收入</v>
      </c>
      <c r="R189" t="str">
        <f t="shared" ca="1" si="61"/>
        <v>低收入</v>
      </c>
      <c r="S189" t="str">
        <f t="shared" ca="1" si="62"/>
        <v>综合评分合格</v>
      </c>
      <c r="T189" t="str">
        <f t="shared" ca="1" si="63"/>
        <v>非优秀</v>
      </c>
      <c r="U189" t="str">
        <f t="shared" ca="1" si="64"/>
        <v>综合评分合格</v>
      </c>
      <c r="V189" t="str">
        <f t="shared" ca="1" si="65"/>
        <v/>
      </c>
      <c r="W189" t="str">
        <f t="shared" ca="1" si="66"/>
        <v>口灿莲花</v>
      </c>
      <c r="X189" t="str">
        <f t="shared" ca="1" si="67"/>
        <v>颜值爆表</v>
      </c>
      <c r="Y189" t="str">
        <f t="shared" ca="1" si="68"/>
        <v>sql达人</v>
      </c>
      <c r="Z189" t="str">
        <f t="shared" ca="1" si="69"/>
        <v>excel达人</v>
      </c>
      <c r="AA189" t="str">
        <f t="shared" ca="1" si="70"/>
        <v/>
      </c>
      <c r="AB189" t="str">
        <f t="shared" ca="1" si="71"/>
        <v>python达人</v>
      </c>
      <c r="AC189" t="str">
        <f t="shared" ca="1" si="72"/>
        <v>口灿莲花颜值爆表sql达人excel达人python达人,综合评分合格,低收入</v>
      </c>
      <c r="AD189" t="str">
        <f t="shared" ca="1" si="73"/>
        <v>分析师100188属于低收入人群,综合评分合格</v>
      </c>
      <c r="AE189" t="str">
        <f t="shared" ca="1" si="74"/>
        <v>分析师100188属于低收入人群,综合评分合格也是sql达人</v>
      </c>
    </row>
    <row r="190" spans="1:31" x14ac:dyDescent="0.2">
      <c r="A190">
        <v>100189</v>
      </c>
      <c r="B190" s="3">
        <f t="shared" ca="1" si="52"/>
        <v>1223.5696082926195</v>
      </c>
      <c r="C190" s="3">
        <f t="shared" ca="1" si="53"/>
        <v>43.466890175719882</v>
      </c>
      <c r="D190" t="str">
        <f t="shared" ca="1" si="54"/>
        <v>女</v>
      </c>
      <c r="E190" s="3">
        <f t="shared" ca="1" si="55"/>
        <v>21393.073643885517</v>
      </c>
      <c r="F190" s="3">
        <f t="shared" ca="1" si="56"/>
        <v>17</v>
      </c>
      <c r="G190">
        <f t="shared" ca="1" si="77"/>
        <v>5</v>
      </c>
      <c r="H190">
        <f t="shared" ca="1" si="76"/>
        <v>5</v>
      </c>
      <c r="I190">
        <f t="shared" ca="1" si="76"/>
        <v>4</v>
      </c>
      <c r="J190">
        <f t="shared" ca="1" si="76"/>
        <v>5</v>
      </c>
      <c r="K190">
        <f t="shared" ca="1" si="76"/>
        <v>4</v>
      </c>
      <c r="L190">
        <f t="shared" ca="1" si="76"/>
        <v>5</v>
      </c>
      <c r="M190">
        <f t="shared" ca="1" si="76"/>
        <v>5</v>
      </c>
      <c r="N190" s="2">
        <f t="shared" ca="1" si="57"/>
        <v>4.75</v>
      </c>
      <c r="O190" s="2">
        <f t="shared" ca="1" si="58"/>
        <v>4.666666666666667</v>
      </c>
      <c r="P190" s="2">
        <f t="shared" ca="1" si="59"/>
        <v>4.7166666666666668</v>
      </c>
      <c r="Q190" t="str">
        <f t="shared" ca="1" si="60"/>
        <v>非低收入</v>
      </c>
      <c r="R190" t="str">
        <f t="shared" ca="1" si="61"/>
        <v>高收入</v>
      </c>
      <c r="S190" t="str">
        <f t="shared" ca="1" si="62"/>
        <v>综合评分合格</v>
      </c>
      <c r="T190" t="str">
        <f t="shared" ca="1" si="63"/>
        <v>优秀</v>
      </c>
      <c r="U190" t="str">
        <f t="shared" ca="1" si="64"/>
        <v>优秀</v>
      </c>
      <c r="V190" t="str">
        <f t="shared" ca="1" si="65"/>
        <v/>
      </c>
      <c r="W190" t="str">
        <f t="shared" ca="1" si="66"/>
        <v>口灿莲花</v>
      </c>
      <c r="X190" t="str">
        <f t="shared" ca="1" si="67"/>
        <v>颜值爆表</v>
      </c>
      <c r="Y190" t="str">
        <f t="shared" ca="1" si="68"/>
        <v>sql达人</v>
      </c>
      <c r="Z190" t="str">
        <f t="shared" ca="1" si="69"/>
        <v>excel达人</v>
      </c>
      <c r="AA190" t="str">
        <f t="shared" ca="1" si="70"/>
        <v/>
      </c>
      <c r="AB190" t="str">
        <f t="shared" ca="1" si="71"/>
        <v>python达人</v>
      </c>
      <c r="AC190" t="str">
        <f t="shared" ca="1" si="72"/>
        <v>口灿莲花颜值爆表sql达人excel达人python达人,优秀,高收入</v>
      </c>
      <c r="AD190" t="str">
        <f t="shared" ca="1" si="73"/>
        <v>分析师100189属于高收入人群,优秀</v>
      </c>
      <c r="AE190" t="str">
        <f t="shared" ca="1" si="74"/>
        <v>分析师100189属于高收入人群,优秀也是sql达人</v>
      </c>
    </row>
    <row r="191" spans="1:31" x14ac:dyDescent="0.2">
      <c r="A191">
        <v>100190</v>
      </c>
      <c r="B191" s="3">
        <f t="shared" ca="1" si="52"/>
        <v>759.69064001533252</v>
      </c>
      <c r="C191" s="3">
        <f t="shared" ca="1" si="53"/>
        <v>41.988096542495391</v>
      </c>
      <c r="D191" t="str">
        <f t="shared" ca="1" si="54"/>
        <v>女</v>
      </c>
      <c r="E191" s="3">
        <f t="shared" ca="1" si="55"/>
        <v>14167.298525249667</v>
      </c>
      <c r="F191" s="3">
        <f t="shared" ca="1" si="56"/>
        <v>4</v>
      </c>
      <c r="G191">
        <f t="shared" ca="1" si="77"/>
        <v>5</v>
      </c>
      <c r="H191">
        <f t="shared" ca="1" si="76"/>
        <v>5</v>
      </c>
      <c r="I191">
        <f t="shared" ca="1" si="76"/>
        <v>5</v>
      </c>
      <c r="J191">
        <f t="shared" ca="1" si="76"/>
        <v>3</v>
      </c>
      <c r="K191">
        <f t="shared" ca="1" si="76"/>
        <v>5</v>
      </c>
      <c r="L191">
        <f t="shared" ca="1" si="76"/>
        <v>4</v>
      </c>
      <c r="M191">
        <f t="shared" ca="1" si="76"/>
        <v>5</v>
      </c>
      <c r="N191" s="2">
        <f t="shared" ca="1" si="57"/>
        <v>4.5</v>
      </c>
      <c r="O191" s="2">
        <f t="shared" ca="1" si="58"/>
        <v>4.666666666666667</v>
      </c>
      <c r="P191" s="2">
        <f t="shared" ca="1" si="59"/>
        <v>4.5666666666666664</v>
      </c>
      <c r="Q191" t="str">
        <f t="shared" ca="1" si="60"/>
        <v>非低收入</v>
      </c>
      <c r="R191" t="str">
        <f t="shared" ca="1" si="61"/>
        <v>高收入</v>
      </c>
      <c r="S191" t="str">
        <f t="shared" ca="1" si="62"/>
        <v>综合评分合格</v>
      </c>
      <c r="T191" t="str">
        <f t="shared" ca="1" si="63"/>
        <v>非优秀</v>
      </c>
      <c r="U191" t="str">
        <f t="shared" ca="1" si="64"/>
        <v>综合评分合格</v>
      </c>
      <c r="V191" t="str">
        <f t="shared" ca="1" si="65"/>
        <v>文采斐然</v>
      </c>
      <c r="W191" t="str">
        <f t="shared" ca="1" si="66"/>
        <v/>
      </c>
      <c r="X191" t="str">
        <f t="shared" ca="1" si="67"/>
        <v>颜值爆表</v>
      </c>
      <c r="Y191" t="str">
        <f t="shared" ca="1" si="68"/>
        <v/>
      </c>
      <c r="Z191" t="str">
        <f t="shared" ca="1" si="69"/>
        <v>excel达人</v>
      </c>
      <c r="AA191" t="str">
        <f t="shared" ca="1" si="70"/>
        <v>tab达人</v>
      </c>
      <c r="AB191" t="str">
        <f t="shared" ca="1" si="71"/>
        <v/>
      </c>
      <c r="AC191" t="str">
        <f t="shared" ca="1" si="72"/>
        <v>文采斐然颜值爆表excel达人tab达人,综合评分合格,高收入</v>
      </c>
      <c r="AD191" t="str">
        <f t="shared" ca="1" si="73"/>
        <v>分析师100190属于高收入人群,综合评分合格</v>
      </c>
      <c r="AE191" t="str">
        <f t="shared" ca="1" si="74"/>
        <v>分析师100190属于高收入人群,综合评分合格此人文采斐然</v>
      </c>
    </row>
    <row r="192" spans="1:31" x14ac:dyDescent="0.2">
      <c r="A192">
        <v>100191</v>
      </c>
      <c r="B192" s="3">
        <f t="shared" ca="1" si="52"/>
        <v>8305.2218474549227</v>
      </c>
      <c r="C192" s="3">
        <f t="shared" ca="1" si="53"/>
        <v>48.786449486299205</v>
      </c>
      <c r="D192" t="str">
        <f t="shared" ca="1" si="54"/>
        <v>女</v>
      </c>
      <c r="E192" s="3">
        <f t="shared" ca="1" si="55"/>
        <v>16359.135613858662</v>
      </c>
      <c r="F192" s="3">
        <f t="shared" ca="1" si="56"/>
        <v>4</v>
      </c>
      <c r="G192">
        <f t="shared" ca="1" si="77"/>
        <v>3</v>
      </c>
      <c r="H192">
        <f t="shared" ca="1" si="76"/>
        <v>5</v>
      </c>
      <c r="I192">
        <f t="shared" ca="1" si="76"/>
        <v>5</v>
      </c>
      <c r="J192">
        <f t="shared" ca="1" si="76"/>
        <v>5</v>
      </c>
      <c r="K192">
        <f t="shared" ca="1" si="76"/>
        <v>5</v>
      </c>
      <c r="L192">
        <f t="shared" ca="1" si="76"/>
        <v>3</v>
      </c>
      <c r="M192">
        <f t="shared" ca="1" si="76"/>
        <v>4</v>
      </c>
      <c r="N192" s="2">
        <f t="shared" ca="1" si="57"/>
        <v>4.5</v>
      </c>
      <c r="O192" s="2">
        <f t="shared" ca="1" si="58"/>
        <v>4</v>
      </c>
      <c r="P192" s="2">
        <f t="shared" ca="1" si="59"/>
        <v>4.3</v>
      </c>
      <c r="Q192" t="str">
        <f t="shared" ca="1" si="60"/>
        <v>非低收入</v>
      </c>
      <c r="R192" t="str">
        <f t="shared" ca="1" si="61"/>
        <v>高收入</v>
      </c>
      <c r="S192" t="str">
        <f t="shared" ca="1" si="62"/>
        <v>综合评分合格</v>
      </c>
      <c r="T192" t="str">
        <f t="shared" ca="1" si="63"/>
        <v>非优秀</v>
      </c>
      <c r="U192" t="str">
        <f t="shared" ca="1" si="64"/>
        <v>综合评分合格</v>
      </c>
      <c r="V192" t="str">
        <f t="shared" ca="1" si="65"/>
        <v>文采斐然</v>
      </c>
      <c r="W192" t="str">
        <f t="shared" ca="1" si="66"/>
        <v/>
      </c>
      <c r="X192" t="str">
        <f t="shared" ca="1" si="67"/>
        <v/>
      </c>
      <c r="Y192" t="str">
        <f t="shared" ca="1" si="68"/>
        <v/>
      </c>
      <c r="Z192" t="str">
        <f t="shared" ca="1" si="69"/>
        <v/>
      </c>
      <c r="AA192" t="str">
        <f t="shared" ca="1" si="70"/>
        <v>tab达人</v>
      </c>
      <c r="AB192" t="str">
        <f t="shared" ca="1" si="71"/>
        <v>python达人</v>
      </c>
      <c r="AC192" t="str">
        <f t="shared" ca="1" si="72"/>
        <v>文采斐然tab达人python达人,综合评分合格,高收入</v>
      </c>
      <c r="AD192" t="str">
        <f t="shared" ca="1" si="73"/>
        <v>分析师100191属于高收入人群,综合评分合格</v>
      </c>
      <c r="AE192" t="str">
        <f t="shared" ca="1" si="74"/>
        <v>分析师100191属于高收入人群,综合评分合格此人文采斐然</v>
      </c>
    </row>
    <row r="193" spans="1:31" x14ac:dyDescent="0.2">
      <c r="A193">
        <v>100192</v>
      </c>
      <c r="B193" s="3">
        <f t="shared" ca="1" si="52"/>
        <v>6635.1782340543741</v>
      </c>
      <c r="C193" s="3">
        <f t="shared" ca="1" si="53"/>
        <v>20.310951058867474</v>
      </c>
      <c r="D193" t="str">
        <f t="shared" ca="1" si="54"/>
        <v>男</v>
      </c>
      <c r="E193" s="3">
        <f t="shared" ca="1" si="55"/>
        <v>4315.7675795588402</v>
      </c>
      <c r="F193" s="3">
        <f t="shared" ca="1" si="56"/>
        <v>19</v>
      </c>
      <c r="G193">
        <f t="shared" ca="1" si="77"/>
        <v>5</v>
      </c>
      <c r="H193">
        <f t="shared" ca="1" si="76"/>
        <v>3</v>
      </c>
      <c r="I193">
        <f t="shared" ca="1" si="76"/>
        <v>5</v>
      </c>
      <c r="J193">
        <f t="shared" ca="1" si="76"/>
        <v>5</v>
      </c>
      <c r="K193">
        <f t="shared" ca="1" si="76"/>
        <v>3</v>
      </c>
      <c r="L193">
        <f t="shared" ca="1" si="76"/>
        <v>4</v>
      </c>
      <c r="M193">
        <f t="shared" ca="1" si="76"/>
        <v>2</v>
      </c>
      <c r="N193" s="2">
        <f t="shared" ca="1" si="57"/>
        <v>4.5</v>
      </c>
      <c r="O193" s="2">
        <f t="shared" ca="1" si="58"/>
        <v>3</v>
      </c>
      <c r="P193" s="2">
        <f t="shared" ca="1" si="59"/>
        <v>3.9</v>
      </c>
      <c r="Q193" t="str">
        <f t="shared" ca="1" si="60"/>
        <v>非低收入</v>
      </c>
      <c r="R193" t="str">
        <f t="shared" ca="1" si="61"/>
        <v>中等收入</v>
      </c>
      <c r="S193" t="str">
        <f t="shared" ca="1" si="62"/>
        <v>综合评分合格</v>
      </c>
      <c r="T193" t="str">
        <f t="shared" ca="1" si="63"/>
        <v>非优秀</v>
      </c>
      <c r="U193" t="str">
        <f t="shared" ca="1" si="64"/>
        <v>综合评分合格</v>
      </c>
      <c r="V193" t="str">
        <f t="shared" ca="1" si="65"/>
        <v/>
      </c>
      <c r="W193" t="str">
        <f t="shared" ca="1" si="66"/>
        <v/>
      </c>
      <c r="X193" t="str">
        <f t="shared" ca="1" si="67"/>
        <v/>
      </c>
      <c r="Y193" t="str">
        <f t="shared" ca="1" si="68"/>
        <v>sql达人</v>
      </c>
      <c r="Z193" t="str">
        <f t="shared" ca="1" si="69"/>
        <v>excel达人</v>
      </c>
      <c r="AA193" t="str">
        <f t="shared" ca="1" si="70"/>
        <v>tab达人</v>
      </c>
      <c r="AB193" t="str">
        <f t="shared" ca="1" si="71"/>
        <v>python达人</v>
      </c>
      <c r="AC193" t="str">
        <f t="shared" ca="1" si="72"/>
        <v>sql达人excel达人tab达人python达人,综合评分合格,中等收入</v>
      </c>
      <c r="AD193" t="str">
        <f t="shared" ca="1" si="73"/>
        <v>分析师100192属于中等收入人群,综合评分合格</v>
      </c>
      <c r="AE193" t="str">
        <f t="shared" ca="1" si="74"/>
        <v>分析师100192属于中等收入人群,综合评分合格也是sql达人</v>
      </c>
    </row>
    <row r="194" spans="1:31" x14ac:dyDescent="0.2">
      <c r="A194">
        <v>100193</v>
      </c>
      <c r="B194" s="3">
        <f t="shared" ca="1" si="52"/>
        <v>6637.5282488999364</v>
      </c>
      <c r="C194" s="3">
        <f t="shared" ca="1" si="53"/>
        <v>34.774208963396632</v>
      </c>
      <c r="D194" t="str">
        <f t="shared" ca="1" si="54"/>
        <v>男</v>
      </c>
      <c r="E194" s="3">
        <f t="shared" ca="1" si="55"/>
        <v>5413.0283905473279</v>
      </c>
      <c r="F194" s="3">
        <f t="shared" ca="1" si="56"/>
        <v>12</v>
      </c>
      <c r="G194">
        <f t="shared" ca="1" si="77"/>
        <v>3</v>
      </c>
      <c r="H194">
        <f t="shared" ca="1" si="76"/>
        <v>4</v>
      </c>
      <c r="I194">
        <f t="shared" ca="1" si="76"/>
        <v>4</v>
      </c>
      <c r="J194">
        <f t="shared" ca="1" si="76"/>
        <v>4</v>
      </c>
      <c r="K194">
        <f t="shared" ca="1" si="76"/>
        <v>4</v>
      </c>
      <c r="L194">
        <f t="shared" ca="1" si="76"/>
        <v>4</v>
      </c>
      <c r="M194">
        <f t="shared" ca="1" si="76"/>
        <v>5</v>
      </c>
      <c r="N194" s="2">
        <f t="shared" ca="1" si="57"/>
        <v>3.75</v>
      </c>
      <c r="O194" s="2">
        <f t="shared" ca="1" si="58"/>
        <v>4.333333333333333</v>
      </c>
      <c r="P194" s="2">
        <f t="shared" ca="1" si="59"/>
        <v>3.9833333333333334</v>
      </c>
      <c r="Q194" t="str">
        <f t="shared" ca="1" si="60"/>
        <v>非低收入</v>
      </c>
      <c r="R194" t="str">
        <f t="shared" ca="1" si="61"/>
        <v>中等收入</v>
      </c>
      <c r="S194" t="str">
        <f t="shared" ca="1" si="62"/>
        <v>综合评分合格</v>
      </c>
      <c r="T194" t="str">
        <f t="shared" ca="1" si="63"/>
        <v>非优秀</v>
      </c>
      <c r="U194" t="str">
        <f t="shared" ca="1" si="64"/>
        <v>综合评分合格</v>
      </c>
      <c r="V194" t="str">
        <f t="shared" ca="1" si="65"/>
        <v/>
      </c>
      <c r="W194" t="str">
        <f t="shared" ca="1" si="66"/>
        <v/>
      </c>
      <c r="X194" t="str">
        <f t="shared" ca="1" si="67"/>
        <v>颜值爆表</v>
      </c>
      <c r="Y194" t="str">
        <f t="shared" ca="1" si="68"/>
        <v>sql达人</v>
      </c>
      <c r="Z194" t="str">
        <f t="shared" ca="1" si="69"/>
        <v/>
      </c>
      <c r="AA194" t="str">
        <f t="shared" ca="1" si="70"/>
        <v/>
      </c>
      <c r="AB194" t="str">
        <f t="shared" ca="1" si="71"/>
        <v/>
      </c>
      <c r="AC194" t="str">
        <f t="shared" ca="1" si="72"/>
        <v>颜值爆表sql达人,综合评分合格,中等收入</v>
      </c>
      <c r="AD194" t="str">
        <f t="shared" ca="1" si="73"/>
        <v>分析师100193属于中等收入人群,综合评分合格</v>
      </c>
      <c r="AE194" t="str">
        <f t="shared" ca="1" si="74"/>
        <v>分析师100193属于中等收入人群,综合评分合格也是sql达人</v>
      </c>
    </row>
    <row r="195" spans="1:31" x14ac:dyDescent="0.2">
      <c r="A195">
        <v>100194</v>
      </c>
      <c r="B195" s="3">
        <f t="shared" ref="B195:B258" ca="1" si="78">RAND()*10000</f>
        <v>7643.8412940313947</v>
      </c>
      <c r="C195" s="3">
        <f t="shared" ref="C195:C258" ca="1" si="79">18+RAND()*50</f>
        <v>32.880217436439054</v>
      </c>
      <c r="D195" t="str">
        <f t="shared" ref="D195:D258" ca="1" si="80">IF(RAND()&lt;=0.5,"男","女")</f>
        <v>男</v>
      </c>
      <c r="E195" s="3">
        <f t="shared" ref="E195:E258" ca="1" si="81">RAND()*20000+2000</f>
        <v>4655.2830516317117</v>
      </c>
      <c r="F195" s="3">
        <f t="shared" ref="F195:F258" ca="1" si="82">ROUND((2+RAND()*20),0)</f>
        <v>8</v>
      </c>
      <c r="G195">
        <f t="shared" ca="1" si="77"/>
        <v>4</v>
      </c>
      <c r="H195">
        <f t="shared" ca="1" si="76"/>
        <v>5</v>
      </c>
      <c r="I195">
        <f t="shared" ca="1" si="76"/>
        <v>5</v>
      </c>
      <c r="J195">
        <f t="shared" ca="1" si="76"/>
        <v>5</v>
      </c>
      <c r="K195">
        <f t="shared" ca="1" si="76"/>
        <v>4</v>
      </c>
      <c r="L195">
        <f t="shared" ca="1" si="76"/>
        <v>4</v>
      </c>
      <c r="M195">
        <f t="shared" ca="1" si="76"/>
        <v>5</v>
      </c>
      <c r="N195" s="2">
        <f t="shared" ref="N195:N258" ca="1" si="83">AVERAGE(G195:J195)</f>
        <v>4.75</v>
      </c>
      <c r="O195" s="2">
        <f t="shared" ref="O195:O258" ca="1" si="84">AVERAGE(K195:M195)</f>
        <v>4.333333333333333</v>
      </c>
      <c r="P195" s="2">
        <f t="shared" ref="P195:P258" ca="1" si="85">0.6*N195+0.4*O195</f>
        <v>4.5833333333333339</v>
      </c>
      <c r="Q195" t="str">
        <f t="shared" ref="Q195:Q258" ca="1" si="86">IF(E195&lt;3000,"低收入","非低收入")</f>
        <v>非低收入</v>
      </c>
      <c r="R195" t="str">
        <f t="shared" ref="R195:R258" ca="1" si="87">IF(E195&lt;3000,"低收入",IF(E195&lt;6000,"中等收入",IF(E195&lt;10000,"中高收入","高收入")))</f>
        <v>中等收入</v>
      </c>
      <c r="S195" t="str">
        <f t="shared" ref="S195:S258" ca="1" si="88">IF(OR(N195&lt;3,O195&lt;3),"综合评分不合格","综合评分合格")</f>
        <v>综合评分合格</v>
      </c>
      <c r="T195" t="str">
        <f t="shared" ref="T195:T258" ca="1" si="89">IF(AND(N195&gt;4.5,O195&gt;4.5),"优秀","非优秀")</f>
        <v>非优秀</v>
      </c>
      <c r="U195" t="str">
        <f t="shared" ref="U195:U258" ca="1" si="90">IF(T195="优秀","优秀",S195)</f>
        <v>综合评分合格</v>
      </c>
      <c r="V195" t="str">
        <f t="shared" ref="V195:V258" ca="1" si="91">IF(K195&gt;=4.5,"文采斐然","")</f>
        <v/>
      </c>
      <c r="W195" t="str">
        <f t="shared" ref="W195:W258" ca="1" si="92">IF(L195&gt;=4.5,"口灿莲花","")</f>
        <v/>
      </c>
      <c r="X195" t="str">
        <f t="shared" ref="X195:X258" ca="1" si="93">IF(M195&gt;=4.5,"颜值爆表","")</f>
        <v>颜值爆表</v>
      </c>
      <c r="Y195" t="str">
        <f t="shared" ref="Y195:Y258" ca="1" si="94">IF(F195&gt;4.5,"sql达人","")</f>
        <v>sql达人</v>
      </c>
      <c r="Z195" t="str">
        <f t="shared" ref="Z195:Z258" ca="1" si="95">IF(G195&gt;4.5,"excel达人","")</f>
        <v/>
      </c>
      <c r="AA195" t="str">
        <f t="shared" ref="AA195:AA258" ca="1" si="96">IF(I195&gt;4.5,"tab达人","")</f>
        <v>tab达人</v>
      </c>
      <c r="AB195" t="str">
        <f t="shared" ref="AB195:AB258" ca="1" si="97">IF(J195&gt;4.5,"python达人","")</f>
        <v>python达人</v>
      </c>
      <c r="AC195" t="str">
        <f t="shared" ref="AC195:AC258" ca="1" si="98">_xlfn.CONCAT(V195:AB195,",",U195,",",R195)</f>
        <v>颜值爆表sql达人tab达人python达人,综合评分合格,中等收入</v>
      </c>
      <c r="AD195" t="str">
        <f t="shared" ref="AD195:AD258" ca="1" si="99">CONCATENATE("分析师",A195,"属于",R195,"人群",",",U195)</f>
        <v>分析师100194属于中等收入人群,综合评分合格</v>
      </c>
      <c r="AE195" t="str">
        <f t="shared" ref="AE195:AE258" ca="1" si="100">CONCATENATE(AD195,"",IF(V195="","","此人"),V195,IF(Y195="","","也是"),Y195)</f>
        <v>分析师100194属于中等收入人群,综合评分合格也是sql达人</v>
      </c>
    </row>
    <row r="196" spans="1:31" x14ac:dyDescent="0.2">
      <c r="A196">
        <v>100195</v>
      </c>
      <c r="B196" s="3">
        <f t="shared" ca="1" si="78"/>
        <v>9630.8469333375288</v>
      </c>
      <c r="C196" s="3">
        <f t="shared" ca="1" si="79"/>
        <v>19.700608184875318</v>
      </c>
      <c r="D196" t="str">
        <f t="shared" ca="1" si="80"/>
        <v>男</v>
      </c>
      <c r="E196" s="3">
        <f t="shared" ca="1" si="81"/>
        <v>6960.3725000454378</v>
      </c>
      <c r="F196" s="3">
        <f t="shared" ca="1" si="82"/>
        <v>2</v>
      </c>
      <c r="G196">
        <f t="shared" ca="1" si="77"/>
        <v>5</v>
      </c>
      <c r="H196">
        <f t="shared" ca="1" si="76"/>
        <v>3</v>
      </c>
      <c r="I196">
        <f t="shared" ca="1" si="76"/>
        <v>3</v>
      </c>
      <c r="J196">
        <f t="shared" ca="1" si="76"/>
        <v>5</v>
      </c>
      <c r="K196">
        <f t="shared" ca="1" si="76"/>
        <v>4</v>
      </c>
      <c r="L196">
        <f t="shared" ca="1" si="76"/>
        <v>5</v>
      </c>
      <c r="M196">
        <f t="shared" ca="1" si="76"/>
        <v>5</v>
      </c>
      <c r="N196" s="2">
        <f t="shared" ca="1" si="83"/>
        <v>4</v>
      </c>
      <c r="O196" s="2">
        <f t="shared" ca="1" si="84"/>
        <v>4.666666666666667</v>
      </c>
      <c r="P196" s="2">
        <f t="shared" ca="1" si="85"/>
        <v>4.2666666666666666</v>
      </c>
      <c r="Q196" t="str">
        <f t="shared" ca="1" si="86"/>
        <v>非低收入</v>
      </c>
      <c r="R196" t="str">
        <f t="shared" ca="1" si="87"/>
        <v>中高收入</v>
      </c>
      <c r="S196" t="str">
        <f t="shared" ca="1" si="88"/>
        <v>综合评分合格</v>
      </c>
      <c r="T196" t="str">
        <f t="shared" ca="1" si="89"/>
        <v>非优秀</v>
      </c>
      <c r="U196" t="str">
        <f t="shared" ca="1" si="90"/>
        <v>综合评分合格</v>
      </c>
      <c r="V196" t="str">
        <f t="shared" ca="1" si="91"/>
        <v/>
      </c>
      <c r="W196" t="str">
        <f t="shared" ca="1" si="92"/>
        <v>口灿莲花</v>
      </c>
      <c r="X196" t="str">
        <f t="shared" ca="1" si="93"/>
        <v>颜值爆表</v>
      </c>
      <c r="Y196" t="str">
        <f t="shared" ca="1" si="94"/>
        <v/>
      </c>
      <c r="Z196" t="str">
        <f t="shared" ca="1" si="95"/>
        <v>excel达人</v>
      </c>
      <c r="AA196" t="str">
        <f t="shared" ca="1" si="96"/>
        <v/>
      </c>
      <c r="AB196" t="str">
        <f t="shared" ca="1" si="97"/>
        <v>python达人</v>
      </c>
      <c r="AC196" t="str">
        <f t="shared" ca="1" si="98"/>
        <v>口灿莲花颜值爆表excel达人python达人,综合评分合格,中高收入</v>
      </c>
      <c r="AD196" t="str">
        <f t="shared" ca="1" si="99"/>
        <v>分析师100195属于中高收入人群,综合评分合格</v>
      </c>
      <c r="AE196" t="str">
        <f t="shared" ca="1" si="100"/>
        <v>分析师100195属于中高收入人群,综合评分合格</v>
      </c>
    </row>
    <row r="197" spans="1:31" x14ac:dyDescent="0.2">
      <c r="A197">
        <v>100196</v>
      </c>
      <c r="B197" s="3">
        <f t="shared" ca="1" si="78"/>
        <v>8645.3481679281722</v>
      </c>
      <c r="C197" s="3">
        <f t="shared" ca="1" si="79"/>
        <v>41.363140763904177</v>
      </c>
      <c r="D197" t="str">
        <f t="shared" ca="1" si="80"/>
        <v>男</v>
      </c>
      <c r="E197" s="3">
        <f t="shared" ca="1" si="81"/>
        <v>2423.749154201214</v>
      </c>
      <c r="F197" s="3">
        <f t="shared" ca="1" si="82"/>
        <v>3</v>
      </c>
      <c r="G197">
        <f t="shared" ca="1" si="77"/>
        <v>3</v>
      </c>
      <c r="H197">
        <f t="shared" ca="1" si="76"/>
        <v>3</v>
      </c>
      <c r="I197">
        <f t="shared" ca="1" si="76"/>
        <v>5</v>
      </c>
      <c r="J197">
        <f t="shared" ca="1" si="76"/>
        <v>5</v>
      </c>
      <c r="K197">
        <f t="shared" ca="1" si="76"/>
        <v>4</v>
      </c>
      <c r="L197">
        <f t="shared" ca="1" si="76"/>
        <v>4</v>
      </c>
      <c r="M197">
        <f t="shared" ca="1" si="76"/>
        <v>4</v>
      </c>
      <c r="N197" s="2">
        <f t="shared" ca="1" si="83"/>
        <v>4</v>
      </c>
      <c r="O197" s="2">
        <f t="shared" ca="1" si="84"/>
        <v>4</v>
      </c>
      <c r="P197" s="2">
        <f t="shared" ca="1" si="85"/>
        <v>4</v>
      </c>
      <c r="Q197" t="str">
        <f t="shared" ca="1" si="86"/>
        <v>低收入</v>
      </c>
      <c r="R197" t="str">
        <f t="shared" ca="1" si="87"/>
        <v>低收入</v>
      </c>
      <c r="S197" t="str">
        <f t="shared" ca="1" si="88"/>
        <v>综合评分合格</v>
      </c>
      <c r="T197" t="str">
        <f t="shared" ca="1" si="89"/>
        <v>非优秀</v>
      </c>
      <c r="U197" t="str">
        <f t="shared" ca="1" si="90"/>
        <v>综合评分合格</v>
      </c>
      <c r="V197" t="str">
        <f t="shared" ca="1" si="91"/>
        <v/>
      </c>
      <c r="W197" t="str">
        <f t="shared" ca="1" si="92"/>
        <v/>
      </c>
      <c r="X197" t="str">
        <f t="shared" ca="1" si="93"/>
        <v/>
      </c>
      <c r="Y197" t="str">
        <f t="shared" ca="1" si="94"/>
        <v/>
      </c>
      <c r="Z197" t="str">
        <f t="shared" ca="1" si="95"/>
        <v/>
      </c>
      <c r="AA197" t="str">
        <f t="shared" ca="1" si="96"/>
        <v>tab达人</v>
      </c>
      <c r="AB197" t="str">
        <f t="shared" ca="1" si="97"/>
        <v>python达人</v>
      </c>
      <c r="AC197" t="str">
        <f t="shared" ca="1" si="98"/>
        <v>tab达人python达人,综合评分合格,低收入</v>
      </c>
      <c r="AD197" t="str">
        <f t="shared" ca="1" si="99"/>
        <v>分析师100196属于低收入人群,综合评分合格</v>
      </c>
      <c r="AE197" t="str">
        <f t="shared" ca="1" si="100"/>
        <v>分析师100196属于低收入人群,综合评分合格</v>
      </c>
    </row>
    <row r="198" spans="1:31" x14ac:dyDescent="0.2">
      <c r="A198">
        <v>100197</v>
      </c>
      <c r="B198" s="3">
        <f t="shared" ca="1" si="78"/>
        <v>6879.7178346633682</v>
      </c>
      <c r="C198" s="3">
        <f t="shared" ca="1" si="79"/>
        <v>22.389909155750587</v>
      </c>
      <c r="D198" t="str">
        <f t="shared" ca="1" si="80"/>
        <v>男</v>
      </c>
      <c r="E198" s="3">
        <f t="shared" ca="1" si="81"/>
        <v>15429.364985348057</v>
      </c>
      <c r="F198" s="3">
        <f t="shared" ca="1" si="82"/>
        <v>16</v>
      </c>
      <c r="G198">
        <f t="shared" ca="1" si="77"/>
        <v>5</v>
      </c>
      <c r="H198">
        <f t="shared" ca="1" si="76"/>
        <v>5</v>
      </c>
      <c r="I198">
        <f t="shared" ca="1" si="76"/>
        <v>5</v>
      </c>
      <c r="J198">
        <f t="shared" ca="1" si="76"/>
        <v>5</v>
      </c>
      <c r="K198">
        <f t="shared" ca="1" si="76"/>
        <v>5</v>
      </c>
      <c r="L198">
        <f t="shared" ca="1" si="76"/>
        <v>3</v>
      </c>
      <c r="M198">
        <f t="shared" ca="1" si="76"/>
        <v>5</v>
      </c>
      <c r="N198" s="2">
        <f t="shared" ca="1" si="83"/>
        <v>5</v>
      </c>
      <c r="O198" s="2">
        <f t="shared" ca="1" si="84"/>
        <v>4.333333333333333</v>
      </c>
      <c r="P198" s="2">
        <f t="shared" ca="1" si="85"/>
        <v>4.7333333333333334</v>
      </c>
      <c r="Q198" t="str">
        <f t="shared" ca="1" si="86"/>
        <v>非低收入</v>
      </c>
      <c r="R198" t="str">
        <f t="shared" ca="1" si="87"/>
        <v>高收入</v>
      </c>
      <c r="S198" t="str">
        <f t="shared" ca="1" si="88"/>
        <v>综合评分合格</v>
      </c>
      <c r="T198" t="str">
        <f t="shared" ca="1" si="89"/>
        <v>非优秀</v>
      </c>
      <c r="U198" t="str">
        <f t="shared" ca="1" si="90"/>
        <v>综合评分合格</v>
      </c>
      <c r="V198" t="str">
        <f t="shared" ca="1" si="91"/>
        <v>文采斐然</v>
      </c>
      <c r="W198" t="str">
        <f t="shared" ca="1" si="92"/>
        <v/>
      </c>
      <c r="X198" t="str">
        <f t="shared" ca="1" si="93"/>
        <v>颜值爆表</v>
      </c>
      <c r="Y198" t="str">
        <f t="shared" ca="1" si="94"/>
        <v>sql达人</v>
      </c>
      <c r="Z198" t="str">
        <f t="shared" ca="1" si="95"/>
        <v>excel达人</v>
      </c>
      <c r="AA198" t="str">
        <f t="shared" ca="1" si="96"/>
        <v>tab达人</v>
      </c>
      <c r="AB198" t="str">
        <f t="shared" ca="1" si="97"/>
        <v>python达人</v>
      </c>
      <c r="AC198" t="str">
        <f t="shared" ca="1" si="98"/>
        <v>文采斐然颜值爆表sql达人excel达人tab达人python达人,综合评分合格,高收入</v>
      </c>
      <c r="AD198" t="str">
        <f t="shared" ca="1" si="99"/>
        <v>分析师100197属于高收入人群,综合评分合格</v>
      </c>
      <c r="AE198" t="str">
        <f t="shared" ca="1" si="100"/>
        <v>分析师100197属于高收入人群,综合评分合格此人文采斐然也是sql达人</v>
      </c>
    </row>
    <row r="199" spans="1:31" x14ac:dyDescent="0.2">
      <c r="A199">
        <v>100198</v>
      </c>
      <c r="B199" s="3">
        <f t="shared" ca="1" si="78"/>
        <v>8991.5927341475508</v>
      </c>
      <c r="C199" s="3">
        <f t="shared" ca="1" si="79"/>
        <v>20.067234694789093</v>
      </c>
      <c r="D199" t="str">
        <f t="shared" ca="1" si="80"/>
        <v>女</v>
      </c>
      <c r="E199" s="3">
        <f t="shared" ca="1" si="81"/>
        <v>10517.615108534719</v>
      </c>
      <c r="F199" s="3">
        <f t="shared" ca="1" si="82"/>
        <v>14</v>
      </c>
      <c r="G199">
        <f t="shared" ca="1" si="77"/>
        <v>5</v>
      </c>
      <c r="H199">
        <f t="shared" ca="1" si="76"/>
        <v>5</v>
      </c>
      <c r="I199">
        <f t="shared" ca="1" si="76"/>
        <v>4</v>
      </c>
      <c r="J199">
        <f t="shared" ca="1" si="76"/>
        <v>4</v>
      </c>
      <c r="K199">
        <f t="shared" ca="1" si="76"/>
        <v>5</v>
      </c>
      <c r="L199">
        <f t="shared" ca="1" si="76"/>
        <v>4</v>
      </c>
      <c r="M199">
        <f t="shared" ca="1" si="76"/>
        <v>3</v>
      </c>
      <c r="N199" s="2">
        <f t="shared" ca="1" si="83"/>
        <v>4.5</v>
      </c>
      <c r="O199" s="2">
        <f t="shared" ca="1" si="84"/>
        <v>4</v>
      </c>
      <c r="P199" s="2">
        <f t="shared" ca="1" si="85"/>
        <v>4.3</v>
      </c>
      <c r="Q199" t="str">
        <f t="shared" ca="1" si="86"/>
        <v>非低收入</v>
      </c>
      <c r="R199" t="str">
        <f t="shared" ca="1" si="87"/>
        <v>高收入</v>
      </c>
      <c r="S199" t="str">
        <f t="shared" ca="1" si="88"/>
        <v>综合评分合格</v>
      </c>
      <c r="T199" t="str">
        <f t="shared" ca="1" si="89"/>
        <v>非优秀</v>
      </c>
      <c r="U199" t="str">
        <f t="shared" ca="1" si="90"/>
        <v>综合评分合格</v>
      </c>
      <c r="V199" t="str">
        <f t="shared" ca="1" si="91"/>
        <v>文采斐然</v>
      </c>
      <c r="W199" t="str">
        <f t="shared" ca="1" si="92"/>
        <v/>
      </c>
      <c r="X199" t="str">
        <f t="shared" ca="1" si="93"/>
        <v/>
      </c>
      <c r="Y199" t="str">
        <f t="shared" ca="1" si="94"/>
        <v>sql达人</v>
      </c>
      <c r="Z199" t="str">
        <f t="shared" ca="1" si="95"/>
        <v>excel达人</v>
      </c>
      <c r="AA199" t="str">
        <f t="shared" ca="1" si="96"/>
        <v/>
      </c>
      <c r="AB199" t="str">
        <f t="shared" ca="1" si="97"/>
        <v/>
      </c>
      <c r="AC199" t="str">
        <f t="shared" ca="1" si="98"/>
        <v>文采斐然sql达人excel达人,综合评分合格,高收入</v>
      </c>
      <c r="AD199" t="str">
        <f t="shared" ca="1" si="99"/>
        <v>分析师100198属于高收入人群,综合评分合格</v>
      </c>
      <c r="AE199" t="str">
        <f t="shared" ca="1" si="100"/>
        <v>分析师100198属于高收入人群,综合评分合格此人文采斐然也是sql达人</v>
      </c>
    </row>
    <row r="200" spans="1:31" x14ac:dyDescent="0.2">
      <c r="A200">
        <v>100199</v>
      </c>
      <c r="B200" s="3">
        <f t="shared" ca="1" si="78"/>
        <v>509.41485839888446</v>
      </c>
      <c r="C200" s="3">
        <f t="shared" ca="1" si="79"/>
        <v>38.752079138445751</v>
      </c>
      <c r="D200" t="str">
        <f t="shared" ca="1" si="80"/>
        <v>男</v>
      </c>
      <c r="E200" s="3">
        <f t="shared" ca="1" si="81"/>
        <v>20028.561414503842</v>
      </c>
      <c r="F200" s="3">
        <f t="shared" ca="1" si="82"/>
        <v>3</v>
      </c>
      <c r="G200">
        <f t="shared" ca="1" si="77"/>
        <v>5</v>
      </c>
      <c r="H200">
        <f t="shared" ca="1" si="76"/>
        <v>5</v>
      </c>
      <c r="I200">
        <f t="shared" ca="1" si="76"/>
        <v>4</v>
      </c>
      <c r="J200">
        <f t="shared" ca="1" si="76"/>
        <v>4</v>
      </c>
      <c r="K200">
        <f t="shared" ca="1" si="76"/>
        <v>4</v>
      </c>
      <c r="L200">
        <f t="shared" ca="1" si="76"/>
        <v>5</v>
      </c>
      <c r="M200">
        <f t="shared" ca="1" si="76"/>
        <v>4</v>
      </c>
      <c r="N200" s="2">
        <f t="shared" ca="1" si="83"/>
        <v>4.5</v>
      </c>
      <c r="O200" s="2">
        <f t="shared" ca="1" si="84"/>
        <v>4.333333333333333</v>
      </c>
      <c r="P200" s="2">
        <f t="shared" ca="1" si="85"/>
        <v>4.4333333333333336</v>
      </c>
      <c r="Q200" t="str">
        <f t="shared" ca="1" si="86"/>
        <v>非低收入</v>
      </c>
      <c r="R200" t="str">
        <f t="shared" ca="1" si="87"/>
        <v>高收入</v>
      </c>
      <c r="S200" t="str">
        <f t="shared" ca="1" si="88"/>
        <v>综合评分合格</v>
      </c>
      <c r="T200" t="str">
        <f t="shared" ca="1" si="89"/>
        <v>非优秀</v>
      </c>
      <c r="U200" t="str">
        <f t="shared" ca="1" si="90"/>
        <v>综合评分合格</v>
      </c>
      <c r="V200" t="str">
        <f t="shared" ca="1" si="91"/>
        <v/>
      </c>
      <c r="W200" t="str">
        <f t="shared" ca="1" si="92"/>
        <v>口灿莲花</v>
      </c>
      <c r="X200" t="str">
        <f t="shared" ca="1" si="93"/>
        <v/>
      </c>
      <c r="Y200" t="str">
        <f t="shared" ca="1" si="94"/>
        <v/>
      </c>
      <c r="Z200" t="str">
        <f t="shared" ca="1" si="95"/>
        <v>excel达人</v>
      </c>
      <c r="AA200" t="str">
        <f t="shared" ca="1" si="96"/>
        <v/>
      </c>
      <c r="AB200" t="str">
        <f t="shared" ca="1" si="97"/>
        <v/>
      </c>
      <c r="AC200" t="str">
        <f t="shared" ca="1" si="98"/>
        <v>口灿莲花excel达人,综合评分合格,高收入</v>
      </c>
      <c r="AD200" t="str">
        <f t="shared" ca="1" si="99"/>
        <v>分析师100199属于高收入人群,综合评分合格</v>
      </c>
      <c r="AE200" t="str">
        <f t="shared" ca="1" si="100"/>
        <v>分析师100199属于高收入人群,综合评分合格</v>
      </c>
    </row>
    <row r="201" spans="1:31" x14ac:dyDescent="0.2">
      <c r="A201">
        <v>100200</v>
      </c>
      <c r="B201" s="3">
        <f t="shared" ca="1" si="78"/>
        <v>7132.7803472691967</v>
      </c>
      <c r="C201" s="3">
        <f t="shared" ca="1" si="79"/>
        <v>36.03440441375092</v>
      </c>
      <c r="D201" t="str">
        <f t="shared" ca="1" si="80"/>
        <v>男</v>
      </c>
      <c r="E201" s="3">
        <f t="shared" ca="1" si="81"/>
        <v>19694.874724161196</v>
      </c>
      <c r="F201" s="3">
        <f t="shared" ca="1" si="82"/>
        <v>8</v>
      </c>
      <c r="G201">
        <f t="shared" ca="1" si="77"/>
        <v>3</v>
      </c>
      <c r="H201">
        <f t="shared" ca="1" si="76"/>
        <v>2</v>
      </c>
      <c r="I201">
        <f t="shared" ca="1" si="76"/>
        <v>4</v>
      </c>
      <c r="J201">
        <f t="shared" ca="1" si="76"/>
        <v>5</v>
      </c>
      <c r="K201">
        <f t="shared" ca="1" si="76"/>
        <v>4</v>
      </c>
      <c r="L201">
        <f t="shared" ca="1" si="76"/>
        <v>5</v>
      </c>
      <c r="M201">
        <f t="shared" ca="1" si="76"/>
        <v>5</v>
      </c>
      <c r="N201" s="2">
        <f t="shared" ca="1" si="83"/>
        <v>3.5</v>
      </c>
      <c r="O201" s="2">
        <f t="shared" ca="1" si="84"/>
        <v>4.666666666666667</v>
      </c>
      <c r="P201" s="2">
        <f t="shared" ca="1" si="85"/>
        <v>3.9666666666666668</v>
      </c>
      <c r="Q201" t="str">
        <f t="shared" ca="1" si="86"/>
        <v>非低收入</v>
      </c>
      <c r="R201" t="str">
        <f t="shared" ca="1" si="87"/>
        <v>高收入</v>
      </c>
      <c r="S201" t="str">
        <f t="shared" ca="1" si="88"/>
        <v>综合评分合格</v>
      </c>
      <c r="T201" t="str">
        <f t="shared" ca="1" si="89"/>
        <v>非优秀</v>
      </c>
      <c r="U201" t="str">
        <f t="shared" ca="1" si="90"/>
        <v>综合评分合格</v>
      </c>
      <c r="V201" t="str">
        <f t="shared" ca="1" si="91"/>
        <v/>
      </c>
      <c r="W201" t="str">
        <f t="shared" ca="1" si="92"/>
        <v>口灿莲花</v>
      </c>
      <c r="X201" t="str">
        <f t="shared" ca="1" si="93"/>
        <v>颜值爆表</v>
      </c>
      <c r="Y201" t="str">
        <f t="shared" ca="1" si="94"/>
        <v>sql达人</v>
      </c>
      <c r="Z201" t="str">
        <f t="shared" ca="1" si="95"/>
        <v/>
      </c>
      <c r="AA201" t="str">
        <f t="shared" ca="1" si="96"/>
        <v/>
      </c>
      <c r="AB201" t="str">
        <f t="shared" ca="1" si="97"/>
        <v>python达人</v>
      </c>
      <c r="AC201" t="str">
        <f t="shared" ca="1" si="98"/>
        <v>口灿莲花颜值爆表sql达人python达人,综合评分合格,高收入</v>
      </c>
      <c r="AD201" t="str">
        <f t="shared" ca="1" si="99"/>
        <v>分析师100200属于高收入人群,综合评分合格</v>
      </c>
      <c r="AE201" t="str">
        <f t="shared" ca="1" si="100"/>
        <v>分析师100200属于高收入人群,综合评分合格也是sql达人</v>
      </c>
    </row>
    <row r="202" spans="1:31" x14ac:dyDescent="0.2">
      <c r="A202">
        <v>100201</v>
      </c>
      <c r="B202" s="3">
        <f t="shared" ca="1" si="78"/>
        <v>9367.9350487287629</v>
      </c>
      <c r="C202" s="3">
        <f t="shared" ca="1" si="79"/>
        <v>44.121965207525079</v>
      </c>
      <c r="D202" t="str">
        <f t="shared" ca="1" si="80"/>
        <v>男</v>
      </c>
      <c r="E202" s="3">
        <f t="shared" ca="1" si="81"/>
        <v>17868.523049991643</v>
      </c>
      <c r="F202" s="3">
        <f t="shared" ca="1" si="82"/>
        <v>12</v>
      </c>
      <c r="G202">
        <f t="shared" ca="1" si="77"/>
        <v>4</v>
      </c>
      <c r="H202">
        <f t="shared" ca="1" si="76"/>
        <v>4</v>
      </c>
      <c r="I202">
        <f t="shared" ca="1" si="76"/>
        <v>3</v>
      </c>
      <c r="J202">
        <f t="shared" ca="1" si="76"/>
        <v>5</v>
      </c>
      <c r="K202">
        <f t="shared" ca="1" si="76"/>
        <v>2</v>
      </c>
      <c r="L202">
        <f t="shared" ca="1" si="76"/>
        <v>5</v>
      </c>
      <c r="M202">
        <f t="shared" ca="1" si="76"/>
        <v>5</v>
      </c>
      <c r="N202" s="2">
        <f t="shared" ca="1" si="83"/>
        <v>4</v>
      </c>
      <c r="O202" s="2">
        <f t="shared" ca="1" si="84"/>
        <v>4</v>
      </c>
      <c r="P202" s="2">
        <f t="shared" ca="1" si="85"/>
        <v>4</v>
      </c>
      <c r="Q202" t="str">
        <f t="shared" ca="1" si="86"/>
        <v>非低收入</v>
      </c>
      <c r="R202" t="str">
        <f t="shared" ca="1" si="87"/>
        <v>高收入</v>
      </c>
      <c r="S202" t="str">
        <f t="shared" ca="1" si="88"/>
        <v>综合评分合格</v>
      </c>
      <c r="T202" t="str">
        <f t="shared" ca="1" si="89"/>
        <v>非优秀</v>
      </c>
      <c r="U202" t="str">
        <f t="shared" ca="1" si="90"/>
        <v>综合评分合格</v>
      </c>
      <c r="V202" t="str">
        <f t="shared" ca="1" si="91"/>
        <v/>
      </c>
      <c r="W202" t="str">
        <f t="shared" ca="1" si="92"/>
        <v>口灿莲花</v>
      </c>
      <c r="X202" t="str">
        <f t="shared" ca="1" si="93"/>
        <v>颜值爆表</v>
      </c>
      <c r="Y202" t="str">
        <f t="shared" ca="1" si="94"/>
        <v>sql达人</v>
      </c>
      <c r="Z202" t="str">
        <f t="shared" ca="1" si="95"/>
        <v/>
      </c>
      <c r="AA202" t="str">
        <f t="shared" ca="1" si="96"/>
        <v/>
      </c>
      <c r="AB202" t="str">
        <f t="shared" ca="1" si="97"/>
        <v>python达人</v>
      </c>
      <c r="AC202" t="str">
        <f t="shared" ca="1" si="98"/>
        <v>口灿莲花颜值爆表sql达人python达人,综合评分合格,高收入</v>
      </c>
      <c r="AD202" t="str">
        <f t="shared" ca="1" si="99"/>
        <v>分析师100201属于高收入人群,综合评分合格</v>
      </c>
      <c r="AE202" t="str">
        <f t="shared" ca="1" si="100"/>
        <v>分析师100201属于高收入人群,综合评分合格也是sql达人</v>
      </c>
    </row>
    <row r="203" spans="1:31" x14ac:dyDescent="0.2">
      <c r="A203">
        <v>100202</v>
      </c>
      <c r="B203" s="3">
        <f t="shared" ca="1" si="78"/>
        <v>1202.5164807749766</v>
      </c>
      <c r="C203" s="3">
        <f t="shared" ca="1" si="79"/>
        <v>64.858411455368355</v>
      </c>
      <c r="D203" t="str">
        <f t="shared" ca="1" si="80"/>
        <v>男</v>
      </c>
      <c r="E203" s="3">
        <f t="shared" ca="1" si="81"/>
        <v>18047.697790828795</v>
      </c>
      <c r="F203" s="3">
        <f t="shared" ca="1" si="82"/>
        <v>21</v>
      </c>
      <c r="G203">
        <f t="shared" ca="1" si="77"/>
        <v>5</v>
      </c>
      <c r="H203">
        <f t="shared" ca="1" si="76"/>
        <v>4</v>
      </c>
      <c r="I203">
        <f t="shared" ca="1" si="76"/>
        <v>4</v>
      </c>
      <c r="J203">
        <f t="shared" ca="1" si="76"/>
        <v>5</v>
      </c>
      <c r="K203">
        <f t="shared" ca="1" si="76"/>
        <v>5</v>
      </c>
      <c r="L203">
        <f t="shared" ca="1" si="76"/>
        <v>4</v>
      </c>
      <c r="M203">
        <f t="shared" ca="1" si="76"/>
        <v>3</v>
      </c>
      <c r="N203" s="2">
        <f t="shared" ca="1" si="83"/>
        <v>4.5</v>
      </c>
      <c r="O203" s="2">
        <f t="shared" ca="1" si="84"/>
        <v>4</v>
      </c>
      <c r="P203" s="2">
        <f t="shared" ca="1" si="85"/>
        <v>4.3</v>
      </c>
      <c r="Q203" t="str">
        <f t="shared" ca="1" si="86"/>
        <v>非低收入</v>
      </c>
      <c r="R203" t="str">
        <f t="shared" ca="1" si="87"/>
        <v>高收入</v>
      </c>
      <c r="S203" t="str">
        <f t="shared" ca="1" si="88"/>
        <v>综合评分合格</v>
      </c>
      <c r="T203" t="str">
        <f t="shared" ca="1" si="89"/>
        <v>非优秀</v>
      </c>
      <c r="U203" t="str">
        <f t="shared" ca="1" si="90"/>
        <v>综合评分合格</v>
      </c>
      <c r="V203" t="str">
        <f t="shared" ca="1" si="91"/>
        <v>文采斐然</v>
      </c>
      <c r="W203" t="str">
        <f t="shared" ca="1" si="92"/>
        <v/>
      </c>
      <c r="X203" t="str">
        <f t="shared" ca="1" si="93"/>
        <v/>
      </c>
      <c r="Y203" t="str">
        <f t="shared" ca="1" si="94"/>
        <v>sql达人</v>
      </c>
      <c r="Z203" t="str">
        <f t="shared" ca="1" si="95"/>
        <v>excel达人</v>
      </c>
      <c r="AA203" t="str">
        <f t="shared" ca="1" si="96"/>
        <v/>
      </c>
      <c r="AB203" t="str">
        <f t="shared" ca="1" si="97"/>
        <v>python达人</v>
      </c>
      <c r="AC203" t="str">
        <f t="shared" ca="1" si="98"/>
        <v>文采斐然sql达人excel达人python达人,综合评分合格,高收入</v>
      </c>
      <c r="AD203" t="str">
        <f t="shared" ca="1" si="99"/>
        <v>分析师100202属于高收入人群,综合评分合格</v>
      </c>
      <c r="AE203" t="str">
        <f t="shared" ca="1" si="100"/>
        <v>分析师100202属于高收入人群,综合评分合格此人文采斐然也是sql达人</v>
      </c>
    </row>
    <row r="204" spans="1:31" x14ac:dyDescent="0.2">
      <c r="A204">
        <v>100203</v>
      </c>
      <c r="B204" s="3">
        <f t="shared" ca="1" si="78"/>
        <v>7766.6470157575986</v>
      </c>
      <c r="C204" s="3">
        <f t="shared" ca="1" si="79"/>
        <v>53.392971151300756</v>
      </c>
      <c r="D204" t="str">
        <f t="shared" ca="1" si="80"/>
        <v>女</v>
      </c>
      <c r="E204" s="3">
        <f t="shared" ca="1" si="81"/>
        <v>21390.285626238514</v>
      </c>
      <c r="F204" s="3">
        <f t="shared" ca="1" si="82"/>
        <v>8</v>
      </c>
      <c r="G204">
        <f t="shared" ca="1" si="77"/>
        <v>5</v>
      </c>
      <c r="H204">
        <f t="shared" ca="1" si="76"/>
        <v>5</v>
      </c>
      <c r="I204">
        <f t="shared" ca="1" si="76"/>
        <v>4</v>
      </c>
      <c r="J204">
        <f t="shared" ca="1" si="76"/>
        <v>5</v>
      </c>
      <c r="K204">
        <f t="shared" ca="1" si="76"/>
        <v>5</v>
      </c>
      <c r="L204">
        <f t="shared" ca="1" si="76"/>
        <v>3</v>
      </c>
      <c r="M204">
        <f t="shared" ca="1" si="76"/>
        <v>4</v>
      </c>
      <c r="N204" s="2">
        <f t="shared" ca="1" si="83"/>
        <v>4.75</v>
      </c>
      <c r="O204" s="2">
        <f t="shared" ca="1" si="84"/>
        <v>4</v>
      </c>
      <c r="P204" s="2">
        <f t="shared" ca="1" si="85"/>
        <v>4.45</v>
      </c>
      <c r="Q204" t="str">
        <f t="shared" ca="1" si="86"/>
        <v>非低收入</v>
      </c>
      <c r="R204" t="str">
        <f t="shared" ca="1" si="87"/>
        <v>高收入</v>
      </c>
      <c r="S204" t="str">
        <f t="shared" ca="1" si="88"/>
        <v>综合评分合格</v>
      </c>
      <c r="T204" t="str">
        <f t="shared" ca="1" si="89"/>
        <v>非优秀</v>
      </c>
      <c r="U204" t="str">
        <f t="shared" ca="1" si="90"/>
        <v>综合评分合格</v>
      </c>
      <c r="V204" t="str">
        <f t="shared" ca="1" si="91"/>
        <v>文采斐然</v>
      </c>
      <c r="W204" t="str">
        <f t="shared" ca="1" si="92"/>
        <v/>
      </c>
      <c r="X204" t="str">
        <f t="shared" ca="1" si="93"/>
        <v/>
      </c>
      <c r="Y204" t="str">
        <f t="shared" ca="1" si="94"/>
        <v>sql达人</v>
      </c>
      <c r="Z204" t="str">
        <f t="shared" ca="1" si="95"/>
        <v>excel达人</v>
      </c>
      <c r="AA204" t="str">
        <f t="shared" ca="1" si="96"/>
        <v/>
      </c>
      <c r="AB204" t="str">
        <f t="shared" ca="1" si="97"/>
        <v>python达人</v>
      </c>
      <c r="AC204" t="str">
        <f t="shared" ca="1" si="98"/>
        <v>文采斐然sql达人excel达人python达人,综合评分合格,高收入</v>
      </c>
      <c r="AD204" t="str">
        <f t="shared" ca="1" si="99"/>
        <v>分析师100203属于高收入人群,综合评分合格</v>
      </c>
      <c r="AE204" t="str">
        <f t="shared" ca="1" si="100"/>
        <v>分析师100203属于高收入人群,综合评分合格此人文采斐然也是sql达人</v>
      </c>
    </row>
    <row r="205" spans="1:31" x14ac:dyDescent="0.2">
      <c r="A205">
        <v>100204</v>
      </c>
      <c r="B205" s="3">
        <f t="shared" ca="1" si="78"/>
        <v>5178.2160817716313</v>
      </c>
      <c r="C205" s="3">
        <f t="shared" ca="1" si="79"/>
        <v>39.285952227386815</v>
      </c>
      <c r="D205" t="str">
        <f t="shared" ca="1" si="80"/>
        <v>女</v>
      </c>
      <c r="E205" s="3">
        <f t="shared" ca="1" si="81"/>
        <v>7422.6287625076729</v>
      </c>
      <c r="F205" s="3">
        <f t="shared" ca="1" si="82"/>
        <v>15</v>
      </c>
      <c r="G205">
        <f t="shared" ca="1" si="77"/>
        <v>3</v>
      </c>
      <c r="H205">
        <f t="shared" ca="1" si="76"/>
        <v>5</v>
      </c>
      <c r="I205">
        <f t="shared" ca="1" si="76"/>
        <v>4</v>
      </c>
      <c r="J205">
        <f t="shared" ca="1" si="76"/>
        <v>3</v>
      </c>
      <c r="K205">
        <f t="shared" ca="1" si="76"/>
        <v>3</v>
      </c>
      <c r="L205">
        <f t="shared" ca="1" si="76"/>
        <v>5</v>
      </c>
      <c r="M205">
        <f t="shared" ca="1" si="76"/>
        <v>5</v>
      </c>
      <c r="N205" s="2">
        <f t="shared" ca="1" si="83"/>
        <v>3.75</v>
      </c>
      <c r="O205" s="2">
        <f t="shared" ca="1" si="84"/>
        <v>4.333333333333333</v>
      </c>
      <c r="P205" s="2">
        <f t="shared" ca="1" si="85"/>
        <v>3.9833333333333334</v>
      </c>
      <c r="Q205" t="str">
        <f t="shared" ca="1" si="86"/>
        <v>非低收入</v>
      </c>
      <c r="R205" t="str">
        <f t="shared" ca="1" si="87"/>
        <v>中高收入</v>
      </c>
      <c r="S205" t="str">
        <f t="shared" ca="1" si="88"/>
        <v>综合评分合格</v>
      </c>
      <c r="T205" t="str">
        <f t="shared" ca="1" si="89"/>
        <v>非优秀</v>
      </c>
      <c r="U205" t="str">
        <f t="shared" ca="1" si="90"/>
        <v>综合评分合格</v>
      </c>
      <c r="V205" t="str">
        <f t="shared" ca="1" si="91"/>
        <v/>
      </c>
      <c r="W205" t="str">
        <f t="shared" ca="1" si="92"/>
        <v>口灿莲花</v>
      </c>
      <c r="X205" t="str">
        <f t="shared" ca="1" si="93"/>
        <v>颜值爆表</v>
      </c>
      <c r="Y205" t="str">
        <f t="shared" ca="1" si="94"/>
        <v>sql达人</v>
      </c>
      <c r="Z205" t="str">
        <f t="shared" ca="1" si="95"/>
        <v/>
      </c>
      <c r="AA205" t="str">
        <f t="shared" ca="1" si="96"/>
        <v/>
      </c>
      <c r="AB205" t="str">
        <f t="shared" ca="1" si="97"/>
        <v/>
      </c>
      <c r="AC205" t="str">
        <f t="shared" ca="1" si="98"/>
        <v>口灿莲花颜值爆表sql达人,综合评分合格,中高收入</v>
      </c>
      <c r="AD205" t="str">
        <f t="shared" ca="1" si="99"/>
        <v>分析师100204属于中高收入人群,综合评分合格</v>
      </c>
      <c r="AE205" t="str">
        <f t="shared" ca="1" si="100"/>
        <v>分析师100204属于中高收入人群,综合评分合格也是sql达人</v>
      </c>
    </row>
    <row r="206" spans="1:31" x14ac:dyDescent="0.2">
      <c r="A206">
        <v>100205</v>
      </c>
      <c r="B206" s="3">
        <f t="shared" ca="1" si="78"/>
        <v>7989.7491156129827</v>
      </c>
      <c r="C206" s="3">
        <f t="shared" ca="1" si="79"/>
        <v>38.744306461742497</v>
      </c>
      <c r="D206" t="str">
        <f t="shared" ca="1" si="80"/>
        <v>女</v>
      </c>
      <c r="E206" s="3">
        <f t="shared" ca="1" si="81"/>
        <v>20397.542331991772</v>
      </c>
      <c r="F206" s="3">
        <f t="shared" ca="1" si="82"/>
        <v>15</v>
      </c>
      <c r="G206">
        <f t="shared" ca="1" si="77"/>
        <v>4</v>
      </c>
      <c r="H206">
        <f t="shared" ca="1" si="76"/>
        <v>4</v>
      </c>
      <c r="I206">
        <f t="shared" ca="1" si="76"/>
        <v>4</v>
      </c>
      <c r="J206">
        <f t="shared" ca="1" si="76"/>
        <v>5</v>
      </c>
      <c r="K206">
        <f t="shared" ca="1" si="76"/>
        <v>5</v>
      </c>
      <c r="L206">
        <f t="shared" ca="1" si="76"/>
        <v>4</v>
      </c>
      <c r="M206">
        <f t="shared" ca="1" si="76"/>
        <v>5</v>
      </c>
      <c r="N206" s="2">
        <f t="shared" ca="1" si="83"/>
        <v>4.25</v>
      </c>
      <c r="O206" s="2">
        <f t="shared" ca="1" si="84"/>
        <v>4.666666666666667</v>
      </c>
      <c r="P206" s="2">
        <f t="shared" ca="1" si="85"/>
        <v>4.416666666666667</v>
      </c>
      <c r="Q206" t="str">
        <f t="shared" ca="1" si="86"/>
        <v>非低收入</v>
      </c>
      <c r="R206" t="str">
        <f t="shared" ca="1" si="87"/>
        <v>高收入</v>
      </c>
      <c r="S206" t="str">
        <f t="shared" ca="1" si="88"/>
        <v>综合评分合格</v>
      </c>
      <c r="T206" t="str">
        <f t="shared" ca="1" si="89"/>
        <v>非优秀</v>
      </c>
      <c r="U206" t="str">
        <f t="shared" ca="1" si="90"/>
        <v>综合评分合格</v>
      </c>
      <c r="V206" t="str">
        <f t="shared" ca="1" si="91"/>
        <v>文采斐然</v>
      </c>
      <c r="W206" t="str">
        <f t="shared" ca="1" si="92"/>
        <v/>
      </c>
      <c r="X206" t="str">
        <f t="shared" ca="1" si="93"/>
        <v>颜值爆表</v>
      </c>
      <c r="Y206" t="str">
        <f t="shared" ca="1" si="94"/>
        <v>sql达人</v>
      </c>
      <c r="Z206" t="str">
        <f t="shared" ca="1" si="95"/>
        <v/>
      </c>
      <c r="AA206" t="str">
        <f t="shared" ca="1" si="96"/>
        <v/>
      </c>
      <c r="AB206" t="str">
        <f t="shared" ca="1" si="97"/>
        <v>python达人</v>
      </c>
      <c r="AC206" t="str">
        <f t="shared" ca="1" si="98"/>
        <v>文采斐然颜值爆表sql达人python达人,综合评分合格,高收入</v>
      </c>
      <c r="AD206" t="str">
        <f t="shared" ca="1" si="99"/>
        <v>分析师100205属于高收入人群,综合评分合格</v>
      </c>
      <c r="AE206" t="str">
        <f t="shared" ca="1" si="100"/>
        <v>分析师100205属于高收入人群,综合评分合格此人文采斐然也是sql达人</v>
      </c>
    </row>
    <row r="207" spans="1:31" x14ac:dyDescent="0.2">
      <c r="A207">
        <v>100206</v>
      </c>
      <c r="B207" s="3">
        <f t="shared" ca="1" si="78"/>
        <v>9864.9103873481945</v>
      </c>
      <c r="C207" s="3">
        <f t="shared" ca="1" si="79"/>
        <v>36.96406008816453</v>
      </c>
      <c r="D207" t="str">
        <f t="shared" ca="1" si="80"/>
        <v>女</v>
      </c>
      <c r="E207" s="3">
        <f t="shared" ca="1" si="81"/>
        <v>21012.048365338513</v>
      </c>
      <c r="F207" s="3">
        <f t="shared" ca="1" si="82"/>
        <v>12</v>
      </c>
      <c r="G207">
        <f t="shared" ca="1" si="77"/>
        <v>5</v>
      </c>
      <c r="H207">
        <f t="shared" ca="1" si="76"/>
        <v>3</v>
      </c>
      <c r="I207">
        <f t="shared" ca="1" si="76"/>
        <v>4</v>
      </c>
      <c r="J207">
        <f t="shared" ca="1" si="76"/>
        <v>5</v>
      </c>
      <c r="K207">
        <f t="shared" ca="1" si="76"/>
        <v>4</v>
      </c>
      <c r="L207">
        <f t="shared" ca="1" si="76"/>
        <v>4</v>
      </c>
      <c r="M207">
        <f t="shared" ca="1" si="76"/>
        <v>5</v>
      </c>
      <c r="N207" s="2">
        <f t="shared" ca="1" si="83"/>
        <v>4.25</v>
      </c>
      <c r="O207" s="2">
        <f t="shared" ca="1" si="84"/>
        <v>4.333333333333333</v>
      </c>
      <c r="P207" s="2">
        <f t="shared" ca="1" si="85"/>
        <v>4.2833333333333332</v>
      </c>
      <c r="Q207" t="str">
        <f t="shared" ca="1" si="86"/>
        <v>非低收入</v>
      </c>
      <c r="R207" t="str">
        <f t="shared" ca="1" si="87"/>
        <v>高收入</v>
      </c>
      <c r="S207" t="str">
        <f t="shared" ca="1" si="88"/>
        <v>综合评分合格</v>
      </c>
      <c r="T207" t="str">
        <f t="shared" ca="1" si="89"/>
        <v>非优秀</v>
      </c>
      <c r="U207" t="str">
        <f t="shared" ca="1" si="90"/>
        <v>综合评分合格</v>
      </c>
      <c r="V207" t="str">
        <f t="shared" ca="1" si="91"/>
        <v/>
      </c>
      <c r="W207" t="str">
        <f t="shared" ca="1" si="92"/>
        <v/>
      </c>
      <c r="X207" t="str">
        <f t="shared" ca="1" si="93"/>
        <v>颜值爆表</v>
      </c>
      <c r="Y207" t="str">
        <f t="shared" ca="1" si="94"/>
        <v>sql达人</v>
      </c>
      <c r="Z207" t="str">
        <f t="shared" ca="1" si="95"/>
        <v>excel达人</v>
      </c>
      <c r="AA207" t="str">
        <f t="shared" ca="1" si="96"/>
        <v/>
      </c>
      <c r="AB207" t="str">
        <f t="shared" ca="1" si="97"/>
        <v>python达人</v>
      </c>
      <c r="AC207" t="str">
        <f t="shared" ca="1" si="98"/>
        <v>颜值爆表sql达人excel达人python达人,综合评分合格,高收入</v>
      </c>
      <c r="AD207" t="str">
        <f t="shared" ca="1" si="99"/>
        <v>分析师100206属于高收入人群,综合评分合格</v>
      </c>
      <c r="AE207" t="str">
        <f t="shared" ca="1" si="100"/>
        <v>分析师100206属于高收入人群,综合评分合格也是sql达人</v>
      </c>
    </row>
    <row r="208" spans="1:31" x14ac:dyDescent="0.2">
      <c r="A208">
        <v>100207</v>
      </c>
      <c r="B208" s="3">
        <f t="shared" ca="1" si="78"/>
        <v>6519.6408993396444</v>
      </c>
      <c r="C208" s="3">
        <f t="shared" ca="1" si="79"/>
        <v>27.970290903392026</v>
      </c>
      <c r="D208" t="str">
        <f t="shared" ca="1" si="80"/>
        <v>女</v>
      </c>
      <c r="E208" s="3">
        <f t="shared" ca="1" si="81"/>
        <v>6407.9454495267582</v>
      </c>
      <c r="F208" s="3">
        <f t="shared" ca="1" si="82"/>
        <v>4</v>
      </c>
      <c r="G208">
        <f t="shared" ca="1" si="77"/>
        <v>3</v>
      </c>
      <c r="H208">
        <f t="shared" ca="1" si="76"/>
        <v>3</v>
      </c>
      <c r="I208">
        <f t="shared" ca="1" si="76"/>
        <v>4</v>
      </c>
      <c r="J208">
        <f t="shared" ca="1" si="76"/>
        <v>5</v>
      </c>
      <c r="K208">
        <f t="shared" ca="1" si="76"/>
        <v>4</v>
      </c>
      <c r="L208">
        <f t="shared" ca="1" si="76"/>
        <v>5</v>
      </c>
      <c r="M208">
        <f t="shared" ca="1" si="76"/>
        <v>5</v>
      </c>
      <c r="N208" s="2">
        <f t="shared" ca="1" si="83"/>
        <v>3.75</v>
      </c>
      <c r="O208" s="2">
        <f t="shared" ca="1" si="84"/>
        <v>4.666666666666667</v>
      </c>
      <c r="P208" s="2">
        <f t="shared" ca="1" si="85"/>
        <v>4.1166666666666671</v>
      </c>
      <c r="Q208" t="str">
        <f t="shared" ca="1" si="86"/>
        <v>非低收入</v>
      </c>
      <c r="R208" t="str">
        <f t="shared" ca="1" si="87"/>
        <v>中高收入</v>
      </c>
      <c r="S208" t="str">
        <f t="shared" ca="1" si="88"/>
        <v>综合评分合格</v>
      </c>
      <c r="T208" t="str">
        <f t="shared" ca="1" si="89"/>
        <v>非优秀</v>
      </c>
      <c r="U208" t="str">
        <f t="shared" ca="1" si="90"/>
        <v>综合评分合格</v>
      </c>
      <c r="V208" t="str">
        <f t="shared" ca="1" si="91"/>
        <v/>
      </c>
      <c r="W208" t="str">
        <f t="shared" ca="1" si="92"/>
        <v>口灿莲花</v>
      </c>
      <c r="X208" t="str">
        <f t="shared" ca="1" si="93"/>
        <v>颜值爆表</v>
      </c>
      <c r="Y208" t="str">
        <f t="shared" ca="1" si="94"/>
        <v/>
      </c>
      <c r="Z208" t="str">
        <f t="shared" ca="1" si="95"/>
        <v/>
      </c>
      <c r="AA208" t="str">
        <f t="shared" ca="1" si="96"/>
        <v/>
      </c>
      <c r="AB208" t="str">
        <f t="shared" ca="1" si="97"/>
        <v>python达人</v>
      </c>
      <c r="AC208" t="str">
        <f t="shared" ca="1" si="98"/>
        <v>口灿莲花颜值爆表python达人,综合评分合格,中高收入</v>
      </c>
      <c r="AD208" t="str">
        <f t="shared" ca="1" si="99"/>
        <v>分析师100207属于中高收入人群,综合评分合格</v>
      </c>
      <c r="AE208" t="str">
        <f t="shared" ca="1" si="100"/>
        <v>分析师100207属于中高收入人群,综合评分合格</v>
      </c>
    </row>
    <row r="209" spans="1:31" x14ac:dyDescent="0.2">
      <c r="A209">
        <v>100208</v>
      </c>
      <c r="B209" s="3">
        <f t="shared" ca="1" si="78"/>
        <v>2478.4650483143764</v>
      </c>
      <c r="C209" s="3">
        <f t="shared" ca="1" si="79"/>
        <v>24.9917796249104</v>
      </c>
      <c r="D209" t="str">
        <f t="shared" ca="1" si="80"/>
        <v>女</v>
      </c>
      <c r="E209" s="3">
        <f t="shared" ca="1" si="81"/>
        <v>6322.5707475132704</v>
      </c>
      <c r="F209" s="3">
        <f t="shared" ca="1" si="82"/>
        <v>18</v>
      </c>
      <c r="G209">
        <f t="shared" ca="1" si="77"/>
        <v>5</v>
      </c>
      <c r="H209">
        <f t="shared" ca="1" si="76"/>
        <v>5</v>
      </c>
      <c r="I209">
        <f t="shared" ca="1" si="76"/>
        <v>4</v>
      </c>
      <c r="J209">
        <f t="shared" ca="1" si="76"/>
        <v>4</v>
      </c>
      <c r="K209">
        <f t="shared" ca="1" si="76"/>
        <v>3</v>
      </c>
      <c r="L209">
        <f t="shared" ca="1" si="76"/>
        <v>5</v>
      </c>
      <c r="M209">
        <f t="shared" ca="1" si="76"/>
        <v>5</v>
      </c>
      <c r="N209" s="2">
        <f t="shared" ca="1" si="83"/>
        <v>4.5</v>
      </c>
      <c r="O209" s="2">
        <f t="shared" ca="1" si="84"/>
        <v>4.333333333333333</v>
      </c>
      <c r="P209" s="2">
        <f t="shared" ca="1" si="85"/>
        <v>4.4333333333333336</v>
      </c>
      <c r="Q209" t="str">
        <f t="shared" ca="1" si="86"/>
        <v>非低收入</v>
      </c>
      <c r="R209" t="str">
        <f t="shared" ca="1" si="87"/>
        <v>中高收入</v>
      </c>
      <c r="S209" t="str">
        <f t="shared" ca="1" si="88"/>
        <v>综合评分合格</v>
      </c>
      <c r="T209" t="str">
        <f t="shared" ca="1" si="89"/>
        <v>非优秀</v>
      </c>
      <c r="U209" t="str">
        <f t="shared" ca="1" si="90"/>
        <v>综合评分合格</v>
      </c>
      <c r="V209" t="str">
        <f t="shared" ca="1" si="91"/>
        <v/>
      </c>
      <c r="W209" t="str">
        <f t="shared" ca="1" si="92"/>
        <v>口灿莲花</v>
      </c>
      <c r="X209" t="str">
        <f t="shared" ca="1" si="93"/>
        <v>颜值爆表</v>
      </c>
      <c r="Y209" t="str">
        <f t="shared" ca="1" si="94"/>
        <v>sql达人</v>
      </c>
      <c r="Z209" t="str">
        <f t="shared" ca="1" si="95"/>
        <v>excel达人</v>
      </c>
      <c r="AA209" t="str">
        <f t="shared" ca="1" si="96"/>
        <v/>
      </c>
      <c r="AB209" t="str">
        <f t="shared" ca="1" si="97"/>
        <v/>
      </c>
      <c r="AC209" t="str">
        <f t="shared" ca="1" si="98"/>
        <v>口灿莲花颜值爆表sql达人excel达人,综合评分合格,中高收入</v>
      </c>
      <c r="AD209" t="str">
        <f t="shared" ca="1" si="99"/>
        <v>分析师100208属于中高收入人群,综合评分合格</v>
      </c>
      <c r="AE209" t="str">
        <f t="shared" ca="1" si="100"/>
        <v>分析师100208属于中高收入人群,综合评分合格也是sql达人</v>
      </c>
    </row>
    <row r="210" spans="1:31" x14ac:dyDescent="0.2">
      <c r="A210">
        <v>100209</v>
      </c>
      <c r="B210" s="3">
        <f t="shared" ca="1" si="78"/>
        <v>9655.8139292036758</v>
      </c>
      <c r="C210" s="3">
        <f t="shared" ca="1" si="79"/>
        <v>36.596244024591755</v>
      </c>
      <c r="D210" t="str">
        <f t="shared" ca="1" si="80"/>
        <v>男</v>
      </c>
      <c r="E210" s="3">
        <f t="shared" ca="1" si="81"/>
        <v>8036.5662638233753</v>
      </c>
      <c r="F210" s="3">
        <f t="shared" ca="1" si="82"/>
        <v>4</v>
      </c>
      <c r="G210">
        <f t="shared" ca="1" si="77"/>
        <v>5</v>
      </c>
      <c r="H210">
        <f t="shared" ca="1" si="76"/>
        <v>5</v>
      </c>
      <c r="I210">
        <f t="shared" ca="1" si="76"/>
        <v>5</v>
      </c>
      <c r="J210">
        <f t="shared" ca="1" si="76"/>
        <v>4</v>
      </c>
      <c r="K210">
        <f t="shared" ca="1" si="76"/>
        <v>4</v>
      </c>
      <c r="L210">
        <f t="shared" ca="1" si="76"/>
        <v>2</v>
      </c>
      <c r="M210">
        <f t="shared" ca="1" si="76"/>
        <v>3</v>
      </c>
      <c r="N210" s="2">
        <f t="shared" ca="1" si="83"/>
        <v>4.75</v>
      </c>
      <c r="O210" s="2">
        <f t="shared" ca="1" si="84"/>
        <v>3</v>
      </c>
      <c r="P210" s="2">
        <f t="shared" ca="1" si="85"/>
        <v>4.0500000000000007</v>
      </c>
      <c r="Q210" t="str">
        <f t="shared" ca="1" si="86"/>
        <v>非低收入</v>
      </c>
      <c r="R210" t="str">
        <f t="shared" ca="1" si="87"/>
        <v>中高收入</v>
      </c>
      <c r="S210" t="str">
        <f t="shared" ca="1" si="88"/>
        <v>综合评分合格</v>
      </c>
      <c r="T210" t="str">
        <f t="shared" ca="1" si="89"/>
        <v>非优秀</v>
      </c>
      <c r="U210" t="str">
        <f t="shared" ca="1" si="90"/>
        <v>综合评分合格</v>
      </c>
      <c r="V210" t="str">
        <f t="shared" ca="1" si="91"/>
        <v/>
      </c>
      <c r="W210" t="str">
        <f t="shared" ca="1" si="92"/>
        <v/>
      </c>
      <c r="X210" t="str">
        <f t="shared" ca="1" si="93"/>
        <v/>
      </c>
      <c r="Y210" t="str">
        <f t="shared" ca="1" si="94"/>
        <v/>
      </c>
      <c r="Z210" t="str">
        <f t="shared" ca="1" si="95"/>
        <v>excel达人</v>
      </c>
      <c r="AA210" t="str">
        <f t="shared" ca="1" si="96"/>
        <v>tab达人</v>
      </c>
      <c r="AB210" t="str">
        <f t="shared" ca="1" si="97"/>
        <v/>
      </c>
      <c r="AC210" t="str">
        <f t="shared" ca="1" si="98"/>
        <v>excel达人tab达人,综合评分合格,中高收入</v>
      </c>
      <c r="AD210" t="str">
        <f t="shared" ca="1" si="99"/>
        <v>分析师100209属于中高收入人群,综合评分合格</v>
      </c>
      <c r="AE210" t="str">
        <f t="shared" ca="1" si="100"/>
        <v>分析师100209属于中高收入人群,综合评分合格</v>
      </c>
    </row>
    <row r="211" spans="1:31" x14ac:dyDescent="0.2">
      <c r="A211">
        <v>100210</v>
      </c>
      <c r="B211" s="3">
        <f t="shared" ca="1" si="78"/>
        <v>7863.1240943563444</v>
      </c>
      <c r="C211" s="3">
        <f t="shared" ca="1" si="79"/>
        <v>40.123960338435367</v>
      </c>
      <c r="D211" t="str">
        <f t="shared" ca="1" si="80"/>
        <v>男</v>
      </c>
      <c r="E211" s="3">
        <f t="shared" ca="1" si="81"/>
        <v>6983.8971446663027</v>
      </c>
      <c r="F211" s="3">
        <f t="shared" ca="1" si="82"/>
        <v>12</v>
      </c>
      <c r="G211">
        <f t="shared" ca="1" si="77"/>
        <v>5</v>
      </c>
      <c r="H211">
        <f t="shared" ca="1" si="76"/>
        <v>5</v>
      </c>
      <c r="I211">
        <f t="shared" ca="1" si="76"/>
        <v>4</v>
      </c>
      <c r="J211">
        <f t="shared" ca="1" si="76"/>
        <v>2</v>
      </c>
      <c r="K211">
        <f t="shared" ca="1" si="76"/>
        <v>3</v>
      </c>
      <c r="L211">
        <f t="shared" ca="1" si="76"/>
        <v>5</v>
      </c>
      <c r="M211">
        <f t="shared" ca="1" si="76"/>
        <v>4</v>
      </c>
      <c r="N211" s="2">
        <f t="shared" ca="1" si="83"/>
        <v>4</v>
      </c>
      <c r="O211" s="2">
        <f t="shared" ca="1" si="84"/>
        <v>4</v>
      </c>
      <c r="P211" s="2">
        <f t="shared" ca="1" si="85"/>
        <v>4</v>
      </c>
      <c r="Q211" t="str">
        <f t="shared" ca="1" si="86"/>
        <v>非低收入</v>
      </c>
      <c r="R211" t="str">
        <f t="shared" ca="1" si="87"/>
        <v>中高收入</v>
      </c>
      <c r="S211" t="str">
        <f t="shared" ca="1" si="88"/>
        <v>综合评分合格</v>
      </c>
      <c r="T211" t="str">
        <f t="shared" ca="1" si="89"/>
        <v>非优秀</v>
      </c>
      <c r="U211" t="str">
        <f t="shared" ca="1" si="90"/>
        <v>综合评分合格</v>
      </c>
      <c r="V211" t="str">
        <f t="shared" ca="1" si="91"/>
        <v/>
      </c>
      <c r="W211" t="str">
        <f t="shared" ca="1" si="92"/>
        <v>口灿莲花</v>
      </c>
      <c r="X211" t="str">
        <f t="shared" ca="1" si="93"/>
        <v/>
      </c>
      <c r="Y211" t="str">
        <f t="shared" ca="1" si="94"/>
        <v>sql达人</v>
      </c>
      <c r="Z211" t="str">
        <f t="shared" ca="1" si="95"/>
        <v>excel达人</v>
      </c>
      <c r="AA211" t="str">
        <f t="shared" ca="1" si="96"/>
        <v/>
      </c>
      <c r="AB211" t="str">
        <f t="shared" ca="1" si="97"/>
        <v/>
      </c>
      <c r="AC211" t="str">
        <f t="shared" ca="1" si="98"/>
        <v>口灿莲花sql达人excel达人,综合评分合格,中高收入</v>
      </c>
      <c r="AD211" t="str">
        <f t="shared" ca="1" si="99"/>
        <v>分析师100210属于中高收入人群,综合评分合格</v>
      </c>
      <c r="AE211" t="str">
        <f t="shared" ca="1" si="100"/>
        <v>分析师100210属于中高收入人群,综合评分合格也是sql达人</v>
      </c>
    </row>
    <row r="212" spans="1:31" x14ac:dyDescent="0.2">
      <c r="A212">
        <v>100211</v>
      </c>
      <c r="B212" s="3">
        <f t="shared" ca="1" si="78"/>
        <v>4065.8969393729262</v>
      </c>
      <c r="C212" s="3">
        <f t="shared" ca="1" si="79"/>
        <v>18.181349522229752</v>
      </c>
      <c r="D212" t="str">
        <f t="shared" ca="1" si="80"/>
        <v>女</v>
      </c>
      <c r="E212" s="3">
        <f t="shared" ca="1" si="81"/>
        <v>11536.051127927685</v>
      </c>
      <c r="F212" s="3">
        <f t="shared" ca="1" si="82"/>
        <v>2</v>
      </c>
      <c r="G212">
        <f t="shared" ca="1" si="77"/>
        <v>5</v>
      </c>
      <c r="H212">
        <f t="shared" ca="1" si="76"/>
        <v>3</v>
      </c>
      <c r="I212">
        <f t="shared" ca="1" si="76"/>
        <v>4</v>
      </c>
      <c r="J212">
        <f t="shared" ca="1" si="76"/>
        <v>5</v>
      </c>
      <c r="K212">
        <f t="shared" ca="1" si="76"/>
        <v>4</v>
      </c>
      <c r="L212">
        <f t="shared" ca="1" si="76"/>
        <v>4</v>
      </c>
      <c r="M212">
        <f t="shared" ca="1" si="76"/>
        <v>4</v>
      </c>
      <c r="N212" s="2">
        <f t="shared" ca="1" si="83"/>
        <v>4.25</v>
      </c>
      <c r="O212" s="2">
        <f t="shared" ca="1" si="84"/>
        <v>4</v>
      </c>
      <c r="P212" s="2">
        <f t="shared" ca="1" si="85"/>
        <v>4.1500000000000004</v>
      </c>
      <c r="Q212" t="str">
        <f t="shared" ca="1" si="86"/>
        <v>非低收入</v>
      </c>
      <c r="R212" t="str">
        <f t="shared" ca="1" si="87"/>
        <v>高收入</v>
      </c>
      <c r="S212" t="str">
        <f t="shared" ca="1" si="88"/>
        <v>综合评分合格</v>
      </c>
      <c r="T212" t="str">
        <f t="shared" ca="1" si="89"/>
        <v>非优秀</v>
      </c>
      <c r="U212" t="str">
        <f t="shared" ca="1" si="90"/>
        <v>综合评分合格</v>
      </c>
      <c r="V212" t="str">
        <f t="shared" ca="1" si="91"/>
        <v/>
      </c>
      <c r="W212" t="str">
        <f t="shared" ca="1" si="92"/>
        <v/>
      </c>
      <c r="X212" t="str">
        <f t="shared" ca="1" si="93"/>
        <v/>
      </c>
      <c r="Y212" t="str">
        <f t="shared" ca="1" si="94"/>
        <v/>
      </c>
      <c r="Z212" t="str">
        <f t="shared" ca="1" si="95"/>
        <v>excel达人</v>
      </c>
      <c r="AA212" t="str">
        <f t="shared" ca="1" si="96"/>
        <v/>
      </c>
      <c r="AB212" t="str">
        <f t="shared" ca="1" si="97"/>
        <v>python达人</v>
      </c>
      <c r="AC212" t="str">
        <f t="shared" ca="1" si="98"/>
        <v>excel达人python达人,综合评分合格,高收入</v>
      </c>
      <c r="AD212" t="str">
        <f t="shared" ca="1" si="99"/>
        <v>分析师100211属于高收入人群,综合评分合格</v>
      </c>
      <c r="AE212" t="str">
        <f t="shared" ca="1" si="100"/>
        <v>分析师100211属于高收入人群,综合评分合格</v>
      </c>
    </row>
    <row r="213" spans="1:31" x14ac:dyDescent="0.2">
      <c r="A213">
        <v>100212</v>
      </c>
      <c r="B213" s="3">
        <f t="shared" ca="1" si="78"/>
        <v>805.91606005675499</v>
      </c>
      <c r="C213" s="3">
        <f t="shared" ca="1" si="79"/>
        <v>46.804724517878384</v>
      </c>
      <c r="D213" t="str">
        <f t="shared" ca="1" si="80"/>
        <v>男</v>
      </c>
      <c r="E213" s="3">
        <f t="shared" ca="1" si="81"/>
        <v>2645.1410012448978</v>
      </c>
      <c r="F213" s="3">
        <f t="shared" ca="1" si="82"/>
        <v>15</v>
      </c>
      <c r="G213">
        <f t="shared" ca="1" si="77"/>
        <v>3</v>
      </c>
      <c r="H213">
        <f t="shared" ca="1" si="76"/>
        <v>3</v>
      </c>
      <c r="I213">
        <f t="shared" ca="1" si="76"/>
        <v>5</v>
      </c>
      <c r="J213">
        <f t="shared" ca="1" si="76"/>
        <v>4</v>
      </c>
      <c r="K213">
        <f t="shared" ca="1" si="76"/>
        <v>3</v>
      </c>
      <c r="L213">
        <f t="shared" ca="1" si="76"/>
        <v>5</v>
      </c>
      <c r="M213">
        <f t="shared" ca="1" si="76"/>
        <v>5</v>
      </c>
      <c r="N213" s="2">
        <f t="shared" ca="1" si="83"/>
        <v>3.75</v>
      </c>
      <c r="O213" s="2">
        <f t="shared" ca="1" si="84"/>
        <v>4.333333333333333</v>
      </c>
      <c r="P213" s="2">
        <f t="shared" ca="1" si="85"/>
        <v>3.9833333333333334</v>
      </c>
      <c r="Q213" t="str">
        <f t="shared" ca="1" si="86"/>
        <v>低收入</v>
      </c>
      <c r="R213" t="str">
        <f t="shared" ca="1" si="87"/>
        <v>低收入</v>
      </c>
      <c r="S213" t="str">
        <f t="shared" ca="1" si="88"/>
        <v>综合评分合格</v>
      </c>
      <c r="T213" t="str">
        <f t="shared" ca="1" si="89"/>
        <v>非优秀</v>
      </c>
      <c r="U213" t="str">
        <f t="shared" ca="1" si="90"/>
        <v>综合评分合格</v>
      </c>
      <c r="V213" t="str">
        <f t="shared" ca="1" si="91"/>
        <v/>
      </c>
      <c r="W213" t="str">
        <f t="shared" ca="1" si="92"/>
        <v>口灿莲花</v>
      </c>
      <c r="X213" t="str">
        <f t="shared" ca="1" si="93"/>
        <v>颜值爆表</v>
      </c>
      <c r="Y213" t="str">
        <f t="shared" ca="1" si="94"/>
        <v>sql达人</v>
      </c>
      <c r="Z213" t="str">
        <f t="shared" ca="1" si="95"/>
        <v/>
      </c>
      <c r="AA213" t="str">
        <f t="shared" ca="1" si="96"/>
        <v>tab达人</v>
      </c>
      <c r="AB213" t="str">
        <f t="shared" ca="1" si="97"/>
        <v/>
      </c>
      <c r="AC213" t="str">
        <f t="shared" ca="1" si="98"/>
        <v>口灿莲花颜值爆表sql达人tab达人,综合评分合格,低收入</v>
      </c>
      <c r="AD213" t="str">
        <f t="shared" ca="1" si="99"/>
        <v>分析师100212属于低收入人群,综合评分合格</v>
      </c>
      <c r="AE213" t="str">
        <f t="shared" ca="1" si="100"/>
        <v>分析师100212属于低收入人群,综合评分合格也是sql达人</v>
      </c>
    </row>
    <row r="214" spans="1:31" x14ac:dyDescent="0.2">
      <c r="A214">
        <v>100213</v>
      </c>
      <c r="B214" s="3">
        <f t="shared" ca="1" si="78"/>
        <v>3511.7516472358257</v>
      </c>
      <c r="C214" s="3">
        <f t="shared" ca="1" si="79"/>
        <v>29.606278538601536</v>
      </c>
      <c r="D214" t="str">
        <f t="shared" ca="1" si="80"/>
        <v>女</v>
      </c>
      <c r="E214" s="3">
        <f t="shared" ca="1" si="81"/>
        <v>9380.758344880187</v>
      </c>
      <c r="F214" s="3">
        <f t="shared" ca="1" si="82"/>
        <v>9</v>
      </c>
      <c r="G214">
        <f t="shared" ca="1" si="77"/>
        <v>5</v>
      </c>
      <c r="H214">
        <f t="shared" ca="1" si="76"/>
        <v>4</v>
      </c>
      <c r="I214">
        <f t="shared" ca="1" si="76"/>
        <v>5</v>
      </c>
      <c r="J214">
        <f t="shared" ca="1" si="76"/>
        <v>5</v>
      </c>
      <c r="K214">
        <f t="shared" ca="1" si="76"/>
        <v>5</v>
      </c>
      <c r="L214">
        <f t="shared" ca="1" si="76"/>
        <v>5</v>
      </c>
      <c r="M214">
        <f t="shared" ca="1" si="76"/>
        <v>5</v>
      </c>
      <c r="N214" s="2">
        <f t="shared" ca="1" si="83"/>
        <v>4.75</v>
      </c>
      <c r="O214" s="2">
        <f t="shared" ca="1" si="84"/>
        <v>5</v>
      </c>
      <c r="P214" s="2">
        <f t="shared" ca="1" si="85"/>
        <v>4.8499999999999996</v>
      </c>
      <c r="Q214" t="str">
        <f t="shared" ca="1" si="86"/>
        <v>非低收入</v>
      </c>
      <c r="R214" t="str">
        <f t="shared" ca="1" si="87"/>
        <v>中高收入</v>
      </c>
      <c r="S214" t="str">
        <f t="shared" ca="1" si="88"/>
        <v>综合评分合格</v>
      </c>
      <c r="T214" t="str">
        <f t="shared" ca="1" si="89"/>
        <v>优秀</v>
      </c>
      <c r="U214" t="str">
        <f t="shared" ca="1" si="90"/>
        <v>优秀</v>
      </c>
      <c r="V214" t="str">
        <f t="shared" ca="1" si="91"/>
        <v>文采斐然</v>
      </c>
      <c r="W214" t="str">
        <f t="shared" ca="1" si="92"/>
        <v>口灿莲花</v>
      </c>
      <c r="X214" t="str">
        <f t="shared" ca="1" si="93"/>
        <v>颜值爆表</v>
      </c>
      <c r="Y214" t="str">
        <f t="shared" ca="1" si="94"/>
        <v>sql达人</v>
      </c>
      <c r="Z214" t="str">
        <f t="shared" ca="1" si="95"/>
        <v>excel达人</v>
      </c>
      <c r="AA214" t="str">
        <f t="shared" ca="1" si="96"/>
        <v>tab达人</v>
      </c>
      <c r="AB214" t="str">
        <f t="shared" ca="1" si="97"/>
        <v>python达人</v>
      </c>
      <c r="AC214" t="str">
        <f t="shared" ca="1" si="98"/>
        <v>文采斐然口灿莲花颜值爆表sql达人excel达人tab达人python达人,优秀,中高收入</v>
      </c>
      <c r="AD214" t="str">
        <f t="shared" ca="1" si="99"/>
        <v>分析师100213属于中高收入人群,优秀</v>
      </c>
      <c r="AE214" t="str">
        <f t="shared" ca="1" si="100"/>
        <v>分析师100213属于中高收入人群,优秀此人文采斐然也是sql达人</v>
      </c>
    </row>
    <row r="215" spans="1:31" x14ac:dyDescent="0.2">
      <c r="A215">
        <v>100214</v>
      </c>
      <c r="B215" s="3">
        <f t="shared" ca="1" si="78"/>
        <v>6443.5214852365689</v>
      </c>
      <c r="C215" s="3">
        <f t="shared" ca="1" si="79"/>
        <v>27.067191255341491</v>
      </c>
      <c r="D215" t="str">
        <f t="shared" ca="1" si="80"/>
        <v>男</v>
      </c>
      <c r="E215" s="3">
        <f t="shared" ca="1" si="81"/>
        <v>17480.247513184448</v>
      </c>
      <c r="F215" s="3">
        <f t="shared" ca="1" si="82"/>
        <v>12</v>
      </c>
      <c r="G215">
        <f t="shared" ca="1" si="77"/>
        <v>3</v>
      </c>
      <c r="H215">
        <f t="shared" ca="1" si="76"/>
        <v>4</v>
      </c>
      <c r="I215">
        <f t="shared" ca="1" si="76"/>
        <v>3</v>
      </c>
      <c r="J215">
        <f t="shared" ca="1" si="76"/>
        <v>5</v>
      </c>
      <c r="K215">
        <f t="shared" ca="1" si="76"/>
        <v>4</v>
      </c>
      <c r="L215">
        <f t="shared" ca="1" si="76"/>
        <v>5</v>
      </c>
      <c r="M215">
        <f t="shared" ca="1" si="76"/>
        <v>5</v>
      </c>
      <c r="N215" s="2">
        <f t="shared" ca="1" si="83"/>
        <v>3.75</v>
      </c>
      <c r="O215" s="2">
        <f t="shared" ca="1" si="84"/>
        <v>4.666666666666667</v>
      </c>
      <c r="P215" s="2">
        <f t="shared" ca="1" si="85"/>
        <v>4.1166666666666671</v>
      </c>
      <c r="Q215" t="str">
        <f t="shared" ca="1" si="86"/>
        <v>非低收入</v>
      </c>
      <c r="R215" t="str">
        <f t="shared" ca="1" si="87"/>
        <v>高收入</v>
      </c>
      <c r="S215" t="str">
        <f t="shared" ca="1" si="88"/>
        <v>综合评分合格</v>
      </c>
      <c r="T215" t="str">
        <f t="shared" ca="1" si="89"/>
        <v>非优秀</v>
      </c>
      <c r="U215" t="str">
        <f t="shared" ca="1" si="90"/>
        <v>综合评分合格</v>
      </c>
      <c r="V215" t="str">
        <f t="shared" ca="1" si="91"/>
        <v/>
      </c>
      <c r="W215" t="str">
        <f t="shared" ca="1" si="92"/>
        <v>口灿莲花</v>
      </c>
      <c r="X215" t="str">
        <f t="shared" ca="1" si="93"/>
        <v>颜值爆表</v>
      </c>
      <c r="Y215" t="str">
        <f t="shared" ca="1" si="94"/>
        <v>sql达人</v>
      </c>
      <c r="Z215" t="str">
        <f t="shared" ca="1" si="95"/>
        <v/>
      </c>
      <c r="AA215" t="str">
        <f t="shared" ca="1" si="96"/>
        <v/>
      </c>
      <c r="AB215" t="str">
        <f t="shared" ca="1" si="97"/>
        <v>python达人</v>
      </c>
      <c r="AC215" t="str">
        <f t="shared" ca="1" si="98"/>
        <v>口灿莲花颜值爆表sql达人python达人,综合评分合格,高收入</v>
      </c>
      <c r="AD215" t="str">
        <f t="shared" ca="1" si="99"/>
        <v>分析师100214属于高收入人群,综合评分合格</v>
      </c>
      <c r="AE215" t="str">
        <f t="shared" ca="1" si="100"/>
        <v>分析师100214属于高收入人群,综合评分合格也是sql达人</v>
      </c>
    </row>
    <row r="216" spans="1:31" x14ac:dyDescent="0.2">
      <c r="A216">
        <v>100215</v>
      </c>
      <c r="B216" s="3">
        <f t="shared" ca="1" si="78"/>
        <v>5887.5815785666528</v>
      </c>
      <c r="C216" s="3">
        <f t="shared" ca="1" si="79"/>
        <v>37.784805000083587</v>
      </c>
      <c r="D216" t="str">
        <f t="shared" ca="1" si="80"/>
        <v>男</v>
      </c>
      <c r="E216" s="3">
        <f t="shared" ca="1" si="81"/>
        <v>6397.5266180995632</v>
      </c>
      <c r="F216" s="3">
        <f t="shared" ca="1" si="82"/>
        <v>7</v>
      </c>
      <c r="G216">
        <f t="shared" ca="1" si="77"/>
        <v>4</v>
      </c>
      <c r="H216">
        <f t="shared" ca="1" si="76"/>
        <v>4</v>
      </c>
      <c r="I216">
        <f t="shared" ca="1" si="76"/>
        <v>4</v>
      </c>
      <c r="J216">
        <f t="shared" ca="1" si="76"/>
        <v>4</v>
      </c>
      <c r="K216">
        <f t="shared" ca="1" si="76"/>
        <v>5</v>
      </c>
      <c r="L216">
        <f t="shared" ca="1" si="76"/>
        <v>4</v>
      </c>
      <c r="M216">
        <f t="shared" ca="1" si="76"/>
        <v>5</v>
      </c>
      <c r="N216" s="2">
        <f t="shared" ca="1" si="83"/>
        <v>4</v>
      </c>
      <c r="O216" s="2">
        <f t="shared" ca="1" si="84"/>
        <v>4.666666666666667</v>
      </c>
      <c r="P216" s="2">
        <f t="shared" ca="1" si="85"/>
        <v>4.2666666666666666</v>
      </c>
      <c r="Q216" t="str">
        <f t="shared" ca="1" si="86"/>
        <v>非低收入</v>
      </c>
      <c r="R216" t="str">
        <f t="shared" ca="1" si="87"/>
        <v>中高收入</v>
      </c>
      <c r="S216" t="str">
        <f t="shared" ca="1" si="88"/>
        <v>综合评分合格</v>
      </c>
      <c r="T216" t="str">
        <f t="shared" ca="1" si="89"/>
        <v>非优秀</v>
      </c>
      <c r="U216" t="str">
        <f t="shared" ca="1" si="90"/>
        <v>综合评分合格</v>
      </c>
      <c r="V216" t="str">
        <f t="shared" ca="1" si="91"/>
        <v>文采斐然</v>
      </c>
      <c r="W216" t="str">
        <f t="shared" ca="1" si="92"/>
        <v/>
      </c>
      <c r="X216" t="str">
        <f t="shared" ca="1" si="93"/>
        <v>颜值爆表</v>
      </c>
      <c r="Y216" t="str">
        <f t="shared" ca="1" si="94"/>
        <v>sql达人</v>
      </c>
      <c r="Z216" t="str">
        <f t="shared" ca="1" si="95"/>
        <v/>
      </c>
      <c r="AA216" t="str">
        <f t="shared" ca="1" si="96"/>
        <v/>
      </c>
      <c r="AB216" t="str">
        <f t="shared" ca="1" si="97"/>
        <v/>
      </c>
      <c r="AC216" t="str">
        <f t="shared" ca="1" si="98"/>
        <v>文采斐然颜值爆表sql达人,综合评分合格,中高收入</v>
      </c>
      <c r="AD216" t="str">
        <f t="shared" ca="1" si="99"/>
        <v>分析师100215属于中高收入人群,综合评分合格</v>
      </c>
      <c r="AE216" t="str">
        <f t="shared" ca="1" si="100"/>
        <v>分析师100215属于中高收入人群,综合评分合格此人文采斐然也是sql达人</v>
      </c>
    </row>
    <row r="217" spans="1:31" x14ac:dyDescent="0.2">
      <c r="A217">
        <v>100216</v>
      </c>
      <c r="B217" s="3">
        <f t="shared" ca="1" si="78"/>
        <v>6880.7815926437661</v>
      </c>
      <c r="C217" s="3">
        <f t="shared" ca="1" si="79"/>
        <v>58.667892889767543</v>
      </c>
      <c r="D217" t="str">
        <f t="shared" ca="1" si="80"/>
        <v>男</v>
      </c>
      <c r="E217" s="3">
        <f t="shared" ca="1" si="81"/>
        <v>7593.0059007359123</v>
      </c>
      <c r="F217" s="3">
        <f t="shared" ca="1" si="82"/>
        <v>13</v>
      </c>
      <c r="G217">
        <f t="shared" ca="1" si="77"/>
        <v>5</v>
      </c>
      <c r="H217">
        <f t="shared" ca="1" si="76"/>
        <v>5</v>
      </c>
      <c r="I217">
        <f t="shared" ca="1" si="76"/>
        <v>5</v>
      </c>
      <c r="J217">
        <f t="shared" ca="1" si="76"/>
        <v>5</v>
      </c>
      <c r="K217">
        <f t="shared" ca="1" si="76"/>
        <v>5</v>
      </c>
      <c r="L217">
        <f t="shared" ca="1" si="76"/>
        <v>5</v>
      </c>
      <c r="M217">
        <f t="shared" ca="1" si="76"/>
        <v>5</v>
      </c>
      <c r="N217" s="2">
        <f t="shared" ca="1" si="83"/>
        <v>5</v>
      </c>
      <c r="O217" s="2">
        <f t="shared" ca="1" si="84"/>
        <v>5</v>
      </c>
      <c r="P217" s="2">
        <f t="shared" ca="1" si="85"/>
        <v>5</v>
      </c>
      <c r="Q217" t="str">
        <f t="shared" ca="1" si="86"/>
        <v>非低收入</v>
      </c>
      <c r="R217" t="str">
        <f t="shared" ca="1" si="87"/>
        <v>中高收入</v>
      </c>
      <c r="S217" t="str">
        <f t="shared" ca="1" si="88"/>
        <v>综合评分合格</v>
      </c>
      <c r="T217" t="str">
        <f t="shared" ca="1" si="89"/>
        <v>优秀</v>
      </c>
      <c r="U217" t="str">
        <f t="shared" ca="1" si="90"/>
        <v>优秀</v>
      </c>
      <c r="V217" t="str">
        <f t="shared" ca="1" si="91"/>
        <v>文采斐然</v>
      </c>
      <c r="W217" t="str">
        <f t="shared" ca="1" si="92"/>
        <v>口灿莲花</v>
      </c>
      <c r="X217" t="str">
        <f t="shared" ca="1" si="93"/>
        <v>颜值爆表</v>
      </c>
      <c r="Y217" t="str">
        <f t="shared" ca="1" si="94"/>
        <v>sql达人</v>
      </c>
      <c r="Z217" t="str">
        <f t="shared" ca="1" si="95"/>
        <v>excel达人</v>
      </c>
      <c r="AA217" t="str">
        <f t="shared" ca="1" si="96"/>
        <v>tab达人</v>
      </c>
      <c r="AB217" t="str">
        <f t="shared" ca="1" si="97"/>
        <v>python达人</v>
      </c>
      <c r="AC217" t="str">
        <f t="shared" ca="1" si="98"/>
        <v>文采斐然口灿莲花颜值爆表sql达人excel达人tab达人python达人,优秀,中高收入</v>
      </c>
      <c r="AD217" t="str">
        <f t="shared" ca="1" si="99"/>
        <v>分析师100216属于中高收入人群,优秀</v>
      </c>
      <c r="AE217" t="str">
        <f t="shared" ca="1" si="100"/>
        <v>分析师100216属于中高收入人群,优秀此人文采斐然也是sql达人</v>
      </c>
    </row>
    <row r="218" spans="1:31" x14ac:dyDescent="0.2">
      <c r="A218">
        <v>100217</v>
      </c>
      <c r="B218" s="3">
        <f t="shared" ca="1" si="78"/>
        <v>1742.5924498228162</v>
      </c>
      <c r="C218" s="3">
        <f t="shared" ca="1" si="79"/>
        <v>62.449988778563856</v>
      </c>
      <c r="D218" t="str">
        <f t="shared" ca="1" si="80"/>
        <v>男</v>
      </c>
      <c r="E218" s="3">
        <f t="shared" ca="1" si="81"/>
        <v>16312.574902284776</v>
      </c>
      <c r="F218" s="3">
        <f t="shared" ca="1" si="82"/>
        <v>6</v>
      </c>
      <c r="G218">
        <f t="shared" ca="1" si="77"/>
        <v>5</v>
      </c>
      <c r="H218">
        <f t="shared" ca="1" si="76"/>
        <v>4</v>
      </c>
      <c r="I218">
        <f t="shared" ca="1" si="76"/>
        <v>5</v>
      </c>
      <c r="J218">
        <f t="shared" ca="1" si="76"/>
        <v>5</v>
      </c>
      <c r="K218">
        <f t="shared" ca="1" si="76"/>
        <v>3</v>
      </c>
      <c r="L218">
        <f t="shared" ca="1" si="76"/>
        <v>4</v>
      </c>
      <c r="M218">
        <f t="shared" ca="1" si="76"/>
        <v>2</v>
      </c>
      <c r="N218" s="2">
        <f t="shared" ca="1" si="83"/>
        <v>4.75</v>
      </c>
      <c r="O218" s="2">
        <f t="shared" ca="1" si="84"/>
        <v>3</v>
      </c>
      <c r="P218" s="2">
        <f t="shared" ca="1" si="85"/>
        <v>4.0500000000000007</v>
      </c>
      <c r="Q218" t="str">
        <f t="shared" ca="1" si="86"/>
        <v>非低收入</v>
      </c>
      <c r="R218" t="str">
        <f t="shared" ca="1" si="87"/>
        <v>高收入</v>
      </c>
      <c r="S218" t="str">
        <f t="shared" ca="1" si="88"/>
        <v>综合评分合格</v>
      </c>
      <c r="T218" t="str">
        <f t="shared" ca="1" si="89"/>
        <v>非优秀</v>
      </c>
      <c r="U218" t="str">
        <f t="shared" ca="1" si="90"/>
        <v>综合评分合格</v>
      </c>
      <c r="V218" t="str">
        <f t="shared" ca="1" si="91"/>
        <v/>
      </c>
      <c r="W218" t="str">
        <f t="shared" ca="1" si="92"/>
        <v/>
      </c>
      <c r="X218" t="str">
        <f t="shared" ca="1" si="93"/>
        <v/>
      </c>
      <c r="Y218" t="str">
        <f t="shared" ca="1" si="94"/>
        <v>sql达人</v>
      </c>
      <c r="Z218" t="str">
        <f t="shared" ca="1" si="95"/>
        <v>excel达人</v>
      </c>
      <c r="AA218" t="str">
        <f t="shared" ca="1" si="96"/>
        <v>tab达人</v>
      </c>
      <c r="AB218" t="str">
        <f t="shared" ca="1" si="97"/>
        <v>python达人</v>
      </c>
      <c r="AC218" t="str">
        <f t="shared" ca="1" si="98"/>
        <v>sql达人excel达人tab达人python达人,综合评分合格,高收入</v>
      </c>
      <c r="AD218" t="str">
        <f t="shared" ca="1" si="99"/>
        <v>分析师100217属于高收入人群,综合评分合格</v>
      </c>
      <c r="AE218" t="str">
        <f t="shared" ca="1" si="100"/>
        <v>分析师100217属于高收入人群,综合评分合格也是sql达人</v>
      </c>
    </row>
    <row r="219" spans="1:31" x14ac:dyDescent="0.2">
      <c r="A219">
        <v>100218</v>
      </c>
      <c r="B219" s="3">
        <f t="shared" ca="1" si="78"/>
        <v>967.01425603591406</v>
      </c>
      <c r="C219" s="3">
        <f t="shared" ca="1" si="79"/>
        <v>63.263850958395643</v>
      </c>
      <c r="D219" t="str">
        <f t="shared" ca="1" si="80"/>
        <v>女</v>
      </c>
      <c r="E219" s="3">
        <f t="shared" ca="1" si="81"/>
        <v>19064.10870823796</v>
      </c>
      <c r="F219" s="3">
        <f t="shared" ca="1" si="82"/>
        <v>3</v>
      </c>
      <c r="G219">
        <f t="shared" ca="1" si="77"/>
        <v>3</v>
      </c>
      <c r="H219">
        <f t="shared" ca="1" si="76"/>
        <v>3</v>
      </c>
      <c r="I219">
        <f t="shared" ca="1" si="76"/>
        <v>4</v>
      </c>
      <c r="J219">
        <f t="shared" ca="1" si="76"/>
        <v>5</v>
      </c>
      <c r="K219">
        <f t="shared" ca="1" si="76"/>
        <v>4</v>
      </c>
      <c r="L219">
        <f t="shared" ca="1" si="76"/>
        <v>4</v>
      </c>
      <c r="M219">
        <f t="shared" ca="1" si="76"/>
        <v>5</v>
      </c>
      <c r="N219" s="2">
        <f t="shared" ca="1" si="83"/>
        <v>3.75</v>
      </c>
      <c r="O219" s="2">
        <f t="shared" ca="1" si="84"/>
        <v>4.333333333333333</v>
      </c>
      <c r="P219" s="2">
        <f t="shared" ca="1" si="85"/>
        <v>3.9833333333333334</v>
      </c>
      <c r="Q219" t="str">
        <f t="shared" ca="1" si="86"/>
        <v>非低收入</v>
      </c>
      <c r="R219" t="str">
        <f t="shared" ca="1" si="87"/>
        <v>高收入</v>
      </c>
      <c r="S219" t="str">
        <f t="shared" ca="1" si="88"/>
        <v>综合评分合格</v>
      </c>
      <c r="T219" t="str">
        <f t="shared" ca="1" si="89"/>
        <v>非优秀</v>
      </c>
      <c r="U219" t="str">
        <f t="shared" ca="1" si="90"/>
        <v>综合评分合格</v>
      </c>
      <c r="V219" t="str">
        <f t="shared" ca="1" si="91"/>
        <v/>
      </c>
      <c r="W219" t="str">
        <f t="shared" ca="1" si="92"/>
        <v/>
      </c>
      <c r="X219" t="str">
        <f t="shared" ca="1" si="93"/>
        <v>颜值爆表</v>
      </c>
      <c r="Y219" t="str">
        <f t="shared" ca="1" si="94"/>
        <v/>
      </c>
      <c r="Z219" t="str">
        <f t="shared" ca="1" si="95"/>
        <v/>
      </c>
      <c r="AA219" t="str">
        <f t="shared" ca="1" si="96"/>
        <v/>
      </c>
      <c r="AB219" t="str">
        <f t="shared" ca="1" si="97"/>
        <v>python达人</v>
      </c>
      <c r="AC219" t="str">
        <f t="shared" ca="1" si="98"/>
        <v>颜值爆表python达人,综合评分合格,高收入</v>
      </c>
      <c r="AD219" t="str">
        <f t="shared" ca="1" si="99"/>
        <v>分析师100218属于高收入人群,综合评分合格</v>
      </c>
      <c r="AE219" t="str">
        <f t="shared" ca="1" si="100"/>
        <v>分析师100218属于高收入人群,综合评分合格</v>
      </c>
    </row>
    <row r="220" spans="1:31" x14ac:dyDescent="0.2">
      <c r="A220">
        <v>100219</v>
      </c>
      <c r="B220" s="3">
        <f t="shared" ca="1" si="78"/>
        <v>3693.7823094241717</v>
      </c>
      <c r="C220" s="3">
        <f t="shared" ca="1" si="79"/>
        <v>56.898090196915533</v>
      </c>
      <c r="D220" t="str">
        <f t="shared" ca="1" si="80"/>
        <v>男</v>
      </c>
      <c r="E220" s="3">
        <f t="shared" ca="1" si="81"/>
        <v>17559.603981034103</v>
      </c>
      <c r="F220" s="3">
        <f t="shared" ca="1" si="82"/>
        <v>12</v>
      </c>
      <c r="G220">
        <f t="shared" ca="1" si="77"/>
        <v>5</v>
      </c>
      <c r="H220">
        <f t="shared" ca="1" si="76"/>
        <v>5</v>
      </c>
      <c r="I220">
        <f t="shared" ca="1" si="76"/>
        <v>4</v>
      </c>
      <c r="J220">
        <f t="shared" ca="1" si="76"/>
        <v>4</v>
      </c>
      <c r="K220">
        <f t="shared" ca="1" si="76"/>
        <v>4</v>
      </c>
      <c r="L220">
        <f t="shared" ca="1" si="76"/>
        <v>4</v>
      </c>
      <c r="M220">
        <f t="shared" ca="1" si="76"/>
        <v>5</v>
      </c>
      <c r="N220" s="2">
        <f t="shared" ca="1" si="83"/>
        <v>4.5</v>
      </c>
      <c r="O220" s="2">
        <f t="shared" ca="1" si="84"/>
        <v>4.333333333333333</v>
      </c>
      <c r="P220" s="2">
        <f t="shared" ca="1" si="85"/>
        <v>4.4333333333333336</v>
      </c>
      <c r="Q220" t="str">
        <f t="shared" ca="1" si="86"/>
        <v>非低收入</v>
      </c>
      <c r="R220" t="str">
        <f t="shared" ca="1" si="87"/>
        <v>高收入</v>
      </c>
      <c r="S220" t="str">
        <f t="shared" ca="1" si="88"/>
        <v>综合评分合格</v>
      </c>
      <c r="T220" t="str">
        <f t="shared" ca="1" si="89"/>
        <v>非优秀</v>
      </c>
      <c r="U220" t="str">
        <f t="shared" ca="1" si="90"/>
        <v>综合评分合格</v>
      </c>
      <c r="V220" t="str">
        <f t="shared" ca="1" si="91"/>
        <v/>
      </c>
      <c r="W220" t="str">
        <f t="shared" ca="1" si="92"/>
        <v/>
      </c>
      <c r="X220" t="str">
        <f t="shared" ca="1" si="93"/>
        <v>颜值爆表</v>
      </c>
      <c r="Y220" t="str">
        <f t="shared" ca="1" si="94"/>
        <v>sql达人</v>
      </c>
      <c r="Z220" t="str">
        <f t="shared" ca="1" si="95"/>
        <v>excel达人</v>
      </c>
      <c r="AA220" t="str">
        <f t="shared" ca="1" si="96"/>
        <v/>
      </c>
      <c r="AB220" t="str">
        <f t="shared" ca="1" si="97"/>
        <v/>
      </c>
      <c r="AC220" t="str">
        <f t="shared" ca="1" si="98"/>
        <v>颜值爆表sql达人excel达人,综合评分合格,高收入</v>
      </c>
      <c r="AD220" t="str">
        <f t="shared" ca="1" si="99"/>
        <v>分析师100219属于高收入人群,综合评分合格</v>
      </c>
      <c r="AE220" t="str">
        <f t="shared" ca="1" si="100"/>
        <v>分析师100219属于高收入人群,综合评分合格也是sql达人</v>
      </c>
    </row>
    <row r="221" spans="1:31" x14ac:dyDescent="0.2">
      <c r="A221">
        <v>100220</v>
      </c>
      <c r="B221" s="3">
        <f t="shared" ca="1" si="78"/>
        <v>6398.5029383494884</v>
      </c>
      <c r="C221" s="3">
        <f t="shared" ca="1" si="79"/>
        <v>43.772997359922527</v>
      </c>
      <c r="D221" t="str">
        <f t="shared" ca="1" si="80"/>
        <v>女</v>
      </c>
      <c r="E221" s="3">
        <f t="shared" ca="1" si="81"/>
        <v>19629.349299959857</v>
      </c>
      <c r="F221" s="3">
        <f t="shared" ca="1" si="82"/>
        <v>9</v>
      </c>
      <c r="G221">
        <f t="shared" ca="1" si="77"/>
        <v>4</v>
      </c>
      <c r="H221">
        <f t="shared" ca="1" si="76"/>
        <v>4</v>
      </c>
      <c r="I221">
        <f t="shared" ca="1" si="76"/>
        <v>4</v>
      </c>
      <c r="J221">
        <f t="shared" ca="1" si="76"/>
        <v>4</v>
      </c>
      <c r="K221">
        <f t="shared" ca="1" si="76"/>
        <v>5</v>
      </c>
      <c r="L221">
        <f t="shared" ca="1" si="76"/>
        <v>5</v>
      </c>
      <c r="M221">
        <f t="shared" ca="1" si="76"/>
        <v>5</v>
      </c>
      <c r="N221" s="2">
        <f t="shared" ca="1" si="83"/>
        <v>4</v>
      </c>
      <c r="O221" s="2">
        <f t="shared" ca="1" si="84"/>
        <v>5</v>
      </c>
      <c r="P221" s="2">
        <f t="shared" ca="1" si="85"/>
        <v>4.4000000000000004</v>
      </c>
      <c r="Q221" t="str">
        <f t="shared" ca="1" si="86"/>
        <v>非低收入</v>
      </c>
      <c r="R221" t="str">
        <f t="shared" ca="1" si="87"/>
        <v>高收入</v>
      </c>
      <c r="S221" t="str">
        <f t="shared" ca="1" si="88"/>
        <v>综合评分合格</v>
      </c>
      <c r="T221" t="str">
        <f t="shared" ca="1" si="89"/>
        <v>非优秀</v>
      </c>
      <c r="U221" t="str">
        <f t="shared" ca="1" si="90"/>
        <v>综合评分合格</v>
      </c>
      <c r="V221" t="str">
        <f t="shared" ca="1" si="91"/>
        <v>文采斐然</v>
      </c>
      <c r="W221" t="str">
        <f t="shared" ca="1" si="92"/>
        <v>口灿莲花</v>
      </c>
      <c r="X221" t="str">
        <f t="shared" ca="1" si="93"/>
        <v>颜值爆表</v>
      </c>
      <c r="Y221" t="str">
        <f t="shared" ca="1" si="94"/>
        <v>sql达人</v>
      </c>
      <c r="Z221" t="str">
        <f t="shared" ca="1" si="95"/>
        <v/>
      </c>
      <c r="AA221" t="str">
        <f t="shared" ca="1" si="96"/>
        <v/>
      </c>
      <c r="AB221" t="str">
        <f t="shared" ca="1" si="97"/>
        <v/>
      </c>
      <c r="AC221" t="str">
        <f t="shared" ca="1" si="98"/>
        <v>文采斐然口灿莲花颜值爆表sql达人,综合评分合格,高收入</v>
      </c>
      <c r="AD221" t="str">
        <f t="shared" ca="1" si="99"/>
        <v>分析师100220属于高收入人群,综合评分合格</v>
      </c>
      <c r="AE221" t="str">
        <f t="shared" ca="1" si="100"/>
        <v>分析师100220属于高收入人群,综合评分合格此人文采斐然也是sql达人</v>
      </c>
    </row>
    <row r="222" spans="1:31" x14ac:dyDescent="0.2">
      <c r="A222">
        <v>100221</v>
      </c>
      <c r="B222" s="3">
        <f t="shared" ca="1" si="78"/>
        <v>7364.7644713293466</v>
      </c>
      <c r="C222" s="3">
        <f t="shared" ca="1" si="79"/>
        <v>66.704617665514419</v>
      </c>
      <c r="D222" t="str">
        <f t="shared" ca="1" si="80"/>
        <v>男</v>
      </c>
      <c r="E222" s="3">
        <f t="shared" ca="1" si="81"/>
        <v>14890.9520133859</v>
      </c>
      <c r="F222" s="3">
        <f t="shared" ca="1" si="82"/>
        <v>2</v>
      </c>
      <c r="G222">
        <f t="shared" ca="1" si="77"/>
        <v>5</v>
      </c>
      <c r="H222">
        <f t="shared" ca="1" si="76"/>
        <v>5</v>
      </c>
      <c r="I222">
        <f t="shared" ref="H222:M264" ca="1" si="101">IF(RAND()&lt;0.5,5,IF(RAND()&lt;0.7,4,IF(RAND()&lt;0.8,3,IF(RAND()&lt;0.9,2,1))))</f>
        <v>4</v>
      </c>
      <c r="J222">
        <f t="shared" ca="1" si="101"/>
        <v>3</v>
      </c>
      <c r="K222">
        <f t="shared" ca="1" si="101"/>
        <v>5</v>
      </c>
      <c r="L222">
        <f t="shared" ca="1" si="101"/>
        <v>5</v>
      </c>
      <c r="M222">
        <f t="shared" ca="1" si="101"/>
        <v>4</v>
      </c>
      <c r="N222" s="2">
        <f t="shared" ca="1" si="83"/>
        <v>4.25</v>
      </c>
      <c r="O222" s="2">
        <f t="shared" ca="1" si="84"/>
        <v>4.666666666666667</v>
      </c>
      <c r="P222" s="2">
        <f t="shared" ca="1" si="85"/>
        <v>4.416666666666667</v>
      </c>
      <c r="Q222" t="str">
        <f t="shared" ca="1" si="86"/>
        <v>非低收入</v>
      </c>
      <c r="R222" t="str">
        <f t="shared" ca="1" si="87"/>
        <v>高收入</v>
      </c>
      <c r="S222" t="str">
        <f t="shared" ca="1" si="88"/>
        <v>综合评分合格</v>
      </c>
      <c r="T222" t="str">
        <f t="shared" ca="1" si="89"/>
        <v>非优秀</v>
      </c>
      <c r="U222" t="str">
        <f t="shared" ca="1" si="90"/>
        <v>综合评分合格</v>
      </c>
      <c r="V222" t="str">
        <f t="shared" ca="1" si="91"/>
        <v>文采斐然</v>
      </c>
      <c r="W222" t="str">
        <f t="shared" ca="1" si="92"/>
        <v>口灿莲花</v>
      </c>
      <c r="X222" t="str">
        <f t="shared" ca="1" si="93"/>
        <v/>
      </c>
      <c r="Y222" t="str">
        <f t="shared" ca="1" si="94"/>
        <v/>
      </c>
      <c r="Z222" t="str">
        <f t="shared" ca="1" si="95"/>
        <v>excel达人</v>
      </c>
      <c r="AA222" t="str">
        <f t="shared" ca="1" si="96"/>
        <v/>
      </c>
      <c r="AB222" t="str">
        <f t="shared" ca="1" si="97"/>
        <v/>
      </c>
      <c r="AC222" t="str">
        <f t="shared" ca="1" si="98"/>
        <v>文采斐然口灿莲花excel达人,综合评分合格,高收入</v>
      </c>
      <c r="AD222" t="str">
        <f t="shared" ca="1" si="99"/>
        <v>分析师100221属于高收入人群,综合评分合格</v>
      </c>
      <c r="AE222" t="str">
        <f t="shared" ca="1" si="100"/>
        <v>分析师100221属于高收入人群,综合评分合格此人文采斐然</v>
      </c>
    </row>
    <row r="223" spans="1:31" x14ac:dyDescent="0.2">
      <c r="A223">
        <v>100222</v>
      </c>
      <c r="B223" s="3">
        <f t="shared" ca="1" si="78"/>
        <v>7565.3108465909727</v>
      </c>
      <c r="C223" s="3">
        <f t="shared" ca="1" si="79"/>
        <v>66.133717965861138</v>
      </c>
      <c r="D223" t="str">
        <f t="shared" ca="1" si="80"/>
        <v>女</v>
      </c>
      <c r="E223" s="3">
        <f t="shared" ca="1" si="81"/>
        <v>12098.828959588427</v>
      </c>
      <c r="F223" s="3">
        <f t="shared" ca="1" si="82"/>
        <v>7</v>
      </c>
      <c r="G223">
        <f t="shared" ca="1" si="77"/>
        <v>4</v>
      </c>
      <c r="H223">
        <f t="shared" ca="1" si="101"/>
        <v>5</v>
      </c>
      <c r="I223">
        <f t="shared" ca="1" si="101"/>
        <v>4</v>
      </c>
      <c r="J223">
        <f t="shared" ca="1" si="101"/>
        <v>4</v>
      </c>
      <c r="K223">
        <f t="shared" ca="1" si="101"/>
        <v>5</v>
      </c>
      <c r="L223">
        <f t="shared" ca="1" si="101"/>
        <v>3</v>
      </c>
      <c r="M223">
        <f t="shared" ca="1" si="101"/>
        <v>5</v>
      </c>
      <c r="N223" s="2">
        <f t="shared" ca="1" si="83"/>
        <v>4.25</v>
      </c>
      <c r="O223" s="2">
        <f t="shared" ca="1" si="84"/>
        <v>4.333333333333333</v>
      </c>
      <c r="P223" s="2">
        <f t="shared" ca="1" si="85"/>
        <v>4.2833333333333332</v>
      </c>
      <c r="Q223" t="str">
        <f t="shared" ca="1" si="86"/>
        <v>非低收入</v>
      </c>
      <c r="R223" t="str">
        <f t="shared" ca="1" si="87"/>
        <v>高收入</v>
      </c>
      <c r="S223" t="str">
        <f t="shared" ca="1" si="88"/>
        <v>综合评分合格</v>
      </c>
      <c r="T223" t="str">
        <f t="shared" ca="1" si="89"/>
        <v>非优秀</v>
      </c>
      <c r="U223" t="str">
        <f t="shared" ca="1" si="90"/>
        <v>综合评分合格</v>
      </c>
      <c r="V223" t="str">
        <f t="shared" ca="1" si="91"/>
        <v>文采斐然</v>
      </c>
      <c r="W223" t="str">
        <f t="shared" ca="1" si="92"/>
        <v/>
      </c>
      <c r="X223" t="str">
        <f t="shared" ca="1" si="93"/>
        <v>颜值爆表</v>
      </c>
      <c r="Y223" t="str">
        <f t="shared" ca="1" si="94"/>
        <v>sql达人</v>
      </c>
      <c r="Z223" t="str">
        <f t="shared" ca="1" si="95"/>
        <v/>
      </c>
      <c r="AA223" t="str">
        <f t="shared" ca="1" si="96"/>
        <v/>
      </c>
      <c r="AB223" t="str">
        <f t="shared" ca="1" si="97"/>
        <v/>
      </c>
      <c r="AC223" t="str">
        <f t="shared" ca="1" si="98"/>
        <v>文采斐然颜值爆表sql达人,综合评分合格,高收入</v>
      </c>
      <c r="AD223" t="str">
        <f t="shared" ca="1" si="99"/>
        <v>分析师100222属于高收入人群,综合评分合格</v>
      </c>
      <c r="AE223" t="str">
        <f t="shared" ca="1" si="100"/>
        <v>分析师100222属于高收入人群,综合评分合格此人文采斐然也是sql达人</v>
      </c>
    </row>
    <row r="224" spans="1:31" x14ac:dyDescent="0.2">
      <c r="A224">
        <v>100223</v>
      </c>
      <c r="B224" s="3">
        <f t="shared" ca="1" si="78"/>
        <v>7209.1186782521836</v>
      </c>
      <c r="C224" s="3">
        <f t="shared" ca="1" si="79"/>
        <v>62.217130496846451</v>
      </c>
      <c r="D224" t="str">
        <f t="shared" ca="1" si="80"/>
        <v>女</v>
      </c>
      <c r="E224" s="3">
        <f t="shared" ca="1" si="81"/>
        <v>7383.1195913517613</v>
      </c>
      <c r="F224" s="3">
        <f t="shared" ca="1" si="82"/>
        <v>12</v>
      </c>
      <c r="G224">
        <f t="shared" ca="1" si="77"/>
        <v>4</v>
      </c>
      <c r="H224">
        <f t="shared" ca="1" si="101"/>
        <v>5</v>
      </c>
      <c r="I224">
        <f t="shared" ca="1" si="101"/>
        <v>5</v>
      </c>
      <c r="J224">
        <f t="shared" ca="1" si="101"/>
        <v>3</v>
      </c>
      <c r="K224">
        <f t="shared" ca="1" si="101"/>
        <v>5</v>
      </c>
      <c r="L224">
        <f t="shared" ca="1" si="101"/>
        <v>4</v>
      </c>
      <c r="M224">
        <f t="shared" ca="1" si="101"/>
        <v>4</v>
      </c>
      <c r="N224" s="2">
        <f t="shared" ca="1" si="83"/>
        <v>4.25</v>
      </c>
      <c r="O224" s="2">
        <f t="shared" ca="1" si="84"/>
        <v>4.333333333333333</v>
      </c>
      <c r="P224" s="2">
        <f t="shared" ca="1" si="85"/>
        <v>4.2833333333333332</v>
      </c>
      <c r="Q224" t="str">
        <f t="shared" ca="1" si="86"/>
        <v>非低收入</v>
      </c>
      <c r="R224" t="str">
        <f t="shared" ca="1" si="87"/>
        <v>中高收入</v>
      </c>
      <c r="S224" t="str">
        <f t="shared" ca="1" si="88"/>
        <v>综合评分合格</v>
      </c>
      <c r="T224" t="str">
        <f t="shared" ca="1" si="89"/>
        <v>非优秀</v>
      </c>
      <c r="U224" t="str">
        <f t="shared" ca="1" si="90"/>
        <v>综合评分合格</v>
      </c>
      <c r="V224" t="str">
        <f t="shared" ca="1" si="91"/>
        <v>文采斐然</v>
      </c>
      <c r="W224" t="str">
        <f t="shared" ca="1" si="92"/>
        <v/>
      </c>
      <c r="X224" t="str">
        <f t="shared" ca="1" si="93"/>
        <v/>
      </c>
      <c r="Y224" t="str">
        <f t="shared" ca="1" si="94"/>
        <v>sql达人</v>
      </c>
      <c r="Z224" t="str">
        <f t="shared" ca="1" si="95"/>
        <v/>
      </c>
      <c r="AA224" t="str">
        <f t="shared" ca="1" si="96"/>
        <v>tab达人</v>
      </c>
      <c r="AB224" t="str">
        <f t="shared" ca="1" si="97"/>
        <v/>
      </c>
      <c r="AC224" t="str">
        <f t="shared" ca="1" si="98"/>
        <v>文采斐然sql达人tab达人,综合评分合格,中高收入</v>
      </c>
      <c r="AD224" t="str">
        <f t="shared" ca="1" si="99"/>
        <v>分析师100223属于中高收入人群,综合评分合格</v>
      </c>
      <c r="AE224" t="str">
        <f t="shared" ca="1" si="100"/>
        <v>分析师100223属于中高收入人群,综合评分合格此人文采斐然也是sql达人</v>
      </c>
    </row>
    <row r="225" spans="1:31" x14ac:dyDescent="0.2">
      <c r="A225">
        <v>100224</v>
      </c>
      <c r="B225" s="3">
        <f t="shared" ca="1" si="78"/>
        <v>5686.0611290587103</v>
      </c>
      <c r="C225" s="3">
        <f t="shared" ca="1" si="79"/>
        <v>25.425467678560992</v>
      </c>
      <c r="D225" t="str">
        <f t="shared" ca="1" si="80"/>
        <v>女</v>
      </c>
      <c r="E225" s="3">
        <f t="shared" ca="1" si="81"/>
        <v>17676.672770435878</v>
      </c>
      <c r="F225" s="3">
        <f t="shared" ca="1" si="82"/>
        <v>9</v>
      </c>
      <c r="G225">
        <f t="shared" ca="1" si="77"/>
        <v>5</v>
      </c>
      <c r="H225">
        <f t="shared" ca="1" si="101"/>
        <v>5</v>
      </c>
      <c r="I225">
        <f t="shared" ca="1" si="101"/>
        <v>4</v>
      </c>
      <c r="J225">
        <f t="shared" ca="1" si="101"/>
        <v>5</v>
      </c>
      <c r="K225">
        <f t="shared" ca="1" si="101"/>
        <v>5</v>
      </c>
      <c r="L225">
        <f t="shared" ca="1" si="101"/>
        <v>5</v>
      </c>
      <c r="M225">
        <f t="shared" ca="1" si="101"/>
        <v>5</v>
      </c>
      <c r="N225" s="2">
        <f t="shared" ca="1" si="83"/>
        <v>4.75</v>
      </c>
      <c r="O225" s="2">
        <f t="shared" ca="1" si="84"/>
        <v>5</v>
      </c>
      <c r="P225" s="2">
        <f t="shared" ca="1" si="85"/>
        <v>4.8499999999999996</v>
      </c>
      <c r="Q225" t="str">
        <f t="shared" ca="1" si="86"/>
        <v>非低收入</v>
      </c>
      <c r="R225" t="str">
        <f t="shared" ca="1" si="87"/>
        <v>高收入</v>
      </c>
      <c r="S225" t="str">
        <f t="shared" ca="1" si="88"/>
        <v>综合评分合格</v>
      </c>
      <c r="T225" t="str">
        <f t="shared" ca="1" si="89"/>
        <v>优秀</v>
      </c>
      <c r="U225" t="str">
        <f t="shared" ca="1" si="90"/>
        <v>优秀</v>
      </c>
      <c r="V225" t="str">
        <f t="shared" ca="1" si="91"/>
        <v>文采斐然</v>
      </c>
      <c r="W225" t="str">
        <f t="shared" ca="1" si="92"/>
        <v>口灿莲花</v>
      </c>
      <c r="X225" t="str">
        <f t="shared" ca="1" si="93"/>
        <v>颜值爆表</v>
      </c>
      <c r="Y225" t="str">
        <f t="shared" ca="1" si="94"/>
        <v>sql达人</v>
      </c>
      <c r="Z225" t="str">
        <f t="shared" ca="1" si="95"/>
        <v>excel达人</v>
      </c>
      <c r="AA225" t="str">
        <f t="shared" ca="1" si="96"/>
        <v/>
      </c>
      <c r="AB225" t="str">
        <f t="shared" ca="1" si="97"/>
        <v>python达人</v>
      </c>
      <c r="AC225" t="str">
        <f t="shared" ca="1" si="98"/>
        <v>文采斐然口灿莲花颜值爆表sql达人excel达人python达人,优秀,高收入</v>
      </c>
      <c r="AD225" t="str">
        <f t="shared" ca="1" si="99"/>
        <v>分析师100224属于高收入人群,优秀</v>
      </c>
      <c r="AE225" t="str">
        <f t="shared" ca="1" si="100"/>
        <v>分析师100224属于高收入人群,优秀此人文采斐然也是sql达人</v>
      </c>
    </row>
    <row r="226" spans="1:31" x14ac:dyDescent="0.2">
      <c r="A226">
        <v>100225</v>
      </c>
      <c r="B226" s="3">
        <f t="shared" ca="1" si="78"/>
        <v>2001.6606444652441</v>
      </c>
      <c r="C226" s="3">
        <f t="shared" ca="1" si="79"/>
        <v>65.601299948189506</v>
      </c>
      <c r="D226" t="str">
        <f t="shared" ca="1" si="80"/>
        <v>女</v>
      </c>
      <c r="E226" s="3">
        <f t="shared" ca="1" si="81"/>
        <v>15745.673650094835</v>
      </c>
      <c r="F226" s="3">
        <f t="shared" ca="1" si="82"/>
        <v>9</v>
      </c>
      <c r="G226">
        <f t="shared" ca="1" si="77"/>
        <v>5</v>
      </c>
      <c r="H226">
        <f t="shared" ca="1" si="101"/>
        <v>4</v>
      </c>
      <c r="I226">
        <f t="shared" ca="1" si="101"/>
        <v>4</v>
      </c>
      <c r="J226">
        <f t="shared" ca="1" si="101"/>
        <v>3</v>
      </c>
      <c r="K226">
        <f t="shared" ca="1" si="101"/>
        <v>5</v>
      </c>
      <c r="L226">
        <f t="shared" ca="1" si="101"/>
        <v>3</v>
      </c>
      <c r="M226">
        <f t="shared" ca="1" si="101"/>
        <v>3</v>
      </c>
      <c r="N226" s="2">
        <f t="shared" ca="1" si="83"/>
        <v>4</v>
      </c>
      <c r="O226" s="2">
        <f t="shared" ca="1" si="84"/>
        <v>3.6666666666666665</v>
      </c>
      <c r="P226" s="2">
        <f t="shared" ca="1" si="85"/>
        <v>3.8666666666666667</v>
      </c>
      <c r="Q226" t="str">
        <f t="shared" ca="1" si="86"/>
        <v>非低收入</v>
      </c>
      <c r="R226" t="str">
        <f t="shared" ca="1" si="87"/>
        <v>高收入</v>
      </c>
      <c r="S226" t="str">
        <f t="shared" ca="1" si="88"/>
        <v>综合评分合格</v>
      </c>
      <c r="T226" t="str">
        <f t="shared" ca="1" si="89"/>
        <v>非优秀</v>
      </c>
      <c r="U226" t="str">
        <f t="shared" ca="1" si="90"/>
        <v>综合评分合格</v>
      </c>
      <c r="V226" t="str">
        <f t="shared" ca="1" si="91"/>
        <v>文采斐然</v>
      </c>
      <c r="W226" t="str">
        <f t="shared" ca="1" si="92"/>
        <v/>
      </c>
      <c r="X226" t="str">
        <f t="shared" ca="1" si="93"/>
        <v/>
      </c>
      <c r="Y226" t="str">
        <f t="shared" ca="1" si="94"/>
        <v>sql达人</v>
      </c>
      <c r="Z226" t="str">
        <f t="shared" ca="1" si="95"/>
        <v>excel达人</v>
      </c>
      <c r="AA226" t="str">
        <f t="shared" ca="1" si="96"/>
        <v/>
      </c>
      <c r="AB226" t="str">
        <f t="shared" ca="1" si="97"/>
        <v/>
      </c>
      <c r="AC226" t="str">
        <f t="shared" ca="1" si="98"/>
        <v>文采斐然sql达人excel达人,综合评分合格,高收入</v>
      </c>
      <c r="AD226" t="str">
        <f t="shared" ca="1" si="99"/>
        <v>分析师100225属于高收入人群,综合评分合格</v>
      </c>
      <c r="AE226" t="str">
        <f t="shared" ca="1" si="100"/>
        <v>分析师100225属于高收入人群,综合评分合格此人文采斐然也是sql达人</v>
      </c>
    </row>
    <row r="227" spans="1:31" x14ac:dyDescent="0.2">
      <c r="A227">
        <v>100226</v>
      </c>
      <c r="B227" s="3">
        <f t="shared" ca="1" si="78"/>
        <v>730.54993763564721</v>
      </c>
      <c r="C227" s="3">
        <f t="shared" ca="1" si="79"/>
        <v>58.940924000816267</v>
      </c>
      <c r="D227" t="str">
        <f t="shared" ca="1" si="80"/>
        <v>女</v>
      </c>
      <c r="E227" s="3">
        <f t="shared" ca="1" si="81"/>
        <v>13475.617677003556</v>
      </c>
      <c r="F227" s="3">
        <f t="shared" ca="1" si="82"/>
        <v>8</v>
      </c>
      <c r="G227">
        <f t="shared" ca="1" si="77"/>
        <v>5</v>
      </c>
      <c r="H227">
        <f t="shared" ca="1" si="101"/>
        <v>4</v>
      </c>
      <c r="I227">
        <f t="shared" ca="1" si="101"/>
        <v>4</v>
      </c>
      <c r="J227">
        <f t="shared" ca="1" si="101"/>
        <v>5</v>
      </c>
      <c r="K227">
        <f t="shared" ca="1" si="101"/>
        <v>5</v>
      </c>
      <c r="L227">
        <f t="shared" ca="1" si="101"/>
        <v>5</v>
      </c>
      <c r="M227">
        <f t="shared" ca="1" si="101"/>
        <v>4</v>
      </c>
      <c r="N227" s="2">
        <f t="shared" ca="1" si="83"/>
        <v>4.5</v>
      </c>
      <c r="O227" s="2">
        <f t="shared" ca="1" si="84"/>
        <v>4.666666666666667</v>
      </c>
      <c r="P227" s="2">
        <f t="shared" ca="1" si="85"/>
        <v>4.5666666666666664</v>
      </c>
      <c r="Q227" t="str">
        <f t="shared" ca="1" si="86"/>
        <v>非低收入</v>
      </c>
      <c r="R227" t="str">
        <f t="shared" ca="1" si="87"/>
        <v>高收入</v>
      </c>
      <c r="S227" t="str">
        <f t="shared" ca="1" si="88"/>
        <v>综合评分合格</v>
      </c>
      <c r="T227" t="str">
        <f t="shared" ca="1" si="89"/>
        <v>非优秀</v>
      </c>
      <c r="U227" t="str">
        <f t="shared" ca="1" si="90"/>
        <v>综合评分合格</v>
      </c>
      <c r="V227" t="str">
        <f t="shared" ca="1" si="91"/>
        <v>文采斐然</v>
      </c>
      <c r="W227" t="str">
        <f t="shared" ca="1" si="92"/>
        <v>口灿莲花</v>
      </c>
      <c r="X227" t="str">
        <f t="shared" ca="1" si="93"/>
        <v/>
      </c>
      <c r="Y227" t="str">
        <f t="shared" ca="1" si="94"/>
        <v>sql达人</v>
      </c>
      <c r="Z227" t="str">
        <f t="shared" ca="1" si="95"/>
        <v>excel达人</v>
      </c>
      <c r="AA227" t="str">
        <f t="shared" ca="1" si="96"/>
        <v/>
      </c>
      <c r="AB227" t="str">
        <f t="shared" ca="1" si="97"/>
        <v>python达人</v>
      </c>
      <c r="AC227" t="str">
        <f t="shared" ca="1" si="98"/>
        <v>文采斐然口灿莲花sql达人excel达人python达人,综合评分合格,高收入</v>
      </c>
      <c r="AD227" t="str">
        <f t="shared" ca="1" si="99"/>
        <v>分析师100226属于高收入人群,综合评分合格</v>
      </c>
      <c r="AE227" t="str">
        <f t="shared" ca="1" si="100"/>
        <v>分析师100226属于高收入人群,综合评分合格此人文采斐然也是sql达人</v>
      </c>
    </row>
    <row r="228" spans="1:31" x14ac:dyDescent="0.2">
      <c r="A228">
        <v>100227</v>
      </c>
      <c r="B228" s="3">
        <f t="shared" ca="1" si="78"/>
        <v>3564.616043212111</v>
      </c>
      <c r="C228" s="3">
        <f t="shared" ca="1" si="79"/>
        <v>41.323016977279423</v>
      </c>
      <c r="D228" t="str">
        <f t="shared" ca="1" si="80"/>
        <v>男</v>
      </c>
      <c r="E228" s="3">
        <f t="shared" ca="1" si="81"/>
        <v>21233.021208919483</v>
      </c>
      <c r="F228" s="3">
        <f t="shared" ca="1" si="82"/>
        <v>16</v>
      </c>
      <c r="G228">
        <f t="shared" ca="1" si="77"/>
        <v>3</v>
      </c>
      <c r="H228">
        <f t="shared" ca="1" si="101"/>
        <v>5</v>
      </c>
      <c r="I228">
        <f t="shared" ca="1" si="101"/>
        <v>5</v>
      </c>
      <c r="J228">
        <f t="shared" ca="1" si="101"/>
        <v>4</v>
      </c>
      <c r="K228">
        <f t="shared" ca="1" si="101"/>
        <v>4</v>
      </c>
      <c r="L228">
        <f t="shared" ca="1" si="101"/>
        <v>2</v>
      </c>
      <c r="M228">
        <f t="shared" ca="1" si="101"/>
        <v>4</v>
      </c>
      <c r="N228" s="2">
        <f t="shared" ca="1" si="83"/>
        <v>4.25</v>
      </c>
      <c r="O228" s="2">
        <f t="shared" ca="1" si="84"/>
        <v>3.3333333333333335</v>
      </c>
      <c r="P228" s="2">
        <f t="shared" ca="1" si="85"/>
        <v>3.8833333333333333</v>
      </c>
      <c r="Q228" t="str">
        <f t="shared" ca="1" si="86"/>
        <v>非低收入</v>
      </c>
      <c r="R228" t="str">
        <f t="shared" ca="1" si="87"/>
        <v>高收入</v>
      </c>
      <c r="S228" t="str">
        <f t="shared" ca="1" si="88"/>
        <v>综合评分合格</v>
      </c>
      <c r="T228" t="str">
        <f t="shared" ca="1" si="89"/>
        <v>非优秀</v>
      </c>
      <c r="U228" t="str">
        <f t="shared" ca="1" si="90"/>
        <v>综合评分合格</v>
      </c>
      <c r="V228" t="str">
        <f t="shared" ca="1" si="91"/>
        <v/>
      </c>
      <c r="W228" t="str">
        <f t="shared" ca="1" si="92"/>
        <v/>
      </c>
      <c r="X228" t="str">
        <f t="shared" ca="1" si="93"/>
        <v/>
      </c>
      <c r="Y228" t="str">
        <f t="shared" ca="1" si="94"/>
        <v>sql达人</v>
      </c>
      <c r="Z228" t="str">
        <f t="shared" ca="1" si="95"/>
        <v/>
      </c>
      <c r="AA228" t="str">
        <f t="shared" ca="1" si="96"/>
        <v>tab达人</v>
      </c>
      <c r="AB228" t="str">
        <f t="shared" ca="1" si="97"/>
        <v/>
      </c>
      <c r="AC228" t="str">
        <f t="shared" ca="1" si="98"/>
        <v>sql达人tab达人,综合评分合格,高收入</v>
      </c>
      <c r="AD228" t="str">
        <f t="shared" ca="1" si="99"/>
        <v>分析师100227属于高收入人群,综合评分合格</v>
      </c>
      <c r="AE228" t="str">
        <f t="shared" ca="1" si="100"/>
        <v>分析师100227属于高收入人群,综合评分合格也是sql达人</v>
      </c>
    </row>
    <row r="229" spans="1:31" x14ac:dyDescent="0.2">
      <c r="A229">
        <v>100228</v>
      </c>
      <c r="B229" s="3">
        <f t="shared" ca="1" si="78"/>
        <v>5250.1050223633438</v>
      </c>
      <c r="C229" s="3">
        <f t="shared" ca="1" si="79"/>
        <v>38.762920676937142</v>
      </c>
      <c r="D229" t="str">
        <f t="shared" ca="1" si="80"/>
        <v>男</v>
      </c>
      <c r="E229" s="3">
        <f t="shared" ca="1" si="81"/>
        <v>3670.1986343521803</v>
      </c>
      <c r="F229" s="3">
        <f t="shared" ca="1" si="82"/>
        <v>4</v>
      </c>
      <c r="G229">
        <f t="shared" ca="1" si="77"/>
        <v>4</v>
      </c>
      <c r="H229">
        <f t="shared" ca="1" si="101"/>
        <v>4</v>
      </c>
      <c r="I229">
        <f t="shared" ca="1" si="101"/>
        <v>4</v>
      </c>
      <c r="J229">
        <f t="shared" ca="1" si="101"/>
        <v>5</v>
      </c>
      <c r="K229">
        <f t="shared" ca="1" si="101"/>
        <v>5</v>
      </c>
      <c r="L229">
        <f t="shared" ca="1" si="101"/>
        <v>3</v>
      </c>
      <c r="M229">
        <f t="shared" ca="1" si="101"/>
        <v>4</v>
      </c>
      <c r="N229" s="2">
        <f t="shared" ca="1" si="83"/>
        <v>4.25</v>
      </c>
      <c r="O229" s="2">
        <f t="shared" ca="1" si="84"/>
        <v>4</v>
      </c>
      <c r="P229" s="2">
        <f t="shared" ca="1" si="85"/>
        <v>4.1500000000000004</v>
      </c>
      <c r="Q229" t="str">
        <f t="shared" ca="1" si="86"/>
        <v>非低收入</v>
      </c>
      <c r="R229" t="str">
        <f t="shared" ca="1" si="87"/>
        <v>中等收入</v>
      </c>
      <c r="S229" t="str">
        <f t="shared" ca="1" si="88"/>
        <v>综合评分合格</v>
      </c>
      <c r="T229" t="str">
        <f t="shared" ca="1" si="89"/>
        <v>非优秀</v>
      </c>
      <c r="U229" t="str">
        <f t="shared" ca="1" si="90"/>
        <v>综合评分合格</v>
      </c>
      <c r="V229" t="str">
        <f t="shared" ca="1" si="91"/>
        <v>文采斐然</v>
      </c>
      <c r="W229" t="str">
        <f t="shared" ca="1" si="92"/>
        <v/>
      </c>
      <c r="X229" t="str">
        <f t="shared" ca="1" si="93"/>
        <v/>
      </c>
      <c r="Y229" t="str">
        <f t="shared" ca="1" si="94"/>
        <v/>
      </c>
      <c r="Z229" t="str">
        <f t="shared" ca="1" si="95"/>
        <v/>
      </c>
      <c r="AA229" t="str">
        <f t="shared" ca="1" si="96"/>
        <v/>
      </c>
      <c r="AB229" t="str">
        <f t="shared" ca="1" si="97"/>
        <v>python达人</v>
      </c>
      <c r="AC229" t="str">
        <f t="shared" ca="1" si="98"/>
        <v>文采斐然python达人,综合评分合格,中等收入</v>
      </c>
      <c r="AD229" t="str">
        <f t="shared" ca="1" si="99"/>
        <v>分析师100228属于中等收入人群,综合评分合格</v>
      </c>
      <c r="AE229" t="str">
        <f t="shared" ca="1" si="100"/>
        <v>分析师100228属于中等收入人群,综合评分合格此人文采斐然</v>
      </c>
    </row>
    <row r="230" spans="1:31" x14ac:dyDescent="0.2">
      <c r="A230">
        <v>100229</v>
      </c>
      <c r="B230" s="3">
        <f t="shared" ca="1" si="78"/>
        <v>6258.4402026873449</v>
      </c>
      <c r="C230" s="3">
        <f t="shared" ca="1" si="79"/>
        <v>27.684368976656039</v>
      </c>
      <c r="D230" t="str">
        <f t="shared" ca="1" si="80"/>
        <v>男</v>
      </c>
      <c r="E230" s="3">
        <f t="shared" ca="1" si="81"/>
        <v>11787.808648409373</v>
      </c>
      <c r="F230" s="3">
        <f t="shared" ca="1" si="82"/>
        <v>21</v>
      </c>
      <c r="G230">
        <f t="shared" ca="1" si="77"/>
        <v>5</v>
      </c>
      <c r="H230">
        <f t="shared" ca="1" si="101"/>
        <v>5</v>
      </c>
      <c r="I230">
        <f t="shared" ca="1" si="101"/>
        <v>4</v>
      </c>
      <c r="J230">
        <f t="shared" ca="1" si="101"/>
        <v>5</v>
      </c>
      <c r="K230">
        <f t="shared" ca="1" si="101"/>
        <v>5</v>
      </c>
      <c r="L230">
        <f t="shared" ca="1" si="101"/>
        <v>4</v>
      </c>
      <c r="M230">
        <f t="shared" ca="1" si="101"/>
        <v>3</v>
      </c>
      <c r="N230" s="2">
        <f t="shared" ca="1" si="83"/>
        <v>4.75</v>
      </c>
      <c r="O230" s="2">
        <f t="shared" ca="1" si="84"/>
        <v>4</v>
      </c>
      <c r="P230" s="2">
        <f t="shared" ca="1" si="85"/>
        <v>4.45</v>
      </c>
      <c r="Q230" t="str">
        <f t="shared" ca="1" si="86"/>
        <v>非低收入</v>
      </c>
      <c r="R230" t="str">
        <f t="shared" ca="1" si="87"/>
        <v>高收入</v>
      </c>
      <c r="S230" t="str">
        <f t="shared" ca="1" si="88"/>
        <v>综合评分合格</v>
      </c>
      <c r="T230" t="str">
        <f t="shared" ca="1" si="89"/>
        <v>非优秀</v>
      </c>
      <c r="U230" t="str">
        <f t="shared" ca="1" si="90"/>
        <v>综合评分合格</v>
      </c>
      <c r="V230" t="str">
        <f t="shared" ca="1" si="91"/>
        <v>文采斐然</v>
      </c>
      <c r="W230" t="str">
        <f t="shared" ca="1" si="92"/>
        <v/>
      </c>
      <c r="X230" t="str">
        <f t="shared" ca="1" si="93"/>
        <v/>
      </c>
      <c r="Y230" t="str">
        <f t="shared" ca="1" si="94"/>
        <v>sql达人</v>
      </c>
      <c r="Z230" t="str">
        <f t="shared" ca="1" si="95"/>
        <v>excel达人</v>
      </c>
      <c r="AA230" t="str">
        <f t="shared" ca="1" si="96"/>
        <v/>
      </c>
      <c r="AB230" t="str">
        <f t="shared" ca="1" si="97"/>
        <v>python达人</v>
      </c>
      <c r="AC230" t="str">
        <f t="shared" ca="1" si="98"/>
        <v>文采斐然sql达人excel达人python达人,综合评分合格,高收入</v>
      </c>
      <c r="AD230" t="str">
        <f t="shared" ca="1" si="99"/>
        <v>分析师100229属于高收入人群,综合评分合格</v>
      </c>
      <c r="AE230" t="str">
        <f t="shared" ca="1" si="100"/>
        <v>分析师100229属于高收入人群,综合评分合格此人文采斐然也是sql达人</v>
      </c>
    </row>
    <row r="231" spans="1:31" x14ac:dyDescent="0.2">
      <c r="A231">
        <v>100230</v>
      </c>
      <c r="B231" s="3">
        <f t="shared" ca="1" si="78"/>
        <v>860.48189014760635</v>
      </c>
      <c r="C231" s="3">
        <f t="shared" ca="1" si="79"/>
        <v>19.829124947870771</v>
      </c>
      <c r="D231" t="str">
        <f t="shared" ca="1" si="80"/>
        <v>男</v>
      </c>
      <c r="E231" s="3">
        <f t="shared" ca="1" si="81"/>
        <v>11279.70825223459</v>
      </c>
      <c r="F231" s="3">
        <f t="shared" ca="1" si="82"/>
        <v>17</v>
      </c>
      <c r="G231">
        <f t="shared" ca="1" si="77"/>
        <v>5</v>
      </c>
      <c r="H231">
        <f t="shared" ca="1" si="101"/>
        <v>3</v>
      </c>
      <c r="I231">
        <f t="shared" ca="1" si="101"/>
        <v>5</v>
      </c>
      <c r="J231">
        <f t="shared" ca="1" si="101"/>
        <v>4</v>
      </c>
      <c r="K231">
        <f t="shared" ca="1" si="101"/>
        <v>3</v>
      </c>
      <c r="L231">
        <f t="shared" ca="1" si="101"/>
        <v>5</v>
      </c>
      <c r="M231">
        <f t="shared" ca="1" si="101"/>
        <v>5</v>
      </c>
      <c r="N231" s="2">
        <f t="shared" ca="1" si="83"/>
        <v>4.25</v>
      </c>
      <c r="O231" s="2">
        <f t="shared" ca="1" si="84"/>
        <v>4.333333333333333</v>
      </c>
      <c r="P231" s="2">
        <f t="shared" ca="1" si="85"/>
        <v>4.2833333333333332</v>
      </c>
      <c r="Q231" t="str">
        <f t="shared" ca="1" si="86"/>
        <v>非低收入</v>
      </c>
      <c r="R231" t="str">
        <f t="shared" ca="1" si="87"/>
        <v>高收入</v>
      </c>
      <c r="S231" t="str">
        <f t="shared" ca="1" si="88"/>
        <v>综合评分合格</v>
      </c>
      <c r="T231" t="str">
        <f t="shared" ca="1" si="89"/>
        <v>非优秀</v>
      </c>
      <c r="U231" t="str">
        <f t="shared" ca="1" si="90"/>
        <v>综合评分合格</v>
      </c>
      <c r="V231" t="str">
        <f t="shared" ca="1" si="91"/>
        <v/>
      </c>
      <c r="W231" t="str">
        <f t="shared" ca="1" si="92"/>
        <v>口灿莲花</v>
      </c>
      <c r="X231" t="str">
        <f t="shared" ca="1" si="93"/>
        <v>颜值爆表</v>
      </c>
      <c r="Y231" t="str">
        <f t="shared" ca="1" si="94"/>
        <v>sql达人</v>
      </c>
      <c r="Z231" t="str">
        <f t="shared" ca="1" si="95"/>
        <v>excel达人</v>
      </c>
      <c r="AA231" t="str">
        <f t="shared" ca="1" si="96"/>
        <v>tab达人</v>
      </c>
      <c r="AB231" t="str">
        <f t="shared" ca="1" si="97"/>
        <v/>
      </c>
      <c r="AC231" t="str">
        <f t="shared" ca="1" si="98"/>
        <v>口灿莲花颜值爆表sql达人excel达人tab达人,综合评分合格,高收入</v>
      </c>
      <c r="AD231" t="str">
        <f t="shared" ca="1" si="99"/>
        <v>分析师100230属于高收入人群,综合评分合格</v>
      </c>
      <c r="AE231" t="str">
        <f t="shared" ca="1" si="100"/>
        <v>分析师100230属于高收入人群,综合评分合格也是sql达人</v>
      </c>
    </row>
    <row r="232" spans="1:31" x14ac:dyDescent="0.2">
      <c r="A232">
        <v>100231</v>
      </c>
      <c r="B232" s="3">
        <f t="shared" ca="1" si="78"/>
        <v>5945.2600857641601</v>
      </c>
      <c r="C232" s="3">
        <f t="shared" ca="1" si="79"/>
        <v>35.573118157820375</v>
      </c>
      <c r="D232" t="str">
        <f t="shared" ca="1" si="80"/>
        <v>女</v>
      </c>
      <c r="E232" s="3">
        <f t="shared" ca="1" si="81"/>
        <v>15967.277785966546</v>
      </c>
      <c r="F232" s="3">
        <f t="shared" ca="1" si="82"/>
        <v>19</v>
      </c>
      <c r="G232">
        <f t="shared" ca="1" si="77"/>
        <v>4</v>
      </c>
      <c r="H232">
        <f t="shared" ca="1" si="101"/>
        <v>4</v>
      </c>
      <c r="I232">
        <f t="shared" ca="1" si="101"/>
        <v>5</v>
      </c>
      <c r="J232">
        <f t="shared" ca="1" si="101"/>
        <v>4</v>
      </c>
      <c r="K232">
        <f t="shared" ca="1" si="101"/>
        <v>5</v>
      </c>
      <c r="L232">
        <f t="shared" ca="1" si="101"/>
        <v>3</v>
      </c>
      <c r="M232">
        <f t="shared" ca="1" si="101"/>
        <v>5</v>
      </c>
      <c r="N232" s="2">
        <f t="shared" ca="1" si="83"/>
        <v>4.25</v>
      </c>
      <c r="O232" s="2">
        <f t="shared" ca="1" si="84"/>
        <v>4.333333333333333</v>
      </c>
      <c r="P232" s="2">
        <f t="shared" ca="1" si="85"/>
        <v>4.2833333333333332</v>
      </c>
      <c r="Q232" t="str">
        <f t="shared" ca="1" si="86"/>
        <v>非低收入</v>
      </c>
      <c r="R232" t="str">
        <f t="shared" ca="1" si="87"/>
        <v>高收入</v>
      </c>
      <c r="S232" t="str">
        <f t="shared" ca="1" si="88"/>
        <v>综合评分合格</v>
      </c>
      <c r="T232" t="str">
        <f t="shared" ca="1" si="89"/>
        <v>非优秀</v>
      </c>
      <c r="U232" t="str">
        <f t="shared" ca="1" si="90"/>
        <v>综合评分合格</v>
      </c>
      <c r="V232" t="str">
        <f t="shared" ca="1" si="91"/>
        <v>文采斐然</v>
      </c>
      <c r="W232" t="str">
        <f t="shared" ca="1" si="92"/>
        <v/>
      </c>
      <c r="X232" t="str">
        <f t="shared" ca="1" si="93"/>
        <v>颜值爆表</v>
      </c>
      <c r="Y232" t="str">
        <f t="shared" ca="1" si="94"/>
        <v>sql达人</v>
      </c>
      <c r="Z232" t="str">
        <f t="shared" ca="1" si="95"/>
        <v/>
      </c>
      <c r="AA232" t="str">
        <f t="shared" ca="1" si="96"/>
        <v>tab达人</v>
      </c>
      <c r="AB232" t="str">
        <f t="shared" ca="1" si="97"/>
        <v/>
      </c>
      <c r="AC232" t="str">
        <f t="shared" ca="1" si="98"/>
        <v>文采斐然颜值爆表sql达人tab达人,综合评分合格,高收入</v>
      </c>
      <c r="AD232" t="str">
        <f t="shared" ca="1" si="99"/>
        <v>分析师100231属于高收入人群,综合评分合格</v>
      </c>
      <c r="AE232" t="str">
        <f t="shared" ca="1" si="100"/>
        <v>分析师100231属于高收入人群,综合评分合格此人文采斐然也是sql达人</v>
      </c>
    </row>
    <row r="233" spans="1:31" x14ac:dyDescent="0.2">
      <c r="A233">
        <v>100232</v>
      </c>
      <c r="B233" s="3">
        <f t="shared" ca="1" si="78"/>
        <v>3135.698650063372</v>
      </c>
      <c r="C233" s="3">
        <f t="shared" ca="1" si="79"/>
        <v>32.033755945859305</v>
      </c>
      <c r="D233" t="str">
        <f t="shared" ca="1" si="80"/>
        <v>女</v>
      </c>
      <c r="E233" s="3">
        <f t="shared" ca="1" si="81"/>
        <v>18701.220952128704</v>
      </c>
      <c r="F233" s="3">
        <f t="shared" ca="1" si="82"/>
        <v>10</v>
      </c>
      <c r="G233">
        <f t="shared" ca="1" si="77"/>
        <v>4</v>
      </c>
      <c r="H233">
        <f t="shared" ca="1" si="101"/>
        <v>4</v>
      </c>
      <c r="I233">
        <f t="shared" ca="1" si="101"/>
        <v>5</v>
      </c>
      <c r="J233">
        <f t="shared" ca="1" si="101"/>
        <v>5</v>
      </c>
      <c r="K233">
        <f t="shared" ca="1" si="101"/>
        <v>4</v>
      </c>
      <c r="L233">
        <f t="shared" ca="1" si="101"/>
        <v>5</v>
      </c>
      <c r="M233">
        <f t="shared" ca="1" si="101"/>
        <v>4</v>
      </c>
      <c r="N233" s="2">
        <f t="shared" ca="1" si="83"/>
        <v>4.5</v>
      </c>
      <c r="O233" s="2">
        <f t="shared" ca="1" si="84"/>
        <v>4.333333333333333</v>
      </c>
      <c r="P233" s="2">
        <f t="shared" ca="1" si="85"/>
        <v>4.4333333333333336</v>
      </c>
      <c r="Q233" t="str">
        <f t="shared" ca="1" si="86"/>
        <v>非低收入</v>
      </c>
      <c r="R233" t="str">
        <f t="shared" ca="1" si="87"/>
        <v>高收入</v>
      </c>
      <c r="S233" t="str">
        <f t="shared" ca="1" si="88"/>
        <v>综合评分合格</v>
      </c>
      <c r="T233" t="str">
        <f t="shared" ca="1" si="89"/>
        <v>非优秀</v>
      </c>
      <c r="U233" t="str">
        <f t="shared" ca="1" si="90"/>
        <v>综合评分合格</v>
      </c>
      <c r="V233" t="str">
        <f t="shared" ca="1" si="91"/>
        <v/>
      </c>
      <c r="W233" t="str">
        <f t="shared" ca="1" si="92"/>
        <v>口灿莲花</v>
      </c>
      <c r="X233" t="str">
        <f t="shared" ca="1" si="93"/>
        <v/>
      </c>
      <c r="Y233" t="str">
        <f t="shared" ca="1" si="94"/>
        <v>sql达人</v>
      </c>
      <c r="Z233" t="str">
        <f t="shared" ca="1" si="95"/>
        <v/>
      </c>
      <c r="AA233" t="str">
        <f t="shared" ca="1" si="96"/>
        <v>tab达人</v>
      </c>
      <c r="AB233" t="str">
        <f t="shared" ca="1" si="97"/>
        <v>python达人</v>
      </c>
      <c r="AC233" t="str">
        <f t="shared" ca="1" si="98"/>
        <v>口灿莲花sql达人tab达人python达人,综合评分合格,高收入</v>
      </c>
      <c r="AD233" t="str">
        <f t="shared" ca="1" si="99"/>
        <v>分析师100232属于高收入人群,综合评分合格</v>
      </c>
      <c r="AE233" t="str">
        <f t="shared" ca="1" si="100"/>
        <v>分析师100232属于高收入人群,综合评分合格也是sql达人</v>
      </c>
    </row>
    <row r="234" spans="1:31" x14ac:dyDescent="0.2">
      <c r="A234">
        <v>100233</v>
      </c>
      <c r="B234" s="3">
        <f t="shared" ca="1" si="78"/>
        <v>2828.02547303452</v>
      </c>
      <c r="C234" s="3">
        <f t="shared" ca="1" si="79"/>
        <v>31.585154922501133</v>
      </c>
      <c r="D234" t="str">
        <f t="shared" ca="1" si="80"/>
        <v>男</v>
      </c>
      <c r="E234" s="3">
        <f t="shared" ca="1" si="81"/>
        <v>19121.837104515103</v>
      </c>
      <c r="F234" s="3">
        <f t="shared" ca="1" si="82"/>
        <v>5</v>
      </c>
      <c r="G234">
        <f t="shared" ca="1" si="77"/>
        <v>5</v>
      </c>
      <c r="H234">
        <f t="shared" ca="1" si="101"/>
        <v>5</v>
      </c>
      <c r="I234">
        <f t="shared" ca="1" si="101"/>
        <v>5</v>
      </c>
      <c r="J234">
        <f t="shared" ca="1" si="101"/>
        <v>4</v>
      </c>
      <c r="K234">
        <f t="shared" ca="1" si="101"/>
        <v>5</v>
      </c>
      <c r="L234">
        <f t="shared" ca="1" si="101"/>
        <v>5</v>
      </c>
      <c r="M234">
        <f t="shared" ca="1" si="101"/>
        <v>5</v>
      </c>
      <c r="N234" s="2">
        <f t="shared" ca="1" si="83"/>
        <v>4.75</v>
      </c>
      <c r="O234" s="2">
        <f t="shared" ca="1" si="84"/>
        <v>5</v>
      </c>
      <c r="P234" s="2">
        <f t="shared" ca="1" si="85"/>
        <v>4.8499999999999996</v>
      </c>
      <c r="Q234" t="str">
        <f t="shared" ca="1" si="86"/>
        <v>非低收入</v>
      </c>
      <c r="R234" t="str">
        <f t="shared" ca="1" si="87"/>
        <v>高收入</v>
      </c>
      <c r="S234" t="str">
        <f t="shared" ca="1" si="88"/>
        <v>综合评分合格</v>
      </c>
      <c r="T234" t="str">
        <f t="shared" ca="1" si="89"/>
        <v>优秀</v>
      </c>
      <c r="U234" t="str">
        <f t="shared" ca="1" si="90"/>
        <v>优秀</v>
      </c>
      <c r="V234" t="str">
        <f t="shared" ca="1" si="91"/>
        <v>文采斐然</v>
      </c>
      <c r="W234" t="str">
        <f t="shared" ca="1" si="92"/>
        <v>口灿莲花</v>
      </c>
      <c r="X234" t="str">
        <f t="shared" ca="1" si="93"/>
        <v>颜值爆表</v>
      </c>
      <c r="Y234" t="str">
        <f t="shared" ca="1" si="94"/>
        <v>sql达人</v>
      </c>
      <c r="Z234" t="str">
        <f t="shared" ca="1" si="95"/>
        <v>excel达人</v>
      </c>
      <c r="AA234" t="str">
        <f t="shared" ca="1" si="96"/>
        <v>tab达人</v>
      </c>
      <c r="AB234" t="str">
        <f t="shared" ca="1" si="97"/>
        <v/>
      </c>
      <c r="AC234" t="str">
        <f t="shared" ca="1" si="98"/>
        <v>文采斐然口灿莲花颜值爆表sql达人excel达人tab达人,优秀,高收入</v>
      </c>
      <c r="AD234" t="str">
        <f t="shared" ca="1" si="99"/>
        <v>分析师100233属于高收入人群,优秀</v>
      </c>
      <c r="AE234" t="str">
        <f t="shared" ca="1" si="100"/>
        <v>分析师100233属于高收入人群,优秀此人文采斐然也是sql达人</v>
      </c>
    </row>
    <row r="235" spans="1:31" x14ac:dyDescent="0.2">
      <c r="A235">
        <v>100234</v>
      </c>
      <c r="B235" s="3">
        <f t="shared" ca="1" si="78"/>
        <v>1390.8108407182606</v>
      </c>
      <c r="C235" s="3">
        <f t="shared" ca="1" si="79"/>
        <v>31.098940690740179</v>
      </c>
      <c r="D235" t="str">
        <f t="shared" ca="1" si="80"/>
        <v>男</v>
      </c>
      <c r="E235" s="3">
        <f t="shared" ca="1" si="81"/>
        <v>7551.9239943441453</v>
      </c>
      <c r="F235" s="3">
        <f t="shared" ca="1" si="82"/>
        <v>13</v>
      </c>
      <c r="G235">
        <f t="shared" ca="1" si="77"/>
        <v>3</v>
      </c>
      <c r="H235">
        <f t="shared" ca="1" si="101"/>
        <v>5</v>
      </c>
      <c r="I235">
        <f t="shared" ca="1" si="101"/>
        <v>4</v>
      </c>
      <c r="J235">
        <f t="shared" ca="1" si="101"/>
        <v>5</v>
      </c>
      <c r="K235">
        <f t="shared" ca="1" si="101"/>
        <v>2</v>
      </c>
      <c r="L235">
        <f t="shared" ca="1" si="101"/>
        <v>5</v>
      </c>
      <c r="M235">
        <f t="shared" ca="1" si="101"/>
        <v>4</v>
      </c>
      <c r="N235" s="2">
        <f t="shared" ca="1" si="83"/>
        <v>4.25</v>
      </c>
      <c r="O235" s="2">
        <f t="shared" ca="1" si="84"/>
        <v>3.6666666666666665</v>
      </c>
      <c r="P235" s="2">
        <f t="shared" ca="1" si="85"/>
        <v>4.0166666666666666</v>
      </c>
      <c r="Q235" t="str">
        <f t="shared" ca="1" si="86"/>
        <v>非低收入</v>
      </c>
      <c r="R235" t="str">
        <f t="shared" ca="1" si="87"/>
        <v>中高收入</v>
      </c>
      <c r="S235" t="str">
        <f t="shared" ca="1" si="88"/>
        <v>综合评分合格</v>
      </c>
      <c r="T235" t="str">
        <f t="shared" ca="1" si="89"/>
        <v>非优秀</v>
      </c>
      <c r="U235" t="str">
        <f t="shared" ca="1" si="90"/>
        <v>综合评分合格</v>
      </c>
      <c r="V235" t="str">
        <f t="shared" ca="1" si="91"/>
        <v/>
      </c>
      <c r="W235" t="str">
        <f t="shared" ca="1" si="92"/>
        <v>口灿莲花</v>
      </c>
      <c r="X235" t="str">
        <f t="shared" ca="1" si="93"/>
        <v/>
      </c>
      <c r="Y235" t="str">
        <f t="shared" ca="1" si="94"/>
        <v>sql达人</v>
      </c>
      <c r="Z235" t="str">
        <f t="shared" ca="1" si="95"/>
        <v/>
      </c>
      <c r="AA235" t="str">
        <f t="shared" ca="1" si="96"/>
        <v/>
      </c>
      <c r="AB235" t="str">
        <f t="shared" ca="1" si="97"/>
        <v>python达人</v>
      </c>
      <c r="AC235" t="str">
        <f t="shared" ca="1" si="98"/>
        <v>口灿莲花sql达人python达人,综合评分合格,中高收入</v>
      </c>
      <c r="AD235" t="str">
        <f t="shared" ca="1" si="99"/>
        <v>分析师100234属于中高收入人群,综合评分合格</v>
      </c>
      <c r="AE235" t="str">
        <f t="shared" ca="1" si="100"/>
        <v>分析师100234属于中高收入人群,综合评分合格也是sql达人</v>
      </c>
    </row>
    <row r="236" spans="1:31" x14ac:dyDescent="0.2">
      <c r="A236">
        <v>100235</v>
      </c>
      <c r="B236" s="3">
        <f t="shared" ca="1" si="78"/>
        <v>4032.4412783695993</v>
      </c>
      <c r="C236" s="3">
        <f t="shared" ca="1" si="79"/>
        <v>55.763546707845428</v>
      </c>
      <c r="D236" t="str">
        <f t="shared" ca="1" si="80"/>
        <v>女</v>
      </c>
      <c r="E236" s="3">
        <f t="shared" ca="1" si="81"/>
        <v>10292.834041291304</v>
      </c>
      <c r="F236" s="3">
        <f t="shared" ca="1" si="82"/>
        <v>6</v>
      </c>
      <c r="G236">
        <f t="shared" ca="1" si="77"/>
        <v>3</v>
      </c>
      <c r="H236">
        <f t="shared" ca="1" si="101"/>
        <v>5</v>
      </c>
      <c r="I236">
        <f t="shared" ca="1" si="101"/>
        <v>5</v>
      </c>
      <c r="J236">
        <f t="shared" ca="1" si="101"/>
        <v>3</v>
      </c>
      <c r="K236">
        <f t="shared" ca="1" si="101"/>
        <v>5</v>
      </c>
      <c r="L236">
        <f t="shared" ca="1" si="101"/>
        <v>5</v>
      </c>
      <c r="M236">
        <f t="shared" ca="1" si="101"/>
        <v>5</v>
      </c>
      <c r="N236" s="2">
        <f t="shared" ca="1" si="83"/>
        <v>4</v>
      </c>
      <c r="O236" s="2">
        <f t="shared" ca="1" si="84"/>
        <v>5</v>
      </c>
      <c r="P236" s="2">
        <f t="shared" ca="1" si="85"/>
        <v>4.4000000000000004</v>
      </c>
      <c r="Q236" t="str">
        <f t="shared" ca="1" si="86"/>
        <v>非低收入</v>
      </c>
      <c r="R236" t="str">
        <f t="shared" ca="1" si="87"/>
        <v>高收入</v>
      </c>
      <c r="S236" t="str">
        <f t="shared" ca="1" si="88"/>
        <v>综合评分合格</v>
      </c>
      <c r="T236" t="str">
        <f t="shared" ca="1" si="89"/>
        <v>非优秀</v>
      </c>
      <c r="U236" t="str">
        <f t="shared" ca="1" si="90"/>
        <v>综合评分合格</v>
      </c>
      <c r="V236" t="str">
        <f t="shared" ca="1" si="91"/>
        <v>文采斐然</v>
      </c>
      <c r="W236" t="str">
        <f t="shared" ca="1" si="92"/>
        <v>口灿莲花</v>
      </c>
      <c r="X236" t="str">
        <f t="shared" ca="1" si="93"/>
        <v>颜值爆表</v>
      </c>
      <c r="Y236" t="str">
        <f t="shared" ca="1" si="94"/>
        <v>sql达人</v>
      </c>
      <c r="Z236" t="str">
        <f t="shared" ca="1" si="95"/>
        <v/>
      </c>
      <c r="AA236" t="str">
        <f t="shared" ca="1" si="96"/>
        <v>tab达人</v>
      </c>
      <c r="AB236" t="str">
        <f t="shared" ca="1" si="97"/>
        <v/>
      </c>
      <c r="AC236" t="str">
        <f t="shared" ca="1" si="98"/>
        <v>文采斐然口灿莲花颜值爆表sql达人tab达人,综合评分合格,高收入</v>
      </c>
      <c r="AD236" t="str">
        <f t="shared" ca="1" si="99"/>
        <v>分析师100235属于高收入人群,综合评分合格</v>
      </c>
      <c r="AE236" t="str">
        <f t="shared" ca="1" si="100"/>
        <v>分析师100235属于高收入人群,综合评分合格此人文采斐然也是sql达人</v>
      </c>
    </row>
    <row r="237" spans="1:31" x14ac:dyDescent="0.2">
      <c r="A237">
        <v>100236</v>
      </c>
      <c r="B237" s="3">
        <f t="shared" ca="1" si="78"/>
        <v>4807.1033067795279</v>
      </c>
      <c r="C237" s="3">
        <f t="shared" ca="1" si="79"/>
        <v>45.035976886063906</v>
      </c>
      <c r="D237" t="str">
        <f t="shared" ca="1" si="80"/>
        <v>男</v>
      </c>
      <c r="E237" s="3">
        <f t="shared" ca="1" si="81"/>
        <v>9731.7748845443493</v>
      </c>
      <c r="F237" s="3">
        <f t="shared" ca="1" si="82"/>
        <v>9</v>
      </c>
      <c r="G237">
        <f t="shared" ca="1" si="77"/>
        <v>5</v>
      </c>
      <c r="H237">
        <f t="shared" ca="1" si="101"/>
        <v>5</v>
      </c>
      <c r="I237">
        <f t="shared" ca="1" si="101"/>
        <v>5</v>
      </c>
      <c r="J237">
        <f t="shared" ca="1" si="101"/>
        <v>5</v>
      </c>
      <c r="K237">
        <f t="shared" ca="1" si="101"/>
        <v>3</v>
      </c>
      <c r="L237">
        <f t="shared" ca="1" si="101"/>
        <v>5</v>
      </c>
      <c r="M237">
        <f t="shared" ca="1" si="101"/>
        <v>4</v>
      </c>
      <c r="N237" s="2">
        <f t="shared" ca="1" si="83"/>
        <v>5</v>
      </c>
      <c r="O237" s="2">
        <f t="shared" ca="1" si="84"/>
        <v>4</v>
      </c>
      <c r="P237" s="2">
        <f t="shared" ca="1" si="85"/>
        <v>4.5999999999999996</v>
      </c>
      <c r="Q237" t="str">
        <f t="shared" ca="1" si="86"/>
        <v>非低收入</v>
      </c>
      <c r="R237" t="str">
        <f t="shared" ca="1" si="87"/>
        <v>中高收入</v>
      </c>
      <c r="S237" t="str">
        <f t="shared" ca="1" si="88"/>
        <v>综合评分合格</v>
      </c>
      <c r="T237" t="str">
        <f t="shared" ca="1" si="89"/>
        <v>非优秀</v>
      </c>
      <c r="U237" t="str">
        <f t="shared" ca="1" si="90"/>
        <v>综合评分合格</v>
      </c>
      <c r="V237" t="str">
        <f t="shared" ca="1" si="91"/>
        <v/>
      </c>
      <c r="W237" t="str">
        <f t="shared" ca="1" si="92"/>
        <v>口灿莲花</v>
      </c>
      <c r="X237" t="str">
        <f t="shared" ca="1" si="93"/>
        <v/>
      </c>
      <c r="Y237" t="str">
        <f t="shared" ca="1" si="94"/>
        <v>sql达人</v>
      </c>
      <c r="Z237" t="str">
        <f t="shared" ca="1" si="95"/>
        <v>excel达人</v>
      </c>
      <c r="AA237" t="str">
        <f t="shared" ca="1" si="96"/>
        <v>tab达人</v>
      </c>
      <c r="AB237" t="str">
        <f t="shared" ca="1" si="97"/>
        <v>python达人</v>
      </c>
      <c r="AC237" t="str">
        <f t="shared" ca="1" si="98"/>
        <v>口灿莲花sql达人excel达人tab达人python达人,综合评分合格,中高收入</v>
      </c>
      <c r="AD237" t="str">
        <f t="shared" ca="1" si="99"/>
        <v>分析师100236属于中高收入人群,综合评分合格</v>
      </c>
      <c r="AE237" t="str">
        <f t="shared" ca="1" si="100"/>
        <v>分析师100236属于中高收入人群,综合评分合格也是sql达人</v>
      </c>
    </row>
    <row r="238" spans="1:31" x14ac:dyDescent="0.2">
      <c r="A238">
        <v>100237</v>
      </c>
      <c r="B238" s="3">
        <f t="shared" ca="1" si="78"/>
        <v>2260.4731298834204</v>
      </c>
      <c r="C238" s="3">
        <f t="shared" ca="1" si="79"/>
        <v>19.000265302371083</v>
      </c>
      <c r="D238" t="str">
        <f t="shared" ca="1" si="80"/>
        <v>女</v>
      </c>
      <c r="E238" s="3">
        <f t="shared" ca="1" si="81"/>
        <v>9143.1684004269773</v>
      </c>
      <c r="F238" s="3">
        <f t="shared" ca="1" si="82"/>
        <v>11</v>
      </c>
      <c r="G238">
        <f t="shared" ca="1" si="77"/>
        <v>4</v>
      </c>
      <c r="H238">
        <f t="shared" ca="1" si="101"/>
        <v>5</v>
      </c>
      <c r="I238">
        <f t="shared" ca="1" si="101"/>
        <v>2</v>
      </c>
      <c r="J238">
        <f t="shared" ca="1" si="101"/>
        <v>4</v>
      </c>
      <c r="K238">
        <f t="shared" ca="1" si="101"/>
        <v>4</v>
      </c>
      <c r="L238">
        <f t="shared" ca="1" si="101"/>
        <v>4</v>
      </c>
      <c r="M238">
        <f t="shared" ca="1" si="101"/>
        <v>4</v>
      </c>
      <c r="N238" s="2">
        <f t="shared" ca="1" si="83"/>
        <v>3.75</v>
      </c>
      <c r="O238" s="2">
        <f t="shared" ca="1" si="84"/>
        <v>4</v>
      </c>
      <c r="P238" s="2">
        <f t="shared" ca="1" si="85"/>
        <v>3.85</v>
      </c>
      <c r="Q238" t="str">
        <f t="shared" ca="1" si="86"/>
        <v>非低收入</v>
      </c>
      <c r="R238" t="str">
        <f t="shared" ca="1" si="87"/>
        <v>中高收入</v>
      </c>
      <c r="S238" t="str">
        <f t="shared" ca="1" si="88"/>
        <v>综合评分合格</v>
      </c>
      <c r="T238" t="str">
        <f t="shared" ca="1" si="89"/>
        <v>非优秀</v>
      </c>
      <c r="U238" t="str">
        <f t="shared" ca="1" si="90"/>
        <v>综合评分合格</v>
      </c>
      <c r="V238" t="str">
        <f t="shared" ca="1" si="91"/>
        <v/>
      </c>
      <c r="W238" t="str">
        <f t="shared" ca="1" si="92"/>
        <v/>
      </c>
      <c r="X238" t="str">
        <f t="shared" ca="1" si="93"/>
        <v/>
      </c>
      <c r="Y238" t="str">
        <f t="shared" ca="1" si="94"/>
        <v>sql达人</v>
      </c>
      <c r="Z238" t="str">
        <f t="shared" ca="1" si="95"/>
        <v/>
      </c>
      <c r="AA238" t="str">
        <f t="shared" ca="1" si="96"/>
        <v/>
      </c>
      <c r="AB238" t="str">
        <f t="shared" ca="1" si="97"/>
        <v/>
      </c>
      <c r="AC238" t="str">
        <f t="shared" ca="1" si="98"/>
        <v>sql达人,综合评分合格,中高收入</v>
      </c>
      <c r="AD238" t="str">
        <f t="shared" ca="1" si="99"/>
        <v>分析师100237属于中高收入人群,综合评分合格</v>
      </c>
      <c r="AE238" t="str">
        <f t="shared" ca="1" si="100"/>
        <v>分析师100237属于中高收入人群,综合评分合格也是sql达人</v>
      </c>
    </row>
    <row r="239" spans="1:31" x14ac:dyDescent="0.2">
      <c r="A239">
        <v>100238</v>
      </c>
      <c r="B239" s="3">
        <f t="shared" ca="1" si="78"/>
        <v>9215.6380102918756</v>
      </c>
      <c r="C239" s="3">
        <f t="shared" ca="1" si="79"/>
        <v>38.343499270161814</v>
      </c>
      <c r="D239" t="str">
        <f t="shared" ca="1" si="80"/>
        <v>女</v>
      </c>
      <c r="E239" s="3">
        <f t="shared" ca="1" si="81"/>
        <v>13745.458202068245</v>
      </c>
      <c r="F239" s="3">
        <f t="shared" ca="1" si="82"/>
        <v>21</v>
      </c>
      <c r="G239">
        <f t="shared" ca="1" si="77"/>
        <v>5</v>
      </c>
      <c r="H239">
        <f t="shared" ca="1" si="101"/>
        <v>4</v>
      </c>
      <c r="I239">
        <f t="shared" ca="1" si="101"/>
        <v>4</v>
      </c>
      <c r="J239">
        <f t="shared" ca="1" si="101"/>
        <v>5</v>
      </c>
      <c r="K239">
        <f t="shared" ca="1" si="101"/>
        <v>4</v>
      </c>
      <c r="L239">
        <f t="shared" ca="1" si="101"/>
        <v>5</v>
      </c>
      <c r="M239">
        <f t="shared" ca="1" si="101"/>
        <v>4</v>
      </c>
      <c r="N239" s="2">
        <f t="shared" ca="1" si="83"/>
        <v>4.5</v>
      </c>
      <c r="O239" s="2">
        <f t="shared" ca="1" si="84"/>
        <v>4.333333333333333</v>
      </c>
      <c r="P239" s="2">
        <f t="shared" ca="1" si="85"/>
        <v>4.4333333333333336</v>
      </c>
      <c r="Q239" t="str">
        <f t="shared" ca="1" si="86"/>
        <v>非低收入</v>
      </c>
      <c r="R239" t="str">
        <f t="shared" ca="1" si="87"/>
        <v>高收入</v>
      </c>
      <c r="S239" t="str">
        <f t="shared" ca="1" si="88"/>
        <v>综合评分合格</v>
      </c>
      <c r="T239" t="str">
        <f t="shared" ca="1" si="89"/>
        <v>非优秀</v>
      </c>
      <c r="U239" t="str">
        <f t="shared" ca="1" si="90"/>
        <v>综合评分合格</v>
      </c>
      <c r="V239" t="str">
        <f t="shared" ca="1" si="91"/>
        <v/>
      </c>
      <c r="W239" t="str">
        <f t="shared" ca="1" si="92"/>
        <v>口灿莲花</v>
      </c>
      <c r="X239" t="str">
        <f t="shared" ca="1" si="93"/>
        <v/>
      </c>
      <c r="Y239" t="str">
        <f t="shared" ca="1" si="94"/>
        <v>sql达人</v>
      </c>
      <c r="Z239" t="str">
        <f t="shared" ca="1" si="95"/>
        <v>excel达人</v>
      </c>
      <c r="AA239" t="str">
        <f t="shared" ca="1" si="96"/>
        <v/>
      </c>
      <c r="AB239" t="str">
        <f t="shared" ca="1" si="97"/>
        <v>python达人</v>
      </c>
      <c r="AC239" t="str">
        <f t="shared" ca="1" si="98"/>
        <v>口灿莲花sql达人excel达人python达人,综合评分合格,高收入</v>
      </c>
      <c r="AD239" t="str">
        <f t="shared" ca="1" si="99"/>
        <v>分析师100238属于高收入人群,综合评分合格</v>
      </c>
      <c r="AE239" t="str">
        <f t="shared" ca="1" si="100"/>
        <v>分析师100238属于高收入人群,综合评分合格也是sql达人</v>
      </c>
    </row>
    <row r="240" spans="1:31" x14ac:dyDescent="0.2">
      <c r="A240">
        <v>100239</v>
      </c>
      <c r="B240" s="3">
        <f t="shared" ca="1" si="78"/>
        <v>3991.5981737251736</v>
      </c>
      <c r="C240" s="3">
        <f t="shared" ca="1" si="79"/>
        <v>31.235759146193427</v>
      </c>
      <c r="D240" t="str">
        <f t="shared" ca="1" si="80"/>
        <v>女</v>
      </c>
      <c r="E240" s="3">
        <f t="shared" ca="1" si="81"/>
        <v>5236.5591071865229</v>
      </c>
      <c r="F240" s="3">
        <f t="shared" ca="1" si="82"/>
        <v>11</v>
      </c>
      <c r="G240">
        <f t="shared" ca="1" si="77"/>
        <v>5</v>
      </c>
      <c r="H240">
        <f t="shared" ca="1" si="101"/>
        <v>4</v>
      </c>
      <c r="I240">
        <f t="shared" ca="1" si="101"/>
        <v>5</v>
      </c>
      <c r="J240">
        <f t="shared" ca="1" si="101"/>
        <v>5</v>
      </c>
      <c r="K240">
        <f t="shared" ca="1" si="101"/>
        <v>3</v>
      </c>
      <c r="L240">
        <f t="shared" ca="1" si="101"/>
        <v>3</v>
      </c>
      <c r="M240">
        <f t="shared" ca="1" si="101"/>
        <v>5</v>
      </c>
      <c r="N240" s="2">
        <f t="shared" ca="1" si="83"/>
        <v>4.75</v>
      </c>
      <c r="O240" s="2">
        <f t="shared" ca="1" si="84"/>
        <v>3.6666666666666665</v>
      </c>
      <c r="P240" s="2">
        <f t="shared" ca="1" si="85"/>
        <v>4.3166666666666664</v>
      </c>
      <c r="Q240" t="str">
        <f t="shared" ca="1" si="86"/>
        <v>非低收入</v>
      </c>
      <c r="R240" t="str">
        <f t="shared" ca="1" si="87"/>
        <v>中等收入</v>
      </c>
      <c r="S240" t="str">
        <f t="shared" ca="1" si="88"/>
        <v>综合评分合格</v>
      </c>
      <c r="T240" t="str">
        <f t="shared" ca="1" si="89"/>
        <v>非优秀</v>
      </c>
      <c r="U240" t="str">
        <f t="shared" ca="1" si="90"/>
        <v>综合评分合格</v>
      </c>
      <c r="V240" t="str">
        <f t="shared" ca="1" si="91"/>
        <v/>
      </c>
      <c r="W240" t="str">
        <f t="shared" ca="1" si="92"/>
        <v/>
      </c>
      <c r="X240" t="str">
        <f t="shared" ca="1" si="93"/>
        <v>颜值爆表</v>
      </c>
      <c r="Y240" t="str">
        <f t="shared" ca="1" si="94"/>
        <v>sql达人</v>
      </c>
      <c r="Z240" t="str">
        <f t="shared" ca="1" si="95"/>
        <v>excel达人</v>
      </c>
      <c r="AA240" t="str">
        <f t="shared" ca="1" si="96"/>
        <v>tab达人</v>
      </c>
      <c r="AB240" t="str">
        <f t="shared" ca="1" si="97"/>
        <v>python达人</v>
      </c>
      <c r="AC240" t="str">
        <f t="shared" ca="1" si="98"/>
        <v>颜值爆表sql达人excel达人tab达人python达人,综合评分合格,中等收入</v>
      </c>
      <c r="AD240" t="str">
        <f t="shared" ca="1" si="99"/>
        <v>分析师100239属于中等收入人群,综合评分合格</v>
      </c>
      <c r="AE240" t="str">
        <f t="shared" ca="1" si="100"/>
        <v>分析师100239属于中等收入人群,综合评分合格也是sql达人</v>
      </c>
    </row>
    <row r="241" spans="1:31" x14ac:dyDescent="0.2">
      <c r="A241">
        <v>100240</v>
      </c>
      <c r="B241" s="3">
        <f t="shared" ca="1" si="78"/>
        <v>5646.9622206231643</v>
      </c>
      <c r="C241" s="3">
        <f t="shared" ca="1" si="79"/>
        <v>37.639770354334289</v>
      </c>
      <c r="D241" t="str">
        <f t="shared" ca="1" si="80"/>
        <v>女</v>
      </c>
      <c r="E241" s="3">
        <f t="shared" ca="1" si="81"/>
        <v>16192.961428834393</v>
      </c>
      <c r="F241" s="3">
        <f t="shared" ca="1" si="82"/>
        <v>8</v>
      </c>
      <c r="G241">
        <f t="shared" ca="1" si="77"/>
        <v>5</v>
      </c>
      <c r="H241">
        <f t="shared" ca="1" si="101"/>
        <v>5</v>
      </c>
      <c r="I241">
        <f t="shared" ca="1" si="101"/>
        <v>4</v>
      </c>
      <c r="J241">
        <f t="shared" ca="1" si="101"/>
        <v>4</v>
      </c>
      <c r="K241">
        <f t="shared" ca="1" si="101"/>
        <v>5</v>
      </c>
      <c r="L241">
        <f t="shared" ca="1" si="101"/>
        <v>3</v>
      </c>
      <c r="M241">
        <f t="shared" ca="1" si="101"/>
        <v>5</v>
      </c>
      <c r="N241" s="2">
        <f t="shared" ca="1" si="83"/>
        <v>4.5</v>
      </c>
      <c r="O241" s="2">
        <f t="shared" ca="1" si="84"/>
        <v>4.333333333333333</v>
      </c>
      <c r="P241" s="2">
        <f t="shared" ca="1" si="85"/>
        <v>4.4333333333333336</v>
      </c>
      <c r="Q241" t="str">
        <f t="shared" ca="1" si="86"/>
        <v>非低收入</v>
      </c>
      <c r="R241" t="str">
        <f t="shared" ca="1" si="87"/>
        <v>高收入</v>
      </c>
      <c r="S241" t="str">
        <f t="shared" ca="1" si="88"/>
        <v>综合评分合格</v>
      </c>
      <c r="T241" t="str">
        <f t="shared" ca="1" si="89"/>
        <v>非优秀</v>
      </c>
      <c r="U241" t="str">
        <f t="shared" ca="1" si="90"/>
        <v>综合评分合格</v>
      </c>
      <c r="V241" t="str">
        <f t="shared" ca="1" si="91"/>
        <v>文采斐然</v>
      </c>
      <c r="W241" t="str">
        <f t="shared" ca="1" si="92"/>
        <v/>
      </c>
      <c r="X241" t="str">
        <f t="shared" ca="1" si="93"/>
        <v>颜值爆表</v>
      </c>
      <c r="Y241" t="str">
        <f t="shared" ca="1" si="94"/>
        <v>sql达人</v>
      </c>
      <c r="Z241" t="str">
        <f t="shared" ca="1" si="95"/>
        <v>excel达人</v>
      </c>
      <c r="AA241" t="str">
        <f t="shared" ca="1" si="96"/>
        <v/>
      </c>
      <c r="AB241" t="str">
        <f t="shared" ca="1" si="97"/>
        <v/>
      </c>
      <c r="AC241" t="str">
        <f t="shared" ca="1" si="98"/>
        <v>文采斐然颜值爆表sql达人excel达人,综合评分合格,高收入</v>
      </c>
      <c r="AD241" t="str">
        <f t="shared" ca="1" si="99"/>
        <v>分析师100240属于高收入人群,综合评分合格</v>
      </c>
      <c r="AE241" t="str">
        <f t="shared" ca="1" si="100"/>
        <v>分析师100240属于高收入人群,综合评分合格此人文采斐然也是sql达人</v>
      </c>
    </row>
    <row r="242" spans="1:31" x14ac:dyDescent="0.2">
      <c r="A242">
        <v>100241</v>
      </c>
      <c r="B242" s="3">
        <f t="shared" ca="1" si="78"/>
        <v>1527.5741756791472</v>
      </c>
      <c r="C242" s="3">
        <f t="shared" ca="1" si="79"/>
        <v>46.808588368567243</v>
      </c>
      <c r="D242" t="str">
        <f t="shared" ca="1" si="80"/>
        <v>男</v>
      </c>
      <c r="E242" s="3">
        <f t="shared" ca="1" si="81"/>
        <v>9168.8855487289911</v>
      </c>
      <c r="F242" s="3">
        <f t="shared" ca="1" si="82"/>
        <v>5</v>
      </c>
      <c r="G242">
        <f t="shared" ca="1" si="77"/>
        <v>5</v>
      </c>
      <c r="H242">
        <f t="shared" ca="1" si="101"/>
        <v>4</v>
      </c>
      <c r="I242">
        <f t="shared" ca="1" si="101"/>
        <v>4</v>
      </c>
      <c r="J242">
        <f t="shared" ca="1" si="101"/>
        <v>5</v>
      </c>
      <c r="K242">
        <f t="shared" ca="1" si="101"/>
        <v>5</v>
      </c>
      <c r="L242">
        <f t="shared" ca="1" si="101"/>
        <v>3</v>
      </c>
      <c r="M242">
        <f t="shared" ca="1" si="101"/>
        <v>3</v>
      </c>
      <c r="N242" s="2">
        <f t="shared" ca="1" si="83"/>
        <v>4.5</v>
      </c>
      <c r="O242" s="2">
        <f t="shared" ca="1" si="84"/>
        <v>3.6666666666666665</v>
      </c>
      <c r="P242" s="2">
        <f t="shared" ca="1" si="85"/>
        <v>4.1666666666666661</v>
      </c>
      <c r="Q242" t="str">
        <f t="shared" ca="1" si="86"/>
        <v>非低收入</v>
      </c>
      <c r="R242" t="str">
        <f t="shared" ca="1" si="87"/>
        <v>中高收入</v>
      </c>
      <c r="S242" t="str">
        <f t="shared" ca="1" si="88"/>
        <v>综合评分合格</v>
      </c>
      <c r="T242" t="str">
        <f t="shared" ca="1" si="89"/>
        <v>非优秀</v>
      </c>
      <c r="U242" t="str">
        <f t="shared" ca="1" si="90"/>
        <v>综合评分合格</v>
      </c>
      <c r="V242" t="str">
        <f t="shared" ca="1" si="91"/>
        <v>文采斐然</v>
      </c>
      <c r="W242" t="str">
        <f t="shared" ca="1" si="92"/>
        <v/>
      </c>
      <c r="X242" t="str">
        <f t="shared" ca="1" si="93"/>
        <v/>
      </c>
      <c r="Y242" t="str">
        <f t="shared" ca="1" si="94"/>
        <v>sql达人</v>
      </c>
      <c r="Z242" t="str">
        <f t="shared" ca="1" si="95"/>
        <v>excel达人</v>
      </c>
      <c r="AA242" t="str">
        <f t="shared" ca="1" si="96"/>
        <v/>
      </c>
      <c r="AB242" t="str">
        <f t="shared" ca="1" si="97"/>
        <v>python达人</v>
      </c>
      <c r="AC242" t="str">
        <f t="shared" ca="1" si="98"/>
        <v>文采斐然sql达人excel达人python达人,综合评分合格,中高收入</v>
      </c>
      <c r="AD242" t="str">
        <f t="shared" ca="1" si="99"/>
        <v>分析师100241属于中高收入人群,综合评分合格</v>
      </c>
      <c r="AE242" t="str">
        <f t="shared" ca="1" si="100"/>
        <v>分析师100241属于中高收入人群,综合评分合格此人文采斐然也是sql达人</v>
      </c>
    </row>
    <row r="243" spans="1:31" x14ac:dyDescent="0.2">
      <c r="A243">
        <v>100242</v>
      </c>
      <c r="B243" s="3">
        <f t="shared" ca="1" si="78"/>
        <v>5037.9384874644802</v>
      </c>
      <c r="C243" s="3">
        <f t="shared" ca="1" si="79"/>
        <v>20.516715150697141</v>
      </c>
      <c r="D243" t="str">
        <f t="shared" ca="1" si="80"/>
        <v>女</v>
      </c>
      <c r="E243" s="3">
        <f t="shared" ca="1" si="81"/>
        <v>21887.710423401604</v>
      </c>
      <c r="F243" s="3">
        <f t="shared" ca="1" si="82"/>
        <v>18</v>
      </c>
      <c r="G243">
        <f t="shared" ca="1" si="77"/>
        <v>4</v>
      </c>
      <c r="H243">
        <f t="shared" ca="1" si="101"/>
        <v>5</v>
      </c>
      <c r="I243">
        <f t="shared" ca="1" si="101"/>
        <v>4</v>
      </c>
      <c r="J243">
        <f t="shared" ca="1" si="101"/>
        <v>5</v>
      </c>
      <c r="K243">
        <f t="shared" ca="1" si="101"/>
        <v>4</v>
      </c>
      <c r="L243">
        <f t="shared" ca="1" si="101"/>
        <v>5</v>
      </c>
      <c r="M243">
        <f t="shared" ca="1" si="101"/>
        <v>5</v>
      </c>
      <c r="N243" s="2">
        <f t="shared" ca="1" si="83"/>
        <v>4.5</v>
      </c>
      <c r="O243" s="2">
        <f t="shared" ca="1" si="84"/>
        <v>4.666666666666667</v>
      </c>
      <c r="P243" s="2">
        <f t="shared" ca="1" si="85"/>
        <v>4.5666666666666664</v>
      </c>
      <c r="Q243" t="str">
        <f t="shared" ca="1" si="86"/>
        <v>非低收入</v>
      </c>
      <c r="R243" t="str">
        <f t="shared" ca="1" si="87"/>
        <v>高收入</v>
      </c>
      <c r="S243" t="str">
        <f t="shared" ca="1" si="88"/>
        <v>综合评分合格</v>
      </c>
      <c r="T243" t="str">
        <f t="shared" ca="1" si="89"/>
        <v>非优秀</v>
      </c>
      <c r="U243" t="str">
        <f t="shared" ca="1" si="90"/>
        <v>综合评分合格</v>
      </c>
      <c r="V243" t="str">
        <f t="shared" ca="1" si="91"/>
        <v/>
      </c>
      <c r="W243" t="str">
        <f t="shared" ca="1" si="92"/>
        <v>口灿莲花</v>
      </c>
      <c r="X243" t="str">
        <f t="shared" ca="1" si="93"/>
        <v>颜值爆表</v>
      </c>
      <c r="Y243" t="str">
        <f t="shared" ca="1" si="94"/>
        <v>sql达人</v>
      </c>
      <c r="Z243" t="str">
        <f t="shared" ca="1" si="95"/>
        <v/>
      </c>
      <c r="AA243" t="str">
        <f t="shared" ca="1" si="96"/>
        <v/>
      </c>
      <c r="AB243" t="str">
        <f t="shared" ca="1" si="97"/>
        <v>python达人</v>
      </c>
      <c r="AC243" t="str">
        <f t="shared" ca="1" si="98"/>
        <v>口灿莲花颜值爆表sql达人python达人,综合评分合格,高收入</v>
      </c>
      <c r="AD243" t="str">
        <f t="shared" ca="1" si="99"/>
        <v>分析师100242属于高收入人群,综合评分合格</v>
      </c>
      <c r="AE243" t="str">
        <f t="shared" ca="1" si="100"/>
        <v>分析师100242属于高收入人群,综合评分合格也是sql达人</v>
      </c>
    </row>
    <row r="244" spans="1:31" x14ac:dyDescent="0.2">
      <c r="A244">
        <v>100243</v>
      </c>
      <c r="B244" s="3">
        <f t="shared" ca="1" si="78"/>
        <v>8305.9042699355377</v>
      </c>
      <c r="C244" s="3">
        <f t="shared" ca="1" si="79"/>
        <v>53.799418340275096</v>
      </c>
      <c r="D244" t="str">
        <f t="shared" ca="1" si="80"/>
        <v>女</v>
      </c>
      <c r="E244" s="3">
        <f t="shared" ca="1" si="81"/>
        <v>12018.145024743508</v>
      </c>
      <c r="F244" s="3">
        <f t="shared" ca="1" si="82"/>
        <v>13</v>
      </c>
      <c r="G244">
        <f t="shared" ca="1" si="77"/>
        <v>5</v>
      </c>
      <c r="H244">
        <f t="shared" ca="1" si="101"/>
        <v>5</v>
      </c>
      <c r="I244">
        <f t="shared" ca="1" si="101"/>
        <v>4</v>
      </c>
      <c r="J244">
        <f t="shared" ca="1" si="101"/>
        <v>5</v>
      </c>
      <c r="K244">
        <f t="shared" ca="1" si="101"/>
        <v>5</v>
      </c>
      <c r="L244">
        <f t="shared" ca="1" si="101"/>
        <v>3</v>
      </c>
      <c r="M244">
        <f t="shared" ca="1" si="101"/>
        <v>5</v>
      </c>
      <c r="N244" s="2">
        <f t="shared" ca="1" si="83"/>
        <v>4.75</v>
      </c>
      <c r="O244" s="2">
        <f t="shared" ca="1" si="84"/>
        <v>4.333333333333333</v>
      </c>
      <c r="P244" s="2">
        <f t="shared" ca="1" si="85"/>
        <v>4.5833333333333339</v>
      </c>
      <c r="Q244" t="str">
        <f t="shared" ca="1" si="86"/>
        <v>非低收入</v>
      </c>
      <c r="R244" t="str">
        <f t="shared" ca="1" si="87"/>
        <v>高收入</v>
      </c>
      <c r="S244" t="str">
        <f t="shared" ca="1" si="88"/>
        <v>综合评分合格</v>
      </c>
      <c r="T244" t="str">
        <f t="shared" ca="1" si="89"/>
        <v>非优秀</v>
      </c>
      <c r="U244" t="str">
        <f t="shared" ca="1" si="90"/>
        <v>综合评分合格</v>
      </c>
      <c r="V244" t="str">
        <f t="shared" ca="1" si="91"/>
        <v>文采斐然</v>
      </c>
      <c r="W244" t="str">
        <f t="shared" ca="1" si="92"/>
        <v/>
      </c>
      <c r="X244" t="str">
        <f t="shared" ca="1" si="93"/>
        <v>颜值爆表</v>
      </c>
      <c r="Y244" t="str">
        <f t="shared" ca="1" si="94"/>
        <v>sql达人</v>
      </c>
      <c r="Z244" t="str">
        <f t="shared" ca="1" si="95"/>
        <v>excel达人</v>
      </c>
      <c r="AA244" t="str">
        <f t="shared" ca="1" si="96"/>
        <v/>
      </c>
      <c r="AB244" t="str">
        <f t="shared" ca="1" si="97"/>
        <v>python达人</v>
      </c>
      <c r="AC244" t="str">
        <f t="shared" ca="1" si="98"/>
        <v>文采斐然颜值爆表sql达人excel达人python达人,综合评分合格,高收入</v>
      </c>
      <c r="AD244" t="str">
        <f t="shared" ca="1" si="99"/>
        <v>分析师100243属于高收入人群,综合评分合格</v>
      </c>
      <c r="AE244" t="str">
        <f t="shared" ca="1" si="100"/>
        <v>分析师100243属于高收入人群,综合评分合格此人文采斐然也是sql达人</v>
      </c>
    </row>
    <row r="245" spans="1:31" x14ac:dyDescent="0.2">
      <c r="A245">
        <v>100244</v>
      </c>
      <c r="B245" s="3">
        <f t="shared" ca="1" si="78"/>
        <v>4078.13620453253</v>
      </c>
      <c r="C245" s="3">
        <f t="shared" ca="1" si="79"/>
        <v>44.731101395343913</v>
      </c>
      <c r="D245" t="str">
        <f t="shared" ca="1" si="80"/>
        <v>男</v>
      </c>
      <c r="E245" s="3">
        <f t="shared" ca="1" si="81"/>
        <v>21439.548449911603</v>
      </c>
      <c r="F245" s="3">
        <f t="shared" ca="1" si="82"/>
        <v>5</v>
      </c>
      <c r="G245">
        <f t="shared" ref="G245:G308" ca="1" si="102">IF(RAND()&lt;0.5,5,IF(RAND()&lt;0.7,4,IF(RAND()&lt;0.8,3,IF(RAND()&lt;0.9,2,1))))</f>
        <v>4</v>
      </c>
      <c r="H245">
        <f t="shared" ca="1" si="101"/>
        <v>3</v>
      </c>
      <c r="I245">
        <f t="shared" ca="1" si="101"/>
        <v>4</v>
      </c>
      <c r="J245">
        <f t="shared" ca="1" si="101"/>
        <v>5</v>
      </c>
      <c r="K245">
        <f t="shared" ca="1" si="101"/>
        <v>5</v>
      </c>
      <c r="L245">
        <f t="shared" ca="1" si="101"/>
        <v>4</v>
      </c>
      <c r="M245">
        <f t="shared" ca="1" si="101"/>
        <v>5</v>
      </c>
      <c r="N245" s="2">
        <f t="shared" ca="1" si="83"/>
        <v>4</v>
      </c>
      <c r="O245" s="2">
        <f t="shared" ca="1" si="84"/>
        <v>4.666666666666667</v>
      </c>
      <c r="P245" s="2">
        <f t="shared" ca="1" si="85"/>
        <v>4.2666666666666666</v>
      </c>
      <c r="Q245" t="str">
        <f t="shared" ca="1" si="86"/>
        <v>非低收入</v>
      </c>
      <c r="R245" t="str">
        <f t="shared" ca="1" si="87"/>
        <v>高收入</v>
      </c>
      <c r="S245" t="str">
        <f t="shared" ca="1" si="88"/>
        <v>综合评分合格</v>
      </c>
      <c r="T245" t="str">
        <f t="shared" ca="1" si="89"/>
        <v>非优秀</v>
      </c>
      <c r="U245" t="str">
        <f t="shared" ca="1" si="90"/>
        <v>综合评分合格</v>
      </c>
      <c r="V245" t="str">
        <f t="shared" ca="1" si="91"/>
        <v>文采斐然</v>
      </c>
      <c r="W245" t="str">
        <f t="shared" ca="1" si="92"/>
        <v/>
      </c>
      <c r="X245" t="str">
        <f t="shared" ca="1" si="93"/>
        <v>颜值爆表</v>
      </c>
      <c r="Y245" t="str">
        <f t="shared" ca="1" si="94"/>
        <v>sql达人</v>
      </c>
      <c r="Z245" t="str">
        <f t="shared" ca="1" si="95"/>
        <v/>
      </c>
      <c r="AA245" t="str">
        <f t="shared" ca="1" si="96"/>
        <v/>
      </c>
      <c r="AB245" t="str">
        <f t="shared" ca="1" si="97"/>
        <v>python达人</v>
      </c>
      <c r="AC245" t="str">
        <f t="shared" ca="1" si="98"/>
        <v>文采斐然颜值爆表sql达人python达人,综合评分合格,高收入</v>
      </c>
      <c r="AD245" t="str">
        <f t="shared" ca="1" si="99"/>
        <v>分析师100244属于高收入人群,综合评分合格</v>
      </c>
      <c r="AE245" t="str">
        <f t="shared" ca="1" si="100"/>
        <v>分析师100244属于高收入人群,综合评分合格此人文采斐然也是sql达人</v>
      </c>
    </row>
    <row r="246" spans="1:31" x14ac:dyDescent="0.2">
      <c r="A246">
        <v>100245</v>
      </c>
      <c r="B246" s="3">
        <f t="shared" ca="1" si="78"/>
        <v>5138.7494179206997</v>
      </c>
      <c r="C246" s="3">
        <f t="shared" ca="1" si="79"/>
        <v>24.824914490332667</v>
      </c>
      <c r="D246" t="str">
        <f t="shared" ca="1" si="80"/>
        <v>女</v>
      </c>
      <c r="E246" s="3">
        <f t="shared" ca="1" si="81"/>
        <v>11242.212405475348</v>
      </c>
      <c r="F246" s="3">
        <f t="shared" ca="1" si="82"/>
        <v>15</v>
      </c>
      <c r="G246">
        <f t="shared" ca="1" si="102"/>
        <v>2</v>
      </c>
      <c r="H246">
        <f t="shared" ca="1" si="101"/>
        <v>4</v>
      </c>
      <c r="I246">
        <f t="shared" ca="1" si="101"/>
        <v>5</v>
      </c>
      <c r="J246">
        <f t="shared" ca="1" si="101"/>
        <v>5</v>
      </c>
      <c r="K246">
        <f t="shared" ca="1" si="101"/>
        <v>5</v>
      </c>
      <c r="L246">
        <f t="shared" ca="1" si="101"/>
        <v>5</v>
      </c>
      <c r="M246">
        <f t="shared" ca="1" si="101"/>
        <v>3</v>
      </c>
      <c r="N246" s="2">
        <f t="shared" ca="1" si="83"/>
        <v>4</v>
      </c>
      <c r="O246" s="2">
        <f t="shared" ca="1" si="84"/>
        <v>4.333333333333333</v>
      </c>
      <c r="P246" s="2">
        <f t="shared" ca="1" si="85"/>
        <v>4.1333333333333329</v>
      </c>
      <c r="Q246" t="str">
        <f t="shared" ca="1" si="86"/>
        <v>非低收入</v>
      </c>
      <c r="R246" t="str">
        <f t="shared" ca="1" si="87"/>
        <v>高收入</v>
      </c>
      <c r="S246" t="str">
        <f t="shared" ca="1" si="88"/>
        <v>综合评分合格</v>
      </c>
      <c r="T246" t="str">
        <f t="shared" ca="1" si="89"/>
        <v>非优秀</v>
      </c>
      <c r="U246" t="str">
        <f t="shared" ca="1" si="90"/>
        <v>综合评分合格</v>
      </c>
      <c r="V246" t="str">
        <f t="shared" ca="1" si="91"/>
        <v>文采斐然</v>
      </c>
      <c r="W246" t="str">
        <f t="shared" ca="1" si="92"/>
        <v>口灿莲花</v>
      </c>
      <c r="X246" t="str">
        <f t="shared" ca="1" si="93"/>
        <v/>
      </c>
      <c r="Y246" t="str">
        <f t="shared" ca="1" si="94"/>
        <v>sql达人</v>
      </c>
      <c r="Z246" t="str">
        <f t="shared" ca="1" si="95"/>
        <v/>
      </c>
      <c r="AA246" t="str">
        <f t="shared" ca="1" si="96"/>
        <v>tab达人</v>
      </c>
      <c r="AB246" t="str">
        <f t="shared" ca="1" si="97"/>
        <v>python达人</v>
      </c>
      <c r="AC246" t="str">
        <f t="shared" ca="1" si="98"/>
        <v>文采斐然口灿莲花sql达人tab达人python达人,综合评分合格,高收入</v>
      </c>
      <c r="AD246" t="str">
        <f t="shared" ca="1" si="99"/>
        <v>分析师100245属于高收入人群,综合评分合格</v>
      </c>
      <c r="AE246" t="str">
        <f t="shared" ca="1" si="100"/>
        <v>分析师100245属于高收入人群,综合评分合格此人文采斐然也是sql达人</v>
      </c>
    </row>
    <row r="247" spans="1:31" x14ac:dyDescent="0.2">
      <c r="A247">
        <v>100246</v>
      </c>
      <c r="B247" s="3">
        <f t="shared" ca="1" si="78"/>
        <v>3098.4136266900564</v>
      </c>
      <c r="C247" s="3">
        <f t="shared" ca="1" si="79"/>
        <v>64.140969161473976</v>
      </c>
      <c r="D247" t="str">
        <f t="shared" ca="1" si="80"/>
        <v>男</v>
      </c>
      <c r="E247" s="3">
        <f t="shared" ca="1" si="81"/>
        <v>21116.911827580036</v>
      </c>
      <c r="F247" s="3">
        <f t="shared" ca="1" si="82"/>
        <v>4</v>
      </c>
      <c r="G247">
        <f t="shared" ca="1" si="102"/>
        <v>4</v>
      </c>
      <c r="H247">
        <f t="shared" ca="1" si="101"/>
        <v>5</v>
      </c>
      <c r="I247">
        <f t="shared" ca="1" si="101"/>
        <v>4</v>
      </c>
      <c r="J247">
        <f t="shared" ca="1" si="101"/>
        <v>5</v>
      </c>
      <c r="K247">
        <f t="shared" ca="1" si="101"/>
        <v>5</v>
      </c>
      <c r="L247">
        <f t="shared" ca="1" si="101"/>
        <v>4</v>
      </c>
      <c r="M247">
        <f t="shared" ca="1" si="101"/>
        <v>5</v>
      </c>
      <c r="N247" s="2">
        <f t="shared" ca="1" si="83"/>
        <v>4.5</v>
      </c>
      <c r="O247" s="2">
        <f t="shared" ca="1" si="84"/>
        <v>4.666666666666667</v>
      </c>
      <c r="P247" s="2">
        <f t="shared" ca="1" si="85"/>
        <v>4.5666666666666664</v>
      </c>
      <c r="Q247" t="str">
        <f t="shared" ca="1" si="86"/>
        <v>非低收入</v>
      </c>
      <c r="R247" t="str">
        <f t="shared" ca="1" si="87"/>
        <v>高收入</v>
      </c>
      <c r="S247" t="str">
        <f t="shared" ca="1" si="88"/>
        <v>综合评分合格</v>
      </c>
      <c r="T247" t="str">
        <f t="shared" ca="1" si="89"/>
        <v>非优秀</v>
      </c>
      <c r="U247" t="str">
        <f t="shared" ca="1" si="90"/>
        <v>综合评分合格</v>
      </c>
      <c r="V247" t="str">
        <f t="shared" ca="1" si="91"/>
        <v>文采斐然</v>
      </c>
      <c r="W247" t="str">
        <f t="shared" ca="1" si="92"/>
        <v/>
      </c>
      <c r="X247" t="str">
        <f t="shared" ca="1" si="93"/>
        <v>颜值爆表</v>
      </c>
      <c r="Y247" t="str">
        <f t="shared" ca="1" si="94"/>
        <v/>
      </c>
      <c r="Z247" t="str">
        <f t="shared" ca="1" si="95"/>
        <v/>
      </c>
      <c r="AA247" t="str">
        <f t="shared" ca="1" si="96"/>
        <v/>
      </c>
      <c r="AB247" t="str">
        <f t="shared" ca="1" si="97"/>
        <v>python达人</v>
      </c>
      <c r="AC247" t="str">
        <f t="shared" ca="1" si="98"/>
        <v>文采斐然颜值爆表python达人,综合评分合格,高收入</v>
      </c>
      <c r="AD247" t="str">
        <f t="shared" ca="1" si="99"/>
        <v>分析师100246属于高收入人群,综合评分合格</v>
      </c>
      <c r="AE247" t="str">
        <f t="shared" ca="1" si="100"/>
        <v>分析师100246属于高收入人群,综合评分合格此人文采斐然</v>
      </c>
    </row>
    <row r="248" spans="1:31" x14ac:dyDescent="0.2">
      <c r="A248">
        <v>100247</v>
      </c>
      <c r="B248" s="3">
        <f t="shared" ca="1" si="78"/>
        <v>6761.8032508596607</v>
      </c>
      <c r="C248" s="3">
        <f t="shared" ca="1" si="79"/>
        <v>35.135802614435235</v>
      </c>
      <c r="D248" t="str">
        <f t="shared" ca="1" si="80"/>
        <v>女</v>
      </c>
      <c r="E248" s="3">
        <f t="shared" ca="1" si="81"/>
        <v>3539.0234508696299</v>
      </c>
      <c r="F248" s="3">
        <f t="shared" ca="1" si="82"/>
        <v>22</v>
      </c>
      <c r="G248">
        <f t="shared" ca="1" si="102"/>
        <v>5</v>
      </c>
      <c r="H248">
        <f t="shared" ca="1" si="101"/>
        <v>5</v>
      </c>
      <c r="I248">
        <f t="shared" ca="1" si="101"/>
        <v>5</v>
      </c>
      <c r="J248">
        <f t="shared" ca="1" si="101"/>
        <v>4</v>
      </c>
      <c r="K248">
        <f t="shared" ca="1" si="101"/>
        <v>3</v>
      </c>
      <c r="L248">
        <f t="shared" ca="1" si="101"/>
        <v>4</v>
      </c>
      <c r="M248">
        <f t="shared" ca="1" si="101"/>
        <v>4</v>
      </c>
      <c r="N248" s="2">
        <f t="shared" ca="1" si="83"/>
        <v>4.75</v>
      </c>
      <c r="O248" s="2">
        <f t="shared" ca="1" si="84"/>
        <v>3.6666666666666665</v>
      </c>
      <c r="P248" s="2">
        <f t="shared" ca="1" si="85"/>
        <v>4.3166666666666664</v>
      </c>
      <c r="Q248" t="str">
        <f t="shared" ca="1" si="86"/>
        <v>非低收入</v>
      </c>
      <c r="R248" t="str">
        <f t="shared" ca="1" si="87"/>
        <v>中等收入</v>
      </c>
      <c r="S248" t="str">
        <f t="shared" ca="1" si="88"/>
        <v>综合评分合格</v>
      </c>
      <c r="T248" t="str">
        <f t="shared" ca="1" si="89"/>
        <v>非优秀</v>
      </c>
      <c r="U248" t="str">
        <f t="shared" ca="1" si="90"/>
        <v>综合评分合格</v>
      </c>
      <c r="V248" t="str">
        <f t="shared" ca="1" si="91"/>
        <v/>
      </c>
      <c r="W248" t="str">
        <f t="shared" ca="1" si="92"/>
        <v/>
      </c>
      <c r="X248" t="str">
        <f t="shared" ca="1" si="93"/>
        <v/>
      </c>
      <c r="Y248" t="str">
        <f t="shared" ca="1" si="94"/>
        <v>sql达人</v>
      </c>
      <c r="Z248" t="str">
        <f t="shared" ca="1" si="95"/>
        <v>excel达人</v>
      </c>
      <c r="AA248" t="str">
        <f t="shared" ca="1" si="96"/>
        <v>tab达人</v>
      </c>
      <c r="AB248" t="str">
        <f t="shared" ca="1" si="97"/>
        <v/>
      </c>
      <c r="AC248" t="str">
        <f t="shared" ca="1" si="98"/>
        <v>sql达人excel达人tab达人,综合评分合格,中等收入</v>
      </c>
      <c r="AD248" t="str">
        <f t="shared" ca="1" si="99"/>
        <v>分析师100247属于中等收入人群,综合评分合格</v>
      </c>
      <c r="AE248" t="str">
        <f t="shared" ca="1" si="100"/>
        <v>分析师100247属于中等收入人群,综合评分合格也是sql达人</v>
      </c>
    </row>
    <row r="249" spans="1:31" x14ac:dyDescent="0.2">
      <c r="A249">
        <v>100248</v>
      </c>
      <c r="B249" s="3">
        <f t="shared" ca="1" si="78"/>
        <v>3065.8487431571434</v>
      </c>
      <c r="C249" s="3">
        <f t="shared" ca="1" si="79"/>
        <v>38.536021083630757</v>
      </c>
      <c r="D249" t="str">
        <f t="shared" ca="1" si="80"/>
        <v>女</v>
      </c>
      <c r="E249" s="3">
        <f t="shared" ca="1" si="81"/>
        <v>3235.1938326298132</v>
      </c>
      <c r="F249" s="3">
        <f t="shared" ca="1" si="82"/>
        <v>8</v>
      </c>
      <c r="G249">
        <f t="shared" ca="1" si="102"/>
        <v>5</v>
      </c>
      <c r="H249">
        <f t="shared" ca="1" si="101"/>
        <v>3</v>
      </c>
      <c r="I249">
        <f t="shared" ca="1" si="101"/>
        <v>4</v>
      </c>
      <c r="J249">
        <f t="shared" ca="1" si="101"/>
        <v>4</v>
      </c>
      <c r="K249">
        <f t="shared" ca="1" si="101"/>
        <v>4</v>
      </c>
      <c r="L249">
        <f t="shared" ca="1" si="101"/>
        <v>5</v>
      </c>
      <c r="M249">
        <f t="shared" ca="1" si="101"/>
        <v>4</v>
      </c>
      <c r="N249" s="2">
        <f t="shared" ca="1" si="83"/>
        <v>4</v>
      </c>
      <c r="O249" s="2">
        <f t="shared" ca="1" si="84"/>
        <v>4.333333333333333</v>
      </c>
      <c r="P249" s="2">
        <f t="shared" ca="1" si="85"/>
        <v>4.1333333333333329</v>
      </c>
      <c r="Q249" t="str">
        <f t="shared" ca="1" si="86"/>
        <v>非低收入</v>
      </c>
      <c r="R249" t="str">
        <f t="shared" ca="1" si="87"/>
        <v>中等收入</v>
      </c>
      <c r="S249" t="str">
        <f t="shared" ca="1" si="88"/>
        <v>综合评分合格</v>
      </c>
      <c r="T249" t="str">
        <f t="shared" ca="1" si="89"/>
        <v>非优秀</v>
      </c>
      <c r="U249" t="str">
        <f t="shared" ca="1" si="90"/>
        <v>综合评分合格</v>
      </c>
      <c r="V249" t="str">
        <f t="shared" ca="1" si="91"/>
        <v/>
      </c>
      <c r="W249" t="str">
        <f t="shared" ca="1" si="92"/>
        <v>口灿莲花</v>
      </c>
      <c r="X249" t="str">
        <f t="shared" ca="1" si="93"/>
        <v/>
      </c>
      <c r="Y249" t="str">
        <f t="shared" ca="1" si="94"/>
        <v>sql达人</v>
      </c>
      <c r="Z249" t="str">
        <f t="shared" ca="1" si="95"/>
        <v>excel达人</v>
      </c>
      <c r="AA249" t="str">
        <f t="shared" ca="1" si="96"/>
        <v/>
      </c>
      <c r="AB249" t="str">
        <f t="shared" ca="1" si="97"/>
        <v/>
      </c>
      <c r="AC249" t="str">
        <f t="shared" ca="1" si="98"/>
        <v>口灿莲花sql达人excel达人,综合评分合格,中等收入</v>
      </c>
      <c r="AD249" t="str">
        <f t="shared" ca="1" si="99"/>
        <v>分析师100248属于中等收入人群,综合评分合格</v>
      </c>
      <c r="AE249" t="str">
        <f t="shared" ca="1" si="100"/>
        <v>分析师100248属于中等收入人群,综合评分合格也是sql达人</v>
      </c>
    </row>
    <row r="250" spans="1:31" x14ac:dyDescent="0.2">
      <c r="A250">
        <v>100249</v>
      </c>
      <c r="B250" s="3">
        <f t="shared" ca="1" si="78"/>
        <v>7355.2654333283508</v>
      </c>
      <c r="C250" s="3">
        <f t="shared" ca="1" si="79"/>
        <v>18.805877731659788</v>
      </c>
      <c r="D250" t="str">
        <f t="shared" ca="1" si="80"/>
        <v>男</v>
      </c>
      <c r="E250" s="3">
        <f t="shared" ca="1" si="81"/>
        <v>15110.432727957859</v>
      </c>
      <c r="F250" s="3">
        <f t="shared" ca="1" si="82"/>
        <v>7</v>
      </c>
      <c r="G250">
        <f t="shared" ca="1" si="102"/>
        <v>5</v>
      </c>
      <c r="H250">
        <f t="shared" ca="1" si="101"/>
        <v>5</v>
      </c>
      <c r="I250">
        <f t="shared" ca="1" si="101"/>
        <v>2</v>
      </c>
      <c r="J250">
        <f t="shared" ca="1" si="101"/>
        <v>4</v>
      </c>
      <c r="K250">
        <f t="shared" ca="1" si="101"/>
        <v>5</v>
      </c>
      <c r="L250">
        <f t="shared" ca="1" si="101"/>
        <v>5</v>
      </c>
      <c r="M250">
        <f t="shared" ca="1" si="101"/>
        <v>4</v>
      </c>
      <c r="N250" s="2">
        <f t="shared" ca="1" si="83"/>
        <v>4</v>
      </c>
      <c r="O250" s="2">
        <f t="shared" ca="1" si="84"/>
        <v>4.666666666666667</v>
      </c>
      <c r="P250" s="2">
        <f t="shared" ca="1" si="85"/>
        <v>4.2666666666666666</v>
      </c>
      <c r="Q250" t="str">
        <f t="shared" ca="1" si="86"/>
        <v>非低收入</v>
      </c>
      <c r="R250" t="str">
        <f t="shared" ca="1" si="87"/>
        <v>高收入</v>
      </c>
      <c r="S250" t="str">
        <f t="shared" ca="1" si="88"/>
        <v>综合评分合格</v>
      </c>
      <c r="T250" t="str">
        <f t="shared" ca="1" si="89"/>
        <v>非优秀</v>
      </c>
      <c r="U250" t="str">
        <f t="shared" ca="1" si="90"/>
        <v>综合评分合格</v>
      </c>
      <c r="V250" t="str">
        <f t="shared" ca="1" si="91"/>
        <v>文采斐然</v>
      </c>
      <c r="W250" t="str">
        <f t="shared" ca="1" si="92"/>
        <v>口灿莲花</v>
      </c>
      <c r="X250" t="str">
        <f t="shared" ca="1" si="93"/>
        <v/>
      </c>
      <c r="Y250" t="str">
        <f t="shared" ca="1" si="94"/>
        <v>sql达人</v>
      </c>
      <c r="Z250" t="str">
        <f t="shared" ca="1" si="95"/>
        <v>excel达人</v>
      </c>
      <c r="AA250" t="str">
        <f t="shared" ca="1" si="96"/>
        <v/>
      </c>
      <c r="AB250" t="str">
        <f t="shared" ca="1" si="97"/>
        <v/>
      </c>
      <c r="AC250" t="str">
        <f t="shared" ca="1" si="98"/>
        <v>文采斐然口灿莲花sql达人excel达人,综合评分合格,高收入</v>
      </c>
      <c r="AD250" t="str">
        <f t="shared" ca="1" si="99"/>
        <v>分析师100249属于高收入人群,综合评分合格</v>
      </c>
      <c r="AE250" t="str">
        <f t="shared" ca="1" si="100"/>
        <v>分析师100249属于高收入人群,综合评分合格此人文采斐然也是sql达人</v>
      </c>
    </row>
    <row r="251" spans="1:31" x14ac:dyDescent="0.2">
      <c r="A251">
        <v>100250</v>
      </c>
      <c r="B251" s="3">
        <f t="shared" ca="1" si="78"/>
        <v>6915.8831662069915</v>
      </c>
      <c r="C251" s="3">
        <f t="shared" ca="1" si="79"/>
        <v>58.802833010270398</v>
      </c>
      <c r="D251" t="str">
        <f t="shared" ca="1" si="80"/>
        <v>男</v>
      </c>
      <c r="E251" s="3">
        <f t="shared" ca="1" si="81"/>
        <v>8794.408891022249</v>
      </c>
      <c r="F251" s="3">
        <f t="shared" ca="1" si="82"/>
        <v>15</v>
      </c>
      <c r="G251">
        <f t="shared" ca="1" si="102"/>
        <v>3</v>
      </c>
      <c r="H251">
        <f t="shared" ca="1" si="101"/>
        <v>4</v>
      </c>
      <c r="I251">
        <f t="shared" ca="1" si="101"/>
        <v>3</v>
      </c>
      <c r="J251">
        <f t="shared" ca="1" si="101"/>
        <v>4</v>
      </c>
      <c r="K251">
        <f t="shared" ca="1" si="101"/>
        <v>5</v>
      </c>
      <c r="L251">
        <f t="shared" ca="1" si="101"/>
        <v>5</v>
      </c>
      <c r="M251">
        <f t="shared" ca="1" si="101"/>
        <v>5</v>
      </c>
      <c r="N251" s="2">
        <f t="shared" ca="1" si="83"/>
        <v>3.5</v>
      </c>
      <c r="O251" s="2">
        <f t="shared" ca="1" si="84"/>
        <v>5</v>
      </c>
      <c r="P251" s="2">
        <f t="shared" ca="1" si="85"/>
        <v>4.0999999999999996</v>
      </c>
      <c r="Q251" t="str">
        <f t="shared" ca="1" si="86"/>
        <v>非低收入</v>
      </c>
      <c r="R251" t="str">
        <f t="shared" ca="1" si="87"/>
        <v>中高收入</v>
      </c>
      <c r="S251" t="str">
        <f t="shared" ca="1" si="88"/>
        <v>综合评分合格</v>
      </c>
      <c r="T251" t="str">
        <f t="shared" ca="1" si="89"/>
        <v>非优秀</v>
      </c>
      <c r="U251" t="str">
        <f t="shared" ca="1" si="90"/>
        <v>综合评分合格</v>
      </c>
      <c r="V251" t="str">
        <f t="shared" ca="1" si="91"/>
        <v>文采斐然</v>
      </c>
      <c r="W251" t="str">
        <f t="shared" ca="1" si="92"/>
        <v>口灿莲花</v>
      </c>
      <c r="X251" t="str">
        <f t="shared" ca="1" si="93"/>
        <v>颜值爆表</v>
      </c>
      <c r="Y251" t="str">
        <f t="shared" ca="1" si="94"/>
        <v>sql达人</v>
      </c>
      <c r="Z251" t="str">
        <f t="shared" ca="1" si="95"/>
        <v/>
      </c>
      <c r="AA251" t="str">
        <f t="shared" ca="1" si="96"/>
        <v/>
      </c>
      <c r="AB251" t="str">
        <f t="shared" ca="1" si="97"/>
        <v/>
      </c>
      <c r="AC251" t="str">
        <f t="shared" ca="1" si="98"/>
        <v>文采斐然口灿莲花颜值爆表sql达人,综合评分合格,中高收入</v>
      </c>
      <c r="AD251" t="str">
        <f t="shared" ca="1" si="99"/>
        <v>分析师100250属于中高收入人群,综合评分合格</v>
      </c>
      <c r="AE251" t="str">
        <f t="shared" ca="1" si="100"/>
        <v>分析师100250属于中高收入人群,综合评分合格此人文采斐然也是sql达人</v>
      </c>
    </row>
    <row r="252" spans="1:31" x14ac:dyDescent="0.2">
      <c r="A252">
        <v>100251</v>
      </c>
      <c r="B252" s="3">
        <f t="shared" ca="1" si="78"/>
        <v>9249.0501612475382</v>
      </c>
      <c r="C252" s="3">
        <f t="shared" ca="1" si="79"/>
        <v>66.123943081336392</v>
      </c>
      <c r="D252" t="str">
        <f t="shared" ca="1" si="80"/>
        <v>男</v>
      </c>
      <c r="E252" s="3">
        <f t="shared" ca="1" si="81"/>
        <v>8724.5642758561989</v>
      </c>
      <c r="F252" s="3">
        <f t="shared" ca="1" si="82"/>
        <v>8</v>
      </c>
      <c r="G252">
        <f t="shared" ca="1" si="102"/>
        <v>4</v>
      </c>
      <c r="H252">
        <f t="shared" ca="1" si="101"/>
        <v>5</v>
      </c>
      <c r="I252">
        <f t="shared" ca="1" si="101"/>
        <v>5</v>
      </c>
      <c r="J252">
        <f t="shared" ca="1" si="101"/>
        <v>5</v>
      </c>
      <c r="K252">
        <f t="shared" ca="1" si="101"/>
        <v>5</v>
      </c>
      <c r="L252">
        <f t="shared" ca="1" si="101"/>
        <v>5</v>
      </c>
      <c r="M252">
        <f t="shared" ca="1" si="101"/>
        <v>4</v>
      </c>
      <c r="N252" s="2">
        <f t="shared" ca="1" si="83"/>
        <v>4.75</v>
      </c>
      <c r="O252" s="2">
        <f t="shared" ca="1" si="84"/>
        <v>4.666666666666667</v>
      </c>
      <c r="P252" s="2">
        <f t="shared" ca="1" si="85"/>
        <v>4.7166666666666668</v>
      </c>
      <c r="Q252" t="str">
        <f t="shared" ca="1" si="86"/>
        <v>非低收入</v>
      </c>
      <c r="R252" t="str">
        <f t="shared" ca="1" si="87"/>
        <v>中高收入</v>
      </c>
      <c r="S252" t="str">
        <f t="shared" ca="1" si="88"/>
        <v>综合评分合格</v>
      </c>
      <c r="T252" t="str">
        <f t="shared" ca="1" si="89"/>
        <v>优秀</v>
      </c>
      <c r="U252" t="str">
        <f t="shared" ca="1" si="90"/>
        <v>优秀</v>
      </c>
      <c r="V252" t="str">
        <f t="shared" ca="1" si="91"/>
        <v>文采斐然</v>
      </c>
      <c r="W252" t="str">
        <f t="shared" ca="1" si="92"/>
        <v>口灿莲花</v>
      </c>
      <c r="X252" t="str">
        <f t="shared" ca="1" si="93"/>
        <v/>
      </c>
      <c r="Y252" t="str">
        <f t="shared" ca="1" si="94"/>
        <v>sql达人</v>
      </c>
      <c r="Z252" t="str">
        <f t="shared" ca="1" si="95"/>
        <v/>
      </c>
      <c r="AA252" t="str">
        <f t="shared" ca="1" si="96"/>
        <v>tab达人</v>
      </c>
      <c r="AB252" t="str">
        <f t="shared" ca="1" si="97"/>
        <v>python达人</v>
      </c>
      <c r="AC252" t="str">
        <f t="shared" ca="1" si="98"/>
        <v>文采斐然口灿莲花sql达人tab达人python达人,优秀,中高收入</v>
      </c>
      <c r="AD252" t="str">
        <f t="shared" ca="1" si="99"/>
        <v>分析师100251属于中高收入人群,优秀</v>
      </c>
      <c r="AE252" t="str">
        <f t="shared" ca="1" si="100"/>
        <v>分析师100251属于中高收入人群,优秀此人文采斐然也是sql达人</v>
      </c>
    </row>
    <row r="253" spans="1:31" x14ac:dyDescent="0.2">
      <c r="A253">
        <v>100252</v>
      </c>
      <c r="B253" s="3">
        <f t="shared" ca="1" si="78"/>
        <v>2324.1641779060074</v>
      </c>
      <c r="C253" s="3">
        <f t="shared" ca="1" si="79"/>
        <v>30.510138521200723</v>
      </c>
      <c r="D253" t="str">
        <f t="shared" ca="1" si="80"/>
        <v>男</v>
      </c>
      <c r="E253" s="3">
        <f t="shared" ca="1" si="81"/>
        <v>18482.610255069285</v>
      </c>
      <c r="F253" s="3">
        <f t="shared" ca="1" si="82"/>
        <v>6</v>
      </c>
      <c r="G253">
        <f t="shared" ca="1" si="102"/>
        <v>5</v>
      </c>
      <c r="H253">
        <f t="shared" ca="1" si="101"/>
        <v>5</v>
      </c>
      <c r="I253">
        <f t="shared" ca="1" si="101"/>
        <v>5</v>
      </c>
      <c r="J253">
        <f t="shared" ca="1" si="101"/>
        <v>3</v>
      </c>
      <c r="K253">
        <f t="shared" ca="1" si="101"/>
        <v>3</v>
      </c>
      <c r="L253">
        <f t="shared" ca="1" si="101"/>
        <v>5</v>
      </c>
      <c r="M253">
        <f t="shared" ca="1" si="101"/>
        <v>3</v>
      </c>
      <c r="N253" s="2">
        <f t="shared" ca="1" si="83"/>
        <v>4.5</v>
      </c>
      <c r="O253" s="2">
        <f t="shared" ca="1" si="84"/>
        <v>3.6666666666666665</v>
      </c>
      <c r="P253" s="2">
        <f t="shared" ca="1" si="85"/>
        <v>4.1666666666666661</v>
      </c>
      <c r="Q253" t="str">
        <f t="shared" ca="1" si="86"/>
        <v>非低收入</v>
      </c>
      <c r="R253" t="str">
        <f t="shared" ca="1" si="87"/>
        <v>高收入</v>
      </c>
      <c r="S253" t="str">
        <f t="shared" ca="1" si="88"/>
        <v>综合评分合格</v>
      </c>
      <c r="T253" t="str">
        <f t="shared" ca="1" si="89"/>
        <v>非优秀</v>
      </c>
      <c r="U253" t="str">
        <f t="shared" ca="1" si="90"/>
        <v>综合评分合格</v>
      </c>
      <c r="V253" t="str">
        <f t="shared" ca="1" si="91"/>
        <v/>
      </c>
      <c r="W253" t="str">
        <f t="shared" ca="1" si="92"/>
        <v>口灿莲花</v>
      </c>
      <c r="X253" t="str">
        <f t="shared" ca="1" si="93"/>
        <v/>
      </c>
      <c r="Y253" t="str">
        <f t="shared" ca="1" si="94"/>
        <v>sql达人</v>
      </c>
      <c r="Z253" t="str">
        <f t="shared" ca="1" si="95"/>
        <v>excel达人</v>
      </c>
      <c r="AA253" t="str">
        <f t="shared" ca="1" si="96"/>
        <v>tab达人</v>
      </c>
      <c r="AB253" t="str">
        <f t="shared" ca="1" si="97"/>
        <v/>
      </c>
      <c r="AC253" t="str">
        <f t="shared" ca="1" si="98"/>
        <v>口灿莲花sql达人excel达人tab达人,综合评分合格,高收入</v>
      </c>
      <c r="AD253" t="str">
        <f t="shared" ca="1" si="99"/>
        <v>分析师100252属于高收入人群,综合评分合格</v>
      </c>
      <c r="AE253" t="str">
        <f t="shared" ca="1" si="100"/>
        <v>分析师100252属于高收入人群,综合评分合格也是sql达人</v>
      </c>
    </row>
    <row r="254" spans="1:31" x14ac:dyDescent="0.2">
      <c r="A254">
        <v>100253</v>
      </c>
      <c r="B254" s="3">
        <f t="shared" ca="1" si="78"/>
        <v>6694.7021840308753</v>
      </c>
      <c r="C254" s="3">
        <f t="shared" ca="1" si="79"/>
        <v>34.000172817531265</v>
      </c>
      <c r="D254" t="str">
        <f t="shared" ca="1" si="80"/>
        <v>女</v>
      </c>
      <c r="E254" s="3">
        <f t="shared" ca="1" si="81"/>
        <v>9849.4054353816609</v>
      </c>
      <c r="F254" s="3">
        <f t="shared" ca="1" si="82"/>
        <v>5</v>
      </c>
      <c r="G254">
        <f t="shared" ca="1" si="102"/>
        <v>4</v>
      </c>
      <c r="H254">
        <f t="shared" ca="1" si="101"/>
        <v>3</v>
      </c>
      <c r="I254">
        <f t="shared" ca="1" si="101"/>
        <v>4</v>
      </c>
      <c r="J254">
        <f t="shared" ca="1" si="101"/>
        <v>5</v>
      </c>
      <c r="K254">
        <f t="shared" ca="1" si="101"/>
        <v>5</v>
      </c>
      <c r="L254">
        <f t="shared" ca="1" si="101"/>
        <v>5</v>
      </c>
      <c r="M254">
        <f t="shared" ca="1" si="101"/>
        <v>3</v>
      </c>
      <c r="N254" s="2">
        <f t="shared" ca="1" si="83"/>
        <v>4</v>
      </c>
      <c r="O254" s="2">
        <f t="shared" ca="1" si="84"/>
        <v>4.333333333333333</v>
      </c>
      <c r="P254" s="2">
        <f t="shared" ca="1" si="85"/>
        <v>4.1333333333333329</v>
      </c>
      <c r="Q254" t="str">
        <f t="shared" ca="1" si="86"/>
        <v>非低收入</v>
      </c>
      <c r="R254" t="str">
        <f t="shared" ca="1" si="87"/>
        <v>中高收入</v>
      </c>
      <c r="S254" t="str">
        <f t="shared" ca="1" si="88"/>
        <v>综合评分合格</v>
      </c>
      <c r="T254" t="str">
        <f t="shared" ca="1" si="89"/>
        <v>非优秀</v>
      </c>
      <c r="U254" t="str">
        <f t="shared" ca="1" si="90"/>
        <v>综合评分合格</v>
      </c>
      <c r="V254" t="str">
        <f t="shared" ca="1" si="91"/>
        <v>文采斐然</v>
      </c>
      <c r="W254" t="str">
        <f t="shared" ca="1" si="92"/>
        <v>口灿莲花</v>
      </c>
      <c r="X254" t="str">
        <f t="shared" ca="1" si="93"/>
        <v/>
      </c>
      <c r="Y254" t="str">
        <f t="shared" ca="1" si="94"/>
        <v>sql达人</v>
      </c>
      <c r="Z254" t="str">
        <f t="shared" ca="1" si="95"/>
        <v/>
      </c>
      <c r="AA254" t="str">
        <f t="shared" ca="1" si="96"/>
        <v/>
      </c>
      <c r="AB254" t="str">
        <f t="shared" ca="1" si="97"/>
        <v>python达人</v>
      </c>
      <c r="AC254" t="str">
        <f t="shared" ca="1" si="98"/>
        <v>文采斐然口灿莲花sql达人python达人,综合评分合格,中高收入</v>
      </c>
      <c r="AD254" t="str">
        <f t="shared" ca="1" si="99"/>
        <v>分析师100253属于中高收入人群,综合评分合格</v>
      </c>
      <c r="AE254" t="str">
        <f t="shared" ca="1" si="100"/>
        <v>分析师100253属于中高收入人群,综合评分合格此人文采斐然也是sql达人</v>
      </c>
    </row>
    <row r="255" spans="1:31" x14ac:dyDescent="0.2">
      <c r="A255">
        <v>100254</v>
      </c>
      <c r="B255" s="3">
        <f t="shared" ca="1" si="78"/>
        <v>2295.7562628455562</v>
      </c>
      <c r="C255" s="3">
        <f t="shared" ca="1" si="79"/>
        <v>57.835675459631275</v>
      </c>
      <c r="D255" t="str">
        <f t="shared" ca="1" si="80"/>
        <v>男</v>
      </c>
      <c r="E255" s="3">
        <f t="shared" ca="1" si="81"/>
        <v>10220.042055899698</v>
      </c>
      <c r="F255" s="3">
        <f t="shared" ca="1" si="82"/>
        <v>14</v>
      </c>
      <c r="G255">
        <f t="shared" ca="1" si="102"/>
        <v>5</v>
      </c>
      <c r="H255">
        <f t="shared" ca="1" si="101"/>
        <v>5</v>
      </c>
      <c r="I255">
        <f t="shared" ca="1" si="101"/>
        <v>5</v>
      </c>
      <c r="J255">
        <f t="shared" ca="1" si="101"/>
        <v>4</v>
      </c>
      <c r="K255">
        <f t="shared" ca="1" si="101"/>
        <v>5</v>
      </c>
      <c r="L255">
        <f t="shared" ca="1" si="101"/>
        <v>4</v>
      </c>
      <c r="M255">
        <f t="shared" ca="1" si="101"/>
        <v>5</v>
      </c>
      <c r="N255" s="2">
        <f t="shared" ca="1" si="83"/>
        <v>4.75</v>
      </c>
      <c r="O255" s="2">
        <f t="shared" ca="1" si="84"/>
        <v>4.666666666666667</v>
      </c>
      <c r="P255" s="2">
        <f t="shared" ca="1" si="85"/>
        <v>4.7166666666666668</v>
      </c>
      <c r="Q255" t="str">
        <f t="shared" ca="1" si="86"/>
        <v>非低收入</v>
      </c>
      <c r="R255" t="str">
        <f t="shared" ca="1" si="87"/>
        <v>高收入</v>
      </c>
      <c r="S255" t="str">
        <f t="shared" ca="1" si="88"/>
        <v>综合评分合格</v>
      </c>
      <c r="T255" t="str">
        <f t="shared" ca="1" si="89"/>
        <v>优秀</v>
      </c>
      <c r="U255" t="str">
        <f t="shared" ca="1" si="90"/>
        <v>优秀</v>
      </c>
      <c r="V255" t="str">
        <f t="shared" ca="1" si="91"/>
        <v>文采斐然</v>
      </c>
      <c r="W255" t="str">
        <f t="shared" ca="1" si="92"/>
        <v/>
      </c>
      <c r="X255" t="str">
        <f t="shared" ca="1" si="93"/>
        <v>颜值爆表</v>
      </c>
      <c r="Y255" t="str">
        <f t="shared" ca="1" si="94"/>
        <v>sql达人</v>
      </c>
      <c r="Z255" t="str">
        <f t="shared" ca="1" si="95"/>
        <v>excel达人</v>
      </c>
      <c r="AA255" t="str">
        <f t="shared" ca="1" si="96"/>
        <v>tab达人</v>
      </c>
      <c r="AB255" t="str">
        <f t="shared" ca="1" si="97"/>
        <v/>
      </c>
      <c r="AC255" t="str">
        <f t="shared" ca="1" si="98"/>
        <v>文采斐然颜值爆表sql达人excel达人tab达人,优秀,高收入</v>
      </c>
      <c r="AD255" t="str">
        <f t="shared" ca="1" si="99"/>
        <v>分析师100254属于高收入人群,优秀</v>
      </c>
      <c r="AE255" t="str">
        <f t="shared" ca="1" si="100"/>
        <v>分析师100254属于高收入人群,优秀此人文采斐然也是sql达人</v>
      </c>
    </row>
    <row r="256" spans="1:31" x14ac:dyDescent="0.2">
      <c r="A256">
        <v>100255</v>
      </c>
      <c r="B256" s="3">
        <f t="shared" ca="1" si="78"/>
        <v>7135.5844283240403</v>
      </c>
      <c r="C256" s="3">
        <f t="shared" ca="1" si="79"/>
        <v>61.86740879916789</v>
      </c>
      <c r="D256" t="str">
        <f t="shared" ca="1" si="80"/>
        <v>女</v>
      </c>
      <c r="E256" s="3">
        <f t="shared" ca="1" si="81"/>
        <v>9325.6418930176187</v>
      </c>
      <c r="F256" s="3">
        <f t="shared" ca="1" si="82"/>
        <v>18</v>
      </c>
      <c r="G256">
        <f t="shared" ca="1" si="102"/>
        <v>4</v>
      </c>
      <c r="H256">
        <f t="shared" ca="1" si="101"/>
        <v>5</v>
      </c>
      <c r="I256">
        <f t="shared" ca="1" si="101"/>
        <v>5</v>
      </c>
      <c r="J256">
        <f t="shared" ca="1" si="101"/>
        <v>5</v>
      </c>
      <c r="K256">
        <f t="shared" ca="1" si="101"/>
        <v>4</v>
      </c>
      <c r="L256">
        <f t="shared" ca="1" si="101"/>
        <v>4</v>
      </c>
      <c r="M256">
        <f t="shared" ca="1" si="101"/>
        <v>5</v>
      </c>
      <c r="N256" s="2">
        <f t="shared" ca="1" si="83"/>
        <v>4.75</v>
      </c>
      <c r="O256" s="2">
        <f t="shared" ca="1" si="84"/>
        <v>4.333333333333333</v>
      </c>
      <c r="P256" s="2">
        <f t="shared" ca="1" si="85"/>
        <v>4.5833333333333339</v>
      </c>
      <c r="Q256" t="str">
        <f t="shared" ca="1" si="86"/>
        <v>非低收入</v>
      </c>
      <c r="R256" t="str">
        <f t="shared" ca="1" si="87"/>
        <v>中高收入</v>
      </c>
      <c r="S256" t="str">
        <f t="shared" ca="1" si="88"/>
        <v>综合评分合格</v>
      </c>
      <c r="T256" t="str">
        <f t="shared" ca="1" si="89"/>
        <v>非优秀</v>
      </c>
      <c r="U256" t="str">
        <f t="shared" ca="1" si="90"/>
        <v>综合评分合格</v>
      </c>
      <c r="V256" t="str">
        <f t="shared" ca="1" si="91"/>
        <v/>
      </c>
      <c r="W256" t="str">
        <f t="shared" ca="1" si="92"/>
        <v/>
      </c>
      <c r="X256" t="str">
        <f t="shared" ca="1" si="93"/>
        <v>颜值爆表</v>
      </c>
      <c r="Y256" t="str">
        <f t="shared" ca="1" si="94"/>
        <v>sql达人</v>
      </c>
      <c r="Z256" t="str">
        <f t="shared" ca="1" si="95"/>
        <v/>
      </c>
      <c r="AA256" t="str">
        <f t="shared" ca="1" si="96"/>
        <v>tab达人</v>
      </c>
      <c r="AB256" t="str">
        <f t="shared" ca="1" si="97"/>
        <v>python达人</v>
      </c>
      <c r="AC256" t="str">
        <f t="shared" ca="1" si="98"/>
        <v>颜值爆表sql达人tab达人python达人,综合评分合格,中高收入</v>
      </c>
      <c r="AD256" t="str">
        <f t="shared" ca="1" si="99"/>
        <v>分析师100255属于中高收入人群,综合评分合格</v>
      </c>
      <c r="AE256" t="str">
        <f t="shared" ca="1" si="100"/>
        <v>分析师100255属于中高收入人群,综合评分合格也是sql达人</v>
      </c>
    </row>
    <row r="257" spans="1:31" x14ac:dyDescent="0.2">
      <c r="A257">
        <v>100256</v>
      </c>
      <c r="B257" s="3">
        <f t="shared" ca="1" si="78"/>
        <v>9283.2823392928658</v>
      </c>
      <c r="C257" s="3">
        <f t="shared" ca="1" si="79"/>
        <v>29.363472158523287</v>
      </c>
      <c r="D257" t="str">
        <f t="shared" ca="1" si="80"/>
        <v>男</v>
      </c>
      <c r="E257" s="3">
        <f t="shared" ca="1" si="81"/>
        <v>8986.2508370264768</v>
      </c>
      <c r="F257" s="3">
        <f t="shared" ca="1" si="82"/>
        <v>13</v>
      </c>
      <c r="G257">
        <f t="shared" ca="1" si="102"/>
        <v>5</v>
      </c>
      <c r="H257">
        <f t="shared" ca="1" si="101"/>
        <v>4</v>
      </c>
      <c r="I257">
        <f t="shared" ca="1" si="101"/>
        <v>5</v>
      </c>
      <c r="J257">
        <f t="shared" ca="1" si="101"/>
        <v>3</v>
      </c>
      <c r="K257">
        <f t="shared" ca="1" si="101"/>
        <v>5</v>
      </c>
      <c r="L257">
        <f t="shared" ca="1" si="101"/>
        <v>5</v>
      </c>
      <c r="M257">
        <f t="shared" ca="1" si="101"/>
        <v>5</v>
      </c>
      <c r="N257" s="2">
        <f t="shared" ca="1" si="83"/>
        <v>4.25</v>
      </c>
      <c r="O257" s="2">
        <f t="shared" ca="1" si="84"/>
        <v>5</v>
      </c>
      <c r="P257" s="2">
        <f t="shared" ca="1" si="85"/>
        <v>4.55</v>
      </c>
      <c r="Q257" t="str">
        <f t="shared" ca="1" si="86"/>
        <v>非低收入</v>
      </c>
      <c r="R257" t="str">
        <f t="shared" ca="1" si="87"/>
        <v>中高收入</v>
      </c>
      <c r="S257" t="str">
        <f t="shared" ca="1" si="88"/>
        <v>综合评分合格</v>
      </c>
      <c r="T257" t="str">
        <f t="shared" ca="1" si="89"/>
        <v>非优秀</v>
      </c>
      <c r="U257" t="str">
        <f t="shared" ca="1" si="90"/>
        <v>综合评分合格</v>
      </c>
      <c r="V257" t="str">
        <f t="shared" ca="1" si="91"/>
        <v>文采斐然</v>
      </c>
      <c r="W257" t="str">
        <f t="shared" ca="1" si="92"/>
        <v>口灿莲花</v>
      </c>
      <c r="X257" t="str">
        <f t="shared" ca="1" si="93"/>
        <v>颜值爆表</v>
      </c>
      <c r="Y257" t="str">
        <f t="shared" ca="1" si="94"/>
        <v>sql达人</v>
      </c>
      <c r="Z257" t="str">
        <f t="shared" ca="1" si="95"/>
        <v>excel达人</v>
      </c>
      <c r="AA257" t="str">
        <f t="shared" ca="1" si="96"/>
        <v>tab达人</v>
      </c>
      <c r="AB257" t="str">
        <f t="shared" ca="1" si="97"/>
        <v/>
      </c>
      <c r="AC257" t="str">
        <f t="shared" ca="1" si="98"/>
        <v>文采斐然口灿莲花颜值爆表sql达人excel达人tab达人,综合评分合格,中高收入</v>
      </c>
      <c r="AD257" t="str">
        <f t="shared" ca="1" si="99"/>
        <v>分析师100256属于中高收入人群,综合评分合格</v>
      </c>
      <c r="AE257" t="str">
        <f t="shared" ca="1" si="100"/>
        <v>分析师100256属于中高收入人群,综合评分合格此人文采斐然也是sql达人</v>
      </c>
    </row>
    <row r="258" spans="1:31" x14ac:dyDescent="0.2">
      <c r="A258">
        <v>100257</v>
      </c>
      <c r="B258" s="3">
        <f t="shared" ca="1" si="78"/>
        <v>2143.7989295225925</v>
      </c>
      <c r="C258" s="3">
        <f t="shared" ca="1" si="79"/>
        <v>28.826124204641673</v>
      </c>
      <c r="D258" t="str">
        <f t="shared" ca="1" si="80"/>
        <v>女</v>
      </c>
      <c r="E258" s="3">
        <f t="shared" ca="1" si="81"/>
        <v>21377.390802206606</v>
      </c>
      <c r="F258" s="3">
        <f t="shared" ca="1" si="82"/>
        <v>13</v>
      </c>
      <c r="G258">
        <f t="shared" ca="1" si="102"/>
        <v>3</v>
      </c>
      <c r="H258">
        <f t="shared" ca="1" si="101"/>
        <v>5</v>
      </c>
      <c r="I258">
        <f t="shared" ca="1" si="101"/>
        <v>5</v>
      </c>
      <c r="J258">
        <f t="shared" ca="1" si="101"/>
        <v>5</v>
      </c>
      <c r="K258">
        <f t="shared" ca="1" si="101"/>
        <v>5</v>
      </c>
      <c r="L258">
        <f t="shared" ca="1" si="101"/>
        <v>5</v>
      </c>
      <c r="M258">
        <f t="shared" ca="1" si="101"/>
        <v>3</v>
      </c>
      <c r="N258" s="2">
        <f t="shared" ca="1" si="83"/>
        <v>4.5</v>
      </c>
      <c r="O258" s="2">
        <f t="shared" ca="1" si="84"/>
        <v>4.333333333333333</v>
      </c>
      <c r="P258" s="2">
        <f t="shared" ca="1" si="85"/>
        <v>4.4333333333333336</v>
      </c>
      <c r="Q258" t="str">
        <f t="shared" ca="1" si="86"/>
        <v>非低收入</v>
      </c>
      <c r="R258" t="str">
        <f t="shared" ca="1" si="87"/>
        <v>高收入</v>
      </c>
      <c r="S258" t="str">
        <f t="shared" ca="1" si="88"/>
        <v>综合评分合格</v>
      </c>
      <c r="T258" t="str">
        <f t="shared" ca="1" si="89"/>
        <v>非优秀</v>
      </c>
      <c r="U258" t="str">
        <f t="shared" ca="1" si="90"/>
        <v>综合评分合格</v>
      </c>
      <c r="V258" t="str">
        <f t="shared" ca="1" si="91"/>
        <v>文采斐然</v>
      </c>
      <c r="W258" t="str">
        <f t="shared" ca="1" si="92"/>
        <v>口灿莲花</v>
      </c>
      <c r="X258" t="str">
        <f t="shared" ca="1" si="93"/>
        <v/>
      </c>
      <c r="Y258" t="str">
        <f t="shared" ca="1" si="94"/>
        <v>sql达人</v>
      </c>
      <c r="Z258" t="str">
        <f t="shared" ca="1" si="95"/>
        <v/>
      </c>
      <c r="AA258" t="str">
        <f t="shared" ca="1" si="96"/>
        <v>tab达人</v>
      </c>
      <c r="AB258" t="str">
        <f t="shared" ca="1" si="97"/>
        <v>python达人</v>
      </c>
      <c r="AC258" t="str">
        <f t="shared" ca="1" si="98"/>
        <v>文采斐然口灿莲花sql达人tab达人python达人,综合评分合格,高收入</v>
      </c>
      <c r="AD258" t="str">
        <f t="shared" ca="1" si="99"/>
        <v>分析师100257属于高收入人群,综合评分合格</v>
      </c>
      <c r="AE258" t="str">
        <f t="shared" ca="1" si="100"/>
        <v>分析师100257属于高收入人群,综合评分合格此人文采斐然也是sql达人</v>
      </c>
    </row>
    <row r="259" spans="1:31" x14ac:dyDescent="0.2">
      <c r="A259">
        <v>100258</v>
      </c>
      <c r="B259" s="3">
        <f t="shared" ref="B259:B322" ca="1" si="103">RAND()*10000</f>
        <v>4206.5842747419056</v>
      </c>
      <c r="C259" s="3">
        <f t="shared" ref="C259:C322" ca="1" si="104">18+RAND()*50</f>
        <v>46.412347749082556</v>
      </c>
      <c r="D259" t="str">
        <f t="shared" ref="D259:D322" ca="1" si="105">IF(RAND()&lt;=0.5,"男","女")</f>
        <v>男</v>
      </c>
      <c r="E259" s="3">
        <f t="shared" ref="E259:E322" ca="1" si="106">RAND()*20000+2000</f>
        <v>19510.761879260735</v>
      </c>
      <c r="F259" s="3">
        <f t="shared" ref="F259:F322" ca="1" si="107">ROUND((2+RAND()*20),0)</f>
        <v>18</v>
      </c>
      <c r="G259">
        <f t="shared" ca="1" si="102"/>
        <v>5</v>
      </c>
      <c r="H259">
        <f t="shared" ca="1" si="101"/>
        <v>5</v>
      </c>
      <c r="I259">
        <f t="shared" ca="1" si="101"/>
        <v>5</v>
      </c>
      <c r="J259">
        <f t="shared" ca="1" si="101"/>
        <v>3</v>
      </c>
      <c r="K259">
        <f t="shared" ca="1" si="101"/>
        <v>4</v>
      </c>
      <c r="L259">
        <f t="shared" ca="1" si="101"/>
        <v>4</v>
      </c>
      <c r="M259">
        <f t="shared" ca="1" si="101"/>
        <v>5</v>
      </c>
      <c r="N259" s="2">
        <f t="shared" ref="N259:N322" ca="1" si="108">AVERAGE(G259:J259)</f>
        <v>4.5</v>
      </c>
      <c r="O259" s="2">
        <f t="shared" ref="O259:O322" ca="1" si="109">AVERAGE(K259:M259)</f>
        <v>4.333333333333333</v>
      </c>
      <c r="P259" s="2">
        <f t="shared" ref="P259:P322" ca="1" si="110">0.6*N259+0.4*O259</f>
        <v>4.4333333333333336</v>
      </c>
      <c r="Q259" t="str">
        <f t="shared" ref="Q259:Q322" ca="1" si="111">IF(E259&lt;3000,"低收入","非低收入")</f>
        <v>非低收入</v>
      </c>
      <c r="R259" t="str">
        <f t="shared" ref="R259:R322" ca="1" si="112">IF(E259&lt;3000,"低收入",IF(E259&lt;6000,"中等收入",IF(E259&lt;10000,"中高收入","高收入")))</f>
        <v>高收入</v>
      </c>
      <c r="S259" t="str">
        <f t="shared" ref="S259:S322" ca="1" si="113">IF(OR(N259&lt;3,O259&lt;3),"综合评分不合格","综合评分合格")</f>
        <v>综合评分合格</v>
      </c>
      <c r="T259" t="str">
        <f t="shared" ref="T259:T322" ca="1" si="114">IF(AND(N259&gt;4.5,O259&gt;4.5),"优秀","非优秀")</f>
        <v>非优秀</v>
      </c>
      <c r="U259" t="str">
        <f t="shared" ref="U259:U322" ca="1" si="115">IF(T259="优秀","优秀",S259)</f>
        <v>综合评分合格</v>
      </c>
      <c r="V259" t="str">
        <f t="shared" ref="V259:V322" ca="1" si="116">IF(K259&gt;=4.5,"文采斐然","")</f>
        <v/>
      </c>
      <c r="W259" t="str">
        <f t="shared" ref="W259:W322" ca="1" si="117">IF(L259&gt;=4.5,"口灿莲花","")</f>
        <v/>
      </c>
      <c r="X259" t="str">
        <f t="shared" ref="X259:X322" ca="1" si="118">IF(M259&gt;=4.5,"颜值爆表","")</f>
        <v>颜值爆表</v>
      </c>
      <c r="Y259" t="str">
        <f t="shared" ref="Y259:Y322" ca="1" si="119">IF(F259&gt;4.5,"sql达人","")</f>
        <v>sql达人</v>
      </c>
      <c r="Z259" t="str">
        <f t="shared" ref="Z259:Z322" ca="1" si="120">IF(G259&gt;4.5,"excel达人","")</f>
        <v>excel达人</v>
      </c>
      <c r="AA259" t="str">
        <f t="shared" ref="AA259:AA322" ca="1" si="121">IF(I259&gt;4.5,"tab达人","")</f>
        <v>tab达人</v>
      </c>
      <c r="AB259" t="str">
        <f t="shared" ref="AB259:AB322" ca="1" si="122">IF(J259&gt;4.5,"python达人","")</f>
        <v/>
      </c>
      <c r="AC259" t="str">
        <f t="shared" ref="AC259:AC322" ca="1" si="123">_xlfn.CONCAT(V259:AB259,",",U259,",",R259)</f>
        <v>颜值爆表sql达人excel达人tab达人,综合评分合格,高收入</v>
      </c>
      <c r="AD259" t="str">
        <f t="shared" ref="AD259:AD322" ca="1" si="124">CONCATENATE("分析师",A259,"属于",R259,"人群",",",U259)</f>
        <v>分析师100258属于高收入人群,综合评分合格</v>
      </c>
      <c r="AE259" t="str">
        <f t="shared" ref="AE259:AE322" ca="1" si="125">CONCATENATE(AD259,"",IF(V259="","","此人"),V259,IF(Y259="","","也是"),Y259)</f>
        <v>分析师100258属于高收入人群,综合评分合格也是sql达人</v>
      </c>
    </row>
    <row r="260" spans="1:31" x14ac:dyDescent="0.2">
      <c r="A260">
        <v>100259</v>
      </c>
      <c r="B260" s="3">
        <f t="shared" ca="1" si="103"/>
        <v>6204.445723185625</v>
      </c>
      <c r="C260" s="3">
        <f t="shared" ca="1" si="104"/>
        <v>65.703412256497444</v>
      </c>
      <c r="D260" t="str">
        <f t="shared" ca="1" si="105"/>
        <v>女</v>
      </c>
      <c r="E260" s="3">
        <f t="shared" ca="1" si="106"/>
        <v>18875.730461584753</v>
      </c>
      <c r="F260" s="3">
        <f t="shared" ca="1" si="107"/>
        <v>5</v>
      </c>
      <c r="G260">
        <f t="shared" ca="1" si="102"/>
        <v>5</v>
      </c>
      <c r="H260">
        <f t="shared" ca="1" si="101"/>
        <v>4</v>
      </c>
      <c r="I260">
        <f t="shared" ca="1" si="101"/>
        <v>2</v>
      </c>
      <c r="J260">
        <f t="shared" ca="1" si="101"/>
        <v>5</v>
      </c>
      <c r="K260">
        <f t="shared" ca="1" si="101"/>
        <v>5</v>
      </c>
      <c r="L260">
        <f t="shared" ca="1" si="101"/>
        <v>5</v>
      </c>
      <c r="M260">
        <f t="shared" ca="1" si="101"/>
        <v>5</v>
      </c>
      <c r="N260" s="2">
        <f t="shared" ca="1" si="108"/>
        <v>4</v>
      </c>
      <c r="O260" s="2">
        <f t="shared" ca="1" si="109"/>
        <v>5</v>
      </c>
      <c r="P260" s="2">
        <f t="shared" ca="1" si="110"/>
        <v>4.4000000000000004</v>
      </c>
      <c r="Q260" t="str">
        <f t="shared" ca="1" si="111"/>
        <v>非低收入</v>
      </c>
      <c r="R260" t="str">
        <f t="shared" ca="1" si="112"/>
        <v>高收入</v>
      </c>
      <c r="S260" t="str">
        <f t="shared" ca="1" si="113"/>
        <v>综合评分合格</v>
      </c>
      <c r="T260" t="str">
        <f t="shared" ca="1" si="114"/>
        <v>非优秀</v>
      </c>
      <c r="U260" t="str">
        <f t="shared" ca="1" si="115"/>
        <v>综合评分合格</v>
      </c>
      <c r="V260" t="str">
        <f t="shared" ca="1" si="116"/>
        <v>文采斐然</v>
      </c>
      <c r="W260" t="str">
        <f t="shared" ca="1" si="117"/>
        <v>口灿莲花</v>
      </c>
      <c r="X260" t="str">
        <f t="shared" ca="1" si="118"/>
        <v>颜值爆表</v>
      </c>
      <c r="Y260" t="str">
        <f t="shared" ca="1" si="119"/>
        <v>sql达人</v>
      </c>
      <c r="Z260" t="str">
        <f t="shared" ca="1" si="120"/>
        <v>excel达人</v>
      </c>
      <c r="AA260" t="str">
        <f t="shared" ca="1" si="121"/>
        <v/>
      </c>
      <c r="AB260" t="str">
        <f t="shared" ca="1" si="122"/>
        <v>python达人</v>
      </c>
      <c r="AC260" t="str">
        <f t="shared" ca="1" si="123"/>
        <v>文采斐然口灿莲花颜值爆表sql达人excel达人python达人,综合评分合格,高收入</v>
      </c>
      <c r="AD260" t="str">
        <f t="shared" ca="1" si="124"/>
        <v>分析师100259属于高收入人群,综合评分合格</v>
      </c>
      <c r="AE260" t="str">
        <f t="shared" ca="1" si="125"/>
        <v>分析师100259属于高收入人群,综合评分合格此人文采斐然也是sql达人</v>
      </c>
    </row>
    <row r="261" spans="1:31" x14ac:dyDescent="0.2">
      <c r="A261">
        <v>100260</v>
      </c>
      <c r="B261" s="3">
        <f t="shared" ca="1" si="103"/>
        <v>1764.4993820952525</v>
      </c>
      <c r="C261" s="3">
        <f t="shared" ca="1" si="104"/>
        <v>39.928467535106932</v>
      </c>
      <c r="D261" t="str">
        <f t="shared" ca="1" si="105"/>
        <v>男</v>
      </c>
      <c r="E261" s="3">
        <f t="shared" ca="1" si="106"/>
        <v>20788.0248155878</v>
      </c>
      <c r="F261" s="3">
        <f t="shared" ca="1" si="107"/>
        <v>18</v>
      </c>
      <c r="G261">
        <f t="shared" ca="1" si="102"/>
        <v>4</v>
      </c>
      <c r="H261">
        <f t="shared" ca="1" si="101"/>
        <v>5</v>
      </c>
      <c r="I261">
        <f t="shared" ca="1" si="101"/>
        <v>4</v>
      </c>
      <c r="J261">
        <f t="shared" ca="1" si="101"/>
        <v>5</v>
      </c>
      <c r="K261">
        <f t="shared" ca="1" si="101"/>
        <v>4</v>
      </c>
      <c r="L261">
        <f t="shared" ca="1" si="101"/>
        <v>1</v>
      </c>
      <c r="M261">
        <f t="shared" ca="1" si="101"/>
        <v>2</v>
      </c>
      <c r="N261" s="2">
        <f t="shared" ca="1" si="108"/>
        <v>4.5</v>
      </c>
      <c r="O261" s="2">
        <f t="shared" ca="1" si="109"/>
        <v>2.3333333333333335</v>
      </c>
      <c r="P261" s="2">
        <f t="shared" ca="1" si="110"/>
        <v>3.6333333333333333</v>
      </c>
      <c r="Q261" t="str">
        <f t="shared" ca="1" si="111"/>
        <v>非低收入</v>
      </c>
      <c r="R261" t="str">
        <f t="shared" ca="1" si="112"/>
        <v>高收入</v>
      </c>
      <c r="S261" t="str">
        <f t="shared" ca="1" si="113"/>
        <v>综合评分不合格</v>
      </c>
      <c r="T261" t="str">
        <f t="shared" ca="1" si="114"/>
        <v>非优秀</v>
      </c>
      <c r="U261" t="str">
        <f t="shared" ca="1" si="115"/>
        <v>综合评分不合格</v>
      </c>
      <c r="V261" t="str">
        <f t="shared" ca="1" si="116"/>
        <v/>
      </c>
      <c r="W261" t="str">
        <f t="shared" ca="1" si="117"/>
        <v/>
      </c>
      <c r="X261" t="str">
        <f t="shared" ca="1" si="118"/>
        <v/>
      </c>
      <c r="Y261" t="str">
        <f t="shared" ca="1" si="119"/>
        <v>sql达人</v>
      </c>
      <c r="Z261" t="str">
        <f t="shared" ca="1" si="120"/>
        <v/>
      </c>
      <c r="AA261" t="str">
        <f t="shared" ca="1" si="121"/>
        <v/>
      </c>
      <c r="AB261" t="str">
        <f t="shared" ca="1" si="122"/>
        <v>python达人</v>
      </c>
      <c r="AC261" t="str">
        <f t="shared" ca="1" si="123"/>
        <v>sql达人python达人,综合评分不合格,高收入</v>
      </c>
      <c r="AD261" t="str">
        <f t="shared" ca="1" si="124"/>
        <v>分析师100260属于高收入人群,综合评分不合格</v>
      </c>
      <c r="AE261" t="str">
        <f t="shared" ca="1" si="125"/>
        <v>分析师100260属于高收入人群,综合评分不合格也是sql达人</v>
      </c>
    </row>
    <row r="262" spans="1:31" x14ac:dyDescent="0.2">
      <c r="A262">
        <v>100261</v>
      </c>
      <c r="B262" s="3">
        <f t="shared" ca="1" si="103"/>
        <v>4237.8149580370009</v>
      </c>
      <c r="C262" s="3">
        <f t="shared" ca="1" si="104"/>
        <v>33.122398689593368</v>
      </c>
      <c r="D262" t="str">
        <f t="shared" ca="1" si="105"/>
        <v>女</v>
      </c>
      <c r="E262" s="3">
        <f t="shared" ca="1" si="106"/>
        <v>7542.9712191535027</v>
      </c>
      <c r="F262" s="3">
        <f t="shared" ca="1" si="107"/>
        <v>15</v>
      </c>
      <c r="G262">
        <f t="shared" ca="1" si="102"/>
        <v>4</v>
      </c>
      <c r="H262">
        <f t="shared" ca="1" si="101"/>
        <v>5</v>
      </c>
      <c r="I262">
        <f t="shared" ca="1" si="101"/>
        <v>4</v>
      </c>
      <c r="J262">
        <f t="shared" ca="1" si="101"/>
        <v>5</v>
      </c>
      <c r="K262">
        <f t="shared" ca="1" si="101"/>
        <v>4</v>
      </c>
      <c r="L262">
        <f t="shared" ca="1" si="101"/>
        <v>5</v>
      </c>
      <c r="M262">
        <f t="shared" ca="1" si="101"/>
        <v>3</v>
      </c>
      <c r="N262" s="2">
        <f t="shared" ca="1" si="108"/>
        <v>4.5</v>
      </c>
      <c r="O262" s="2">
        <f t="shared" ca="1" si="109"/>
        <v>4</v>
      </c>
      <c r="P262" s="2">
        <f t="shared" ca="1" si="110"/>
        <v>4.3</v>
      </c>
      <c r="Q262" t="str">
        <f t="shared" ca="1" si="111"/>
        <v>非低收入</v>
      </c>
      <c r="R262" t="str">
        <f t="shared" ca="1" si="112"/>
        <v>中高收入</v>
      </c>
      <c r="S262" t="str">
        <f t="shared" ca="1" si="113"/>
        <v>综合评分合格</v>
      </c>
      <c r="T262" t="str">
        <f t="shared" ca="1" si="114"/>
        <v>非优秀</v>
      </c>
      <c r="U262" t="str">
        <f t="shared" ca="1" si="115"/>
        <v>综合评分合格</v>
      </c>
      <c r="V262" t="str">
        <f t="shared" ca="1" si="116"/>
        <v/>
      </c>
      <c r="W262" t="str">
        <f t="shared" ca="1" si="117"/>
        <v>口灿莲花</v>
      </c>
      <c r="X262" t="str">
        <f t="shared" ca="1" si="118"/>
        <v/>
      </c>
      <c r="Y262" t="str">
        <f t="shared" ca="1" si="119"/>
        <v>sql达人</v>
      </c>
      <c r="Z262" t="str">
        <f t="shared" ca="1" si="120"/>
        <v/>
      </c>
      <c r="AA262" t="str">
        <f t="shared" ca="1" si="121"/>
        <v/>
      </c>
      <c r="AB262" t="str">
        <f t="shared" ca="1" si="122"/>
        <v>python达人</v>
      </c>
      <c r="AC262" t="str">
        <f t="shared" ca="1" si="123"/>
        <v>口灿莲花sql达人python达人,综合评分合格,中高收入</v>
      </c>
      <c r="AD262" t="str">
        <f t="shared" ca="1" si="124"/>
        <v>分析师100261属于中高收入人群,综合评分合格</v>
      </c>
      <c r="AE262" t="str">
        <f t="shared" ca="1" si="125"/>
        <v>分析师100261属于中高收入人群,综合评分合格也是sql达人</v>
      </c>
    </row>
    <row r="263" spans="1:31" x14ac:dyDescent="0.2">
      <c r="A263">
        <v>100262</v>
      </c>
      <c r="B263" s="3">
        <f t="shared" ca="1" si="103"/>
        <v>1999.8855523794457</v>
      </c>
      <c r="C263" s="3">
        <f t="shared" ca="1" si="104"/>
        <v>22.791264121622252</v>
      </c>
      <c r="D263" t="str">
        <f t="shared" ca="1" si="105"/>
        <v>男</v>
      </c>
      <c r="E263" s="3">
        <f t="shared" ca="1" si="106"/>
        <v>2293.3473262314324</v>
      </c>
      <c r="F263" s="3">
        <f t="shared" ca="1" si="107"/>
        <v>14</v>
      </c>
      <c r="G263">
        <f t="shared" ca="1" si="102"/>
        <v>5</v>
      </c>
      <c r="H263">
        <f t="shared" ca="1" si="101"/>
        <v>5</v>
      </c>
      <c r="I263">
        <f t="shared" ca="1" si="101"/>
        <v>5</v>
      </c>
      <c r="J263">
        <f t="shared" ca="1" si="101"/>
        <v>5</v>
      </c>
      <c r="K263">
        <f t="shared" ca="1" si="101"/>
        <v>4</v>
      </c>
      <c r="L263">
        <f t="shared" ca="1" si="101"/>
        <v>5</v>
      </c>
      <c r="M263">
        <f t="shared" ca="1" si="101"/>
        <v>4</v>
      </c>
      <c r="N263" s="2">
        <f t="shared" ca="1" si="108"/>
        <v>5</v>
      </c>
      <c r="O263" s="2">
        <f t="shared" ca="1" si="109"/>
        <v>4.333333333333333</v>
      </c>
      <c r="P263" s="2">
        <f t="shared" ca="1" si="110"/>
        <v>4.7333333333333334</v>
      </c>
      <c r="Q263" t="str">
        <f t="shared" ca="1" si="111"/>
        <v>低收入</v>
      </c>
      <c r="R263" t="str">
        <f t="shared" ca="1" si="112"/>
        <v>低收入</v>
      </c>
      <c r="S263" t="str">
        <f t="shared" ca="1" si="113"/>
        <v>综合评分合格</v>
      </c>
      <c r="T263" t="str">
        <f t="shared" ca="1" si="114"/>
        <v>非优秀</v>
      </c>
      <c r="U263" t="str">
        <f t="shared" ca="1" si="115"/>
        <v>综合评分合格</v>
      </c>
      <c r="V263" t="str">
        <f t="shared" ca="1" si="116"/>
        <v/>
      </c>
      <c r="W263" t="str">
        <f t="shared" ca="1" si="117"/>
        <v>口灿莲花</v>
      </c>
      <c r="X263" t="str">
        <f t="shared" ca="1" si="118"/>
        <v/>
      </c>
      <c r="Y263" t="str">
        <f t="shared" ca="1" si="119"/>
        <v>sql达人</v>
      </c>
      <c r="Z263" t="str">
        <f t="shared" ca="1" si="120"/>
        <v>excel达人</v>
      </c>
      <c r="AA263" t="str">
        <f t="shared" ca="1" si="121"/>
        <v>tab达人</v>
      </c>
      <c r="AB263" t="str">
        <f t="shared" ca="1" si="122"/>
        <v>python达人</v>
      </c>
      <c r="AC263" t="str">
        <f t="shared" ca="1" si="123"/>
        <v>口灿莲花sql达人excel达人tab达人python达人,综合评分合格,低收入</v>
      </c>
      <c r="AD263" t="str">
        <f t="shared" ca="1" si="124"/>
        <v>分析师100262属于低收入人群,综合评分合格</v>
      </c>
      <c r="AE263" t="str">
        <f t="shared" ca="1" si="125"/>
        <v>分析师100262属于低收入人群,综合评分合格也是sql达人</v>
      </c>
    </row>
    <row r="264" spans="1:31" x14ac:dyDescent="0.2">
      <c r="A264">
        <v>100263</v>
      </c>
      <c r="B264" s="3">
        <f t="shared" ca="1" si="103"/>
        <v>4731.2850955741096</v>
      </c>
      <c r="C264" s="3">
        <f t="shared" ca="1" si="104"/>
        <v>31.384334907649187</v>
      </c>
      <c r="D264" t="str">
        <f t="shared" ca="1" si="105"/>
        <v>女</v>
      </c>
      <c r="E264" s="3">
        <f t="shared" ca="1" si="106"/>
        <v>13279.319418347843</v>
      </c>
      <c r="F264" s="3">
        <f t="shared" ca="1" si="107"/>
        <v>16</v>
      </c>
      <c r="G264">
        <f t="shared" ca="1" si="102"/>
        <v>5</v>
      </c>
      <c r="H264">
        <f t="shared" ca="1" si="101"/>
        <v>5</v>
      </c>
      <c r="I264">
        <f t="shared" ca="1" si="101"/>
        <v>5</v>
      </c>
      <c r="J264">
        <f t="shared" ca="1" si="101"/>
        <v>3</v>
      </c>
      <c r="K264">
        <f t="shared" ca="1" si="101"/>
        <v>5</v>
      </c>
      <c r="L264">
        <f t="shared" ref="H264:M307" ca="1" si="126">IF(RAND()&lt;0.5,5,IF(RAND()&lt;0.7,4,IF(RAND()&lt;0.8,3,IF(RAND()&lt;0.9,2,1))))</f>
        <v>5</v>
      </c>
      <c r="M264">
        <f t="shared" ca="1" si="126"/>
        <v>5</v>
      </c>
      <c r="N264" s="2">
        <f t="shared" ca="1" si="108"/>
        <v>4.5</v>
      </c>
      <c r="O264" s="2">
        <f t="shared" ca="1" si="109"/>
        <v>5</v>
      </c>
      <c r="P264" s="2">
        <f t="shared" ca="1" si="110"/>
        <v>4.6999999999999993</v>
      </c>
      <c r="Q264" t="str">
        <f t="shared" ca="1" si="111"/>
        <v>非低收入</v>
      </c>
      <c r="R264" t="str">
        <f t="shared" ca="1" si="112"/>
        <v>高收入</v>
      </c>
      <c r="S264" t="str">
        <f t="shared" ca="1" si="113"/>
        <v>综合评分合格</v>
      </c>
      <c r="T264" t="str">
        <f t="shared" ca="1" si="114"/>
        <v>非优秀</v>
      </c>
      <c r="U264" t="str">
        <f t="shared" ca="1" si="115"/>
        <v>综合评分合格</v>
      </c>
      <c r="V264" t="str">
        <f t="shared" ca="1" si="116"/>
        <v>文采斐然</v>
      </c>
      <c r="W264" t="str">
        <f t="shared" ca="1" si="117"/>
        <v>口灿莲花</v>
      </c>
      <c r="X264" t="str">
        <f t="shared" ca="1" si="118"/>
        <v>颜值爆表</v>
      </c>
      <c r="Y264" t="str">
        <f t="shared" ca="1" si="119"/>
        <v>sql达人</v>
      </c>
      <c r="Z264" t="str">
        <f t="shared" ca="1" si="120"/>
        <v>excel达人</v>
      </c>
      <c r="AA264" t="str">
        <f t="shared" ca="1" si="121"/>
        <v>tab达人</v>
      </c>
      <c r="AB264" t="str">
        <f t="shared" ca="1" si="122"/>
        <v/>
      </c>
      <c r="AC264" t="str">
        <f t="shared" ca="1" si="123"/>
        <v>文采斐然口灿莲花颜值爆表sql达人excel达人tab达人,综合评分合格,高收入</v>
      </c>
      <c r="AD264" t="str">
        <f t="shared" ca="1" si="124"/>
        <v>分析师100263属于高收入人群,综合评分合格</v>
      </c>
      <c r="AE264" t="str">
        <f t="shared" ca="1" si="125"/>
        <v>分析师100263属于高收入人群,综合评分合格此人文采斐然也是sql达人</v>
      </c>
    </row>
    <row r="265" spans="1:31" x14ac:dyDescent="0.2">
      <c r="A265">
        <v>100264</v>
      </c>
      <c r="B265" s="3">
        <f t="shared" ca="1" si="103"/>
        <v>9894.5934819005925</v>
      </c>
      <c r="C265" s="3">
        <f t="shared" ca="1" si="104"/>
        <v>47.89260445092664</v>
      </c>
      <c r="D265" t="str">
        <f t="shared" ca="1" si="105"/>
        <v>女</v>
      </c>
      <c r="E265" s="3">
        <f t="shared" ca="1" si="106"/>
        <v>11174.119179598667</v>
      </c>
      <c r="F265" s="3">
        <f t="shared" ca="1" si="107"/>
        <v>4</v>
      </c>
      <c r="G265">
        <f t="shared" ca="1" si="102"/>
        <v>4</v>
      </c>
      <c r="H265">
        <f t="shared" ca="1" si="126"/>
        <v>5</v>
      </c>
      <c r="I265">
        <f t="shared" ca="1" si="126"/>
        <v>4</v>
      </c>
      <c r="J265">
        <f t="shared" ca="1" si="126"/>
        <v>5</v>
      </c>
      <c r="K265">
        <f t="shared" ca="1" si="126"/>
        <v>5</v>
      </c>
      <c r="L265">
        <f t="shared" ca="1" si="126"/>
        <v>5</v>
      </c>
      <c r="M265">
        <f t="shared" ca="1" si="126"/>
        <v>5</v>
      </c>
      <c r="N265" s="2">
        <f t="shared" ca="1" si="108"/>
        <v>4.5</v>
      </c>
      <c r="O265" s="2">
        <f t="shared" ca="1" si="109"/>
        <v>5</v>
      </c>
      <c r="P265" s="2">
        <f t="shared" ca="1" si="110"/>
        <v>4.6999999999999993</v>
      </c>
      <c r="Q265" t="str">
        <f t="shared" ca="1" si="111"/>
        <v>非低收入</v>
      </c>
      <c r="R265" t="str">
        <f t="shared" ca="1" si="112"/>
        <v>高收入</v>
      </c>
      <c r="S265" t="str">
        <f t="shared" ca="1" si="113"/>
        <v>综合评分合格</v>
      </c>
      <c r="T265" t="str">
        <f t="shared" ca="1" si="114"/>
        <v>非优秀</v>
      </c>
      <c r="U265" t="str">
        <f t="shared" ca="1" si="115"/>
        <v>综合评分合格</v>
      </c>
      <c r="V265" t="str">
        <f t="shared" ca="1" si="116"/>
        <v>文采斐然</v>
      </c>
      <c r="W265" t="str">
        <f t="shared" ca="1" si="117"/>
        <v>口灿莲花</v>
      </c>
      <c r="X265" t="str">
        <f t="shared" ca="1" si="118"/>
        <v>颜值爆表</v>
      </c>
      <c r="Y265" t="str">
        <f t="shared" ca="1" si="119"/>
        <v/>
      </c>
      <c r="Z265" t="str">
        <f t="shared" ca="1" si="120"/>
        <v/>
      </c>
      <c r="AA265" t="str">
        <f t="shared" ca="1" si="121"/>
        <v/>
      </c>
      <c r="AB265" t="str">
        <f t="shared" ca="1" si="122"/>
        <v>python达人</v>
      </c>
      <c r="AC265" t="str">
        <f t="shared" ca="1" si="123"/>
        <v>文采斐然口灿莲花颜值爆表python达人,综合评分合格,高收入</v>
      </c>
      <c r="AD265" t="str">
        <f t="shared" ca="1" si="124"/>
        <v>分析师100264属于高收入人群,综合评分合格</v>
      </c>
      <c r="AE265" t="str">
        <f t="shared" ca="1" si="125"/>
        <v>分析师100264属于高收入人群,综合评分合格此人文采斐然</v>
      </c>
    </row>
    <row r="266" spans="1:31" x14ac:dyDescent="0.2">
      <c r="A266">
        <v>100265</v>
      </c>
      <c r="B266" s="3">
        <f t="shared" ca="1" si="103"/>
        <v>8172.6050794908442</v>
      </c>
      <c r="C266" s="3">
        <f t="shared" ca="1" si="104"/>
        <v>23.560536443843965</v>
      </c>
      <c r="D266" t="str">
        <f t="shared" ca="1" si="105"/>
        <v>男</v>
      </c>
      <c r="E266" s="3">
        <f t="shared" ca="1" si="106"/>
        <v>9265.0435919317097</v>
      </c>
      <c r="F266" s="3">
        <f t="shared" ca="1" si="107"/>
        <v>2</v>
      </c>
      <c r="G266">
        <f t="shared" ca="1" si="102"/>
        <v>4</v>
      </c>
      <c r="H266">
        <f t="shared" ca="1" si="126"/>
        <v>4</v>
      </c>
      <c r="I266">
        <f t="shared" ca="1" si="126"/>
        <v>5</v>
      </c>
      <c r="J266">
        <f t="shared" ca="1" si="126"/>
        <v>5</v>
      </c>
      <c r="K266">
        <f t="shared" ca="1" si="126"/>
        <v>5</v>
      </c>
      <c r="L266">
        <f t="shared" ca="1" si="126"/>
        <v>5</v>
      </c>
      <c r="M266">
        <f t="shared" ca="1" si="126"/>
        <v>4</v>
      </c>
      <c r="N266" s="2">
        <f t="shared" ca="1" si="108"/>
        <v>4.5</v>
      </c>
      <c r="O266" s="2">
        <f t="shared" ca="1" si="109"/>
        <v>4.666666666666667</v>
      </c>
      <c r="P266" s="2">
        <f t="shared" ca="1" si="110"/>
        <v>4.5666666666666664</v>
      </c>
      <c r="Q266" t="str">
        <f t="shared" ca="1" si="111"/>
        <v>非低收入</v>
      </c>
      <c r="R266" t="str">
        <f t="shared" ca="1" si="112"/>
        <v>中高收入</v>
      </c>
      <c r="S266" t="str">
        <f t="shared" ca="1" si="113"/>
        <v>综合评分合格</v>
      </c>
      <c r="T266" t="str">
        <f t="shared" ca="1" si="114"/>
        <v>非优秀</v>
      </c>
      <c r="U266" t="str">
        <f t="shared" ca="1" si="115"/>
        <v>综合评分合格</v>
      </c>
      <c r="V266" t="str">
        <f t="shared" ca="1" si="116"/>
        <v>文采斐然</v>
      </c>
      <c r="W266" t="str">
        <f t="shared" ca="1" si="117"/>
        <v>口灿莲花</v>
      </c>
      <c r="X266" t="str">
        <f t="shared" ca="1" si="118"/>
        <v/>
      </c>
      <c r="Y266" t="str">
        <f t="shared" ca="1" si="119"/>
        <v/>
      </c>
      <c r="Z266" t="str">
        <f t="shared" ca="1" si="120"/>
        <v/>
      </c>
      <c r="AA266" t="str">
        <f t="shared" ca="1" si="121"/>
        <v>tab达人</v>
      </c>
      <c r="AB266" t="str">
        <f t="shared" ca="1" si="122"/>
        <v>python达人</v>
      </c>
      <c r="AC266" t="str">
        <f t="shared" ca="1" si="123"/>
        <v>文采斐然口灿莲花tab达人python达人,综合评分合格,中高收入</v>
      </c>
      <c r="AD266" t="str">
        <f t="shared" ca="1" si="124"/>
        <v>分析师100265属于中高收入人群,综合评分合格</v>
      </c>
      <c r="AE266" t="str">
        <f t="shared" ca="1" si="125"/>
        <v>分析师100265属于中高收入人群,综合评分合格此人文采斐然</v>
      </c>
    </row>
    <row r="267" spans="1:31" x14ac:dyDescent="0.2">
      <c r="A267">
        <v>100266</v>
      </c>
      <c r="B267" s="3">
        <f t="shared" ca="1" si="103"/>
        <v>7554.1479531675895</v>
      </c>
      <c r="C267" s="3">
        <f t="shared" ca="1" si="104"/>
        <v>58.033759893262193</v>
      </c>
      <c r="D267" t="str">
        <f t="shared" ca="1" si="105"/>
        <v>男</v>
      </c>
      <c r="E267" s="3">
        <f t="shared" ca="1" si="106"/>
        <v>10273.223792497914</v>
      </c>
      <c r="F267" s="3">
        <f t="shared" ca="1" si="107"/>
        <v>12</v>
      </c>
      <c r="G267">
        <f t="shared" ca="1" si="102"/>
        <v>5</v>
      </c>
      <c r="H267">
        <f t="shared" ca="1" si="126"/>
        <v>3</v>
      </c>
      <c r="I267">
        <f t="shared" ca="1" si="126"/>
        <v>5</v>
      </c>
      <c r="J267">
        <f t="shared" ca="1" si="126"/>
        <v>5</v>
      </c>
      <c r="K267">
        <f t="shared" ca="1" si="126"/>
        <v>4</v>
      </c>
      <c r="L267">
        <f t="shared" ca="1" si="126"/>
        <v>5</v>
      </c>
      <c r="M267">
        <f t="shared" ca="1" si="126"/>
        <v>4</v>
      </c>
      <c r="N267" s="2">
        <f t="shared" ca="1" si="108"/>
        <v>4.5</v>
      </c>
      <c r="O267" s="2">
        <f t="shared" ca="1" si="109"/>
        <v>4.333333333333333</v>
      </c>
      <c r="P267" s="2">
        <f t="shared" ca="1" si="110"/>
        <v>4.4333333333333336</v>
      </c>
      <c r="Q267" t="str">
        <f t="shared" ca="1" si="111"/>
        <v>非低收入</v>
      </c>
      <c r="R267" t="str">
        <f t="shared" ca="1" si="112"/>
        <v>高收入</v>
      </c>
      <c r="S267" t="str">
        <f t="shared" ca="1" si="113"/>
        <v>综合评分合格</v>
      </c>
      <c r="T267" t="str">
        <f t="shared" ca="1" si="114"/>
        <v>非优秀</v>
      </c>
      <c r="U267" t="str">
        <f t="shared" ca="1" si="115"/>
        <v>综合评分合格</v>
      </c>
      <c r="V267" t="str">
        <f t="shared" ca="1" si="116"/>
        <v/>
      </c>
      <c r="W267" t="str">
        <f t="shared" ca="1" si="117"/>
        <v>口灿莲花</v>
      </c>
      <c r="X267" t="str">
        <f t="shared" ca="1" si="118"/>
        <v/>
      </c>
      <c r="Y267" t="str">
        <f t="shared" ca="1" si="119"/>
        <v>sql达人</v>
      </c>
      <c r="Z267" t="str">
        <f t="shared" ca="1" si="120"/>
        <v>excel达人</v>
      </c>
      <c r="AA267" t="str">
        <f t="shared" ca="1" si="121"/>
        <v>tab达人</v>
      </c>
      <c r="AB267" t="str">
        <f t="shared" ca="1" si="122"/>
        <v>python达人</v>
      </c>
      <c r="AC267" t="str">
        <f t="shared" ca="1" si="123"/>
        <v>口灿莲花sql达人excel达人tab达人python达人,综合评分合格,高收入</v>
      </c>
      <c r="AD267" t="str">
        <f t="shared" ca="1" si="124"/>
        <v>分析师100266属于高收入人群,综合评分合格</v>
      </c>
      <c r="AE267" t="str">
        <f t="shared" ca="1" si="125"/>
        <v>分析师100266属于高收入人群,综合评分合格也是sql达人</v>
      </c>
    </row>
    <row r="268" spans="1:31" x14ac:dyDescent="0.2">
      <c r="A268">
        <v>100267</v>
      </c>
      <c r="B268" s="3">
        <f t="shared" ca="1" si="103"/>
        <v>9776.9092370885919</v>
      </c>
      <c r="C268" s="3">
        <f t="shared" ca="1" si="104"/>
        <v>53.592885773112869</v>
      </c>
      <c r="D268" t="str">
        <f t="shared" ca="1" si="105"/>
        <v>女</v>
      </c>
      <c r="E268" s="3">
        <f t="shared" ca="1" si="106"/>
        <v>3968.8906989091092</v>
      </c>
      <c r="F268" s="3">
        <f t="shared" ca="1" si="107"/>
        <v>6</v>
      </c>
      <c r="G268">
        <f t="shared" ca="1" si="102"/>
        <v>2</v>
      </c>
      <c r="H268">
        <f t="shared" ca="1" si="126"/>
        <v>4</v>
      </c>
      <c r="I268">
        <f t="shared" ca="1" si="126"/>
        <v>4</v>
      </c>
      <c r="J268">
        <f t="shared" ca="1" si="126"/>
        <v>5</v>
      </c>
      <c r="K268">
        <f t="shared" ca="1" si="126"/>
        <v>4</v>
      </c>
      <c r="L268">
        <f t="shared" ca="1" si="126"/>
        <v>2</v>
      </c>
      <c r="M268">
        <f t="shared" ca="1" si="126"/>
        <v>4</v>
      </c>
      <c r="N268" s="2">
        <f t="shared" ca="1" si="108"/>
        <v>3.75</v>
      </c>
      <c r="O268" s="2">
        <f t="shared" ca="1" si="109"/>
        <v>3.3333333333333335</v>
      </c>
      <c r="P268" s="2">
        <f t="shared" ca="1" si="110"/>
        <v>3.5833333333333335</v>
      </c>
      <c r="Q268" t="str">
        <f t="shared" ca="1" si="111"/>
        <v>非低收入</v>
      </c>
      <c r="R268" t="str">
        <f t="shared" ca="1" si="112"/>
        <v>中等收入</v>
      </c>
      <c r="S268" t="str">
        <f t="shared" ca="1" si="113"/>
        <v>综合评分合格</v>
      </c>
      <c r="T268" t="str">
        <f t="shared" ca="1" si="114"/>
        <v>非优秀</v>
      </c>
      <c r="U268" t="str">
        <f t="shared" ca="1" si="115"/>
        <v>综合评分合格</v>
      </c>
      <c r="V268" t="str">
        <f t="shared" ca="1" si="116"/>
        <v/>
      </c>
      <c r="W268" t="str">
        <f t="shared" ca="1" si="117"/>
        <v/>
      </c>
      <c r="X268" t="str">
        <f t="shared" ca="1" si="118"/>
        <v/>
      </c>
      <c r="Y268" t="str">
        <f t="shared" ca="1" si="119"/>
        <v>sql达人</v>
      </c>
      <c r="Z268" t="str">
        <f t="shared" ca="1" si="120"/>
        <v/>
      </c>
      <c r="AA268" t="str">
        <f t="shared" ca="1" si="121"/>
        <v/>
      </c>
      <c r="AB268" t="str">
        <f t="shared" ca="1" si="122"/>
        <v>python达人</v>
      </c>
      <c r="AC268" t="str">
        <f t="shared" ca="1" si="123"/>
        <v>sql达人python达人,综合评分合格,中等收入</v>
      </c>
      <c r="AD268" t="str">
        <f t="shared" ca="1" si="124"/>
        <v>分析师100267属于中等收入人群,综合评分合格</v>
      </c>
      <c r="AE268" t="str">
        <f t="shared" ca="1" si="125"/>
        <v>分析师100267属于中等收入人群,综合评分合格也是sql达人</v>
      </c>
    </row>
    <row r="269" spans="1:31" x14ac:dyDescent="0.2">
      <c r="A269">
        <v>100268</v>
      </c>
      <c r="B269" s="3">
        <f t="shared" ca="1" si="103"/>
        <v>9599.5371666162628</v>
      </c>
      <c r="C269" s="3">
        <f t="shared" ca="1" si="104"/>
        <v>52.445838871307913</v>
      </c>
      <c r="D269" t="str">
        <f t="shared" ca="1" si="105"/>
        <v>女</v>
      </c>
      <c r="E269" s="3">
        <f t="shared" ca="1" si="106"/>
        <v>16986.873554376412</v>
      </c>
      <c r="F269" s="3">
        <f t="shared" ca="1" si="107"/>
        <v>9</v>
      </c>
      <c r="G269">
        <f t="shared" ca="1" si="102"/>
        <v>4</v>
      </c>
      <c r="H269">
        <f t="shared" ca="1" si="126"/>
        <v>4</v>
      </c>
      <c r="I269">
        <f t="shared" ca="1" si="126"/>
        <v>5</v>
      </c>
      <c r="J269">
        <f t="shared" ca="1" si="126"/>
        <v>4</v>
      </c>
      <c r="K269">
        <f t="shared" ca="1" si="126"/>
        <v>4</v>
      </c>
      <c r="L269">
        <f t="shared" ca="1" si="126"/>
        <v>5</v>
      </c>
      <c r="M269">
        <f t="shared" ca="1" si="126"/>
        <v>5</v>
      </c>
      <c r="N269" s="2">
        <f t="shared" ca="1" si="108"/>
        <v>4.25</v>
      </c>
      <c r="O269" s="2">
        <f t="shared" ca="1" si="109"/>
        <v>4.666666666666667</v>
      </c>
      <c r="P269" s="2">
        <f t="shared" ca="1" si="110"/>
        <v>4.416666666666667</v>
      </c>
      <c r="Q269" t="str">
        <f t="shared" ca="1" si="111"/>
        <v>非低收入</v>
      </c>
      <c r="R269" t="str">
        <f t="shared" ca="1" si="112"/>
        <v>高收入</v>
      </c>
      <c r="S269" t="str">
        <f t="shared" ca="1" si="113"/>
        <v>综合评分合格</v>
      </c>
      <c r="T269" t="str">
        <f t="shared" ca="1" si="114"/>
        <v>非优秀</v>
      </c>
      <c r="U269" t="str">
        <f t="shared" ca="1" si="115"/>
        <v>综合评分合格</v>
      </c>
      <c r="V269" t="str">
        <f t="shared" ca="1" si="116"/>
        <v/>
      </c>
      <c r="W269" t="str">
        <f t="shared" ca="1" si="117"/>
        <v>口灿莲花</v>
      </c>
      <c r="X269" t="str">
        <f t="shared" ca="1" si="118"/>
        <v>颜值爆表</v>
      </c>
      <c r="Y269" t="str">
        <f t="shared" ca="1" si="119"/>
        <v>sql达人</v>
      </c>
      <c r="Z269" t="str">
        <f t="shared" ca="1" si="120"/>
        <v/>
      </c>
      <c r="AA269" t="str">
        <f t="shared" ca="1" si="121"/>
        <v>tab达人</v>
      </c>
      <c r="AB269" t="str">
        <f t="shared" ca="1" si="122"/>
        <v/>
      </c>
      <c r="AC269" t="str">
        <f t="shared" ca="1" si="123"/>
        <v>口灿莲花颜值爆表sql达人tab达人,综合评分合格,高收入</v>
      </c>
      <c r="AD269" t="str">
        <f t="shared" ca="1" si="124"/>
        <v>分析师100268属于高收入人群,综合评分合格</v>
      </c>
      <c r="AE269" t="str">
        <f t="shared" ca="1" si="125"/>
        <v>分析师100268属于高收入人群,综合评分合格也是sql达人</v>
      </c>
    </row>
    <row r="270" spans="1:31" x14ac:dyDescent="0.2">
      <c r="A270">
        <v>100269</v>
      </c>
      <c r="B270" s="3">
        <f t="shared" ca="1" si="103"/>
        <v>5685.8984908833136</v>
      </c>
      <c r="C270" s="3">
        <f t="shared" ca="1" si="104"/>
        <v>60.490545667076404</v>
      </c>
      <c r="D270" t="str">
        <f t="shared" ca="1" si="105"/>
        <v>女</v>
      </c>
      <c r="E270" s="3">
        <f t="shared" ca="1" si="106"/>
        <v>2970.3944150891666</v>
      </c>
      <c r="F270" s="3">
        <f t="shared" ca="1" si="107"/>
        <v>20</v>
      </c>
      <c r="G270">
        <f t="shared" ca="1" si="102"/>
        <v>2</v>
      </c>
      <c r="H270">
        <f t="shared" ca="1" si="126"/>
        <v>4</v>
      </c>
      <c r="I270">
        <f t="shared" ca="1" si="126"/>
        <v>4</v>
      </c>
      <c r="J270">
        <f t="shared" ca="1" si="126"/>
        <v>3</v>
      </c>
      <c r="K270">
        <f t="shared" ca="1" si="126"/>
        <v>4</v>
      </c>
      <c r="L270">
        <f t="shared" ca="1" si="126"/>
        <v>4</v>
      </c>
      <c r="M270">
        <f t="shared" ca="1" si="126"/>
        <v>5</v>
      </c>
      <c r="N270" s="2">
        <f t="shared" ca="1" si="108"/>
        <v>3.25</v>
      </c>
      <c r="O270" s="2">
        <f t="shared" ca="1" si="109"/>
        <v>4.333333333333333</v>
      </c>
      <c r="P270" s="2">
        <f t="shared" ca="1" si="110"/>
        <v>3.6833333333333336</v>
      </c>
      <c r="Q270" t="str">
        <f t="shared" ca="1" si="111"/>
        <v>低收入</v>
      </c>
      <c r="R270" t="str">
        <f t="shared" ca="1" si="112"/>
        <v>低收入</v>
      </c>
      <c r="S270" t="str">
        <f t="shared" ca="1" si="113"/>
        <v>综合评分合格</v>
      </c>
      <c r="T270" t="str">
        <f t="shared" ca="1" si="114"/>
        <v>非优秀</v>
      </c>
      <c r="U270" t="str">
        <f t="shared" ca="1" si="115"/>
        <v>综合评分合格</v>
      </c>
      <c r="V270" t="str">
        <f t="shared" ca="1" si="116"/>
        <v/>
      </c>
      <c r="W270" t="str">
        <f t="shared" ca="1" si="117"/>
        <v/>
      </c>
      <c r="X270" t="str">
        <f t="shared" ca="1" si="118"/>
        <v>颜值爆表</v>
      </c>
      <c r="Y270" t="str">
        <f t="shared" ca="1" si="119"/>
        <v>sql达人</v>
      </c>
      <c r="Z270" t="str">
        <f t="shared" ca="1" si="120"/>
        <v/>
      </c>
      <c r="AA270" t="str">
        <f t="shared" ca="1" si="121"/>
        <v/>
      </c>
      <c r="AB270" t="str">
        <f t="shared" ca="1" si="122"/>
        <v/>
      </c>
      <c r="AC270" t="str">
        <f t="shared" ca="1" si="123"/>
        <v>颜值爆表sql达人,综合评分合格,低收入</v>
      </c>
      <c r="AD270" t="str">
        <f t="shared" ca="1" si="124"/>
        <v>分析师100269属于低收入人群,综合评分合格</v>
      </c>
      <c r="AE270" t="str">
        <f t="shared" ca="1" si="125"/>
        <v>分析师100269属于低收入人群,综合评分合格也是sql达人</v>
      </c>
    </row>
    <row r="271" spans="1:31" x14ac:dyDescent="0.2">
      <c r="A271">
        <v>100270</v>
      </c>
      <c r="B271" s="3">
        <f t="shared" ca="1" si="103"/>
        <v>1877.6365564659779</v>
      </c>
      <c r="C271" s="3">
        <f t="shared" ca="1" si="104"/>
        <v>41.644068196570522</v>
      </c>
      <c r="D271" t="str">
        <f t="shared" ca="1" si="105"/>
        <v>女</v>
      </c>
      <c r="E271" s="3">
        <f t="shared" ca="1" si="106"/>
        <v>7662.9508859585885</v>
      </c>
      <c r="F271" s="3">
        <f t="shared" ca="1" si="107"/>
        <v>3</v>
      </c>
      <c r="G271">
        <f t="shared" ca="1" si="102"/>
        <v>4</v>
      </c>
      <c r="H271">
        <f t="shared" ca="1" si="126"/>
        <v>4</v>
      </c>
      <c r="I271">
        <f t="shared" ca="1" si="126"/>
        <v>5</v>
      </c>
      <c r="J271">
        <f t="shared" ca="1" si="126"/>
        <v>4</v>
      </c>
      <c r="K271">
        <f t="shared" ca="1" si="126"/>
        <v>3</v>
      </c>
      <c r="L271">
        <f t="shared" ca="1" si="126"/>
        <v>5</v>
      </c>
      <c r="M271">
        <f t="shared" ca="1" si="126"/>
        <v>5</v>
      </c>
      <c r="N271" s="2">
        <f t="shared" ca="1" si="108"/>
        <v>4.25</v>
      </c>
      <c r="O271" s="2">
        <f t="shared" ca="1" si="109"/>
        <v>4.333333333333333</v>
      </c>
      <c r="P271" s="2">
        <f t="shared" ca="1" si="110"/>
        <v>4.2833333333333332</v>
      </c>
      <c r="Q271" t="str">
        <f t="shared" ca="1" si="111"/>
        <v>非低收入</v>
      </c>
      <c r="R271" t="str">
        <f t="shared" ca="1" si="112"/>
        <v>中高收入</v>
      </c>
      <c r="S271" t="str">
        <f t="shared" ca="1" si="113"/>
        <v>综合评分合格</v>
      </c>
      <c r="T271" t="str">
        <f t="shared" ca="1" si="114"/>
        <v>非优秀</v>
      </c>
      <c r="U271" t="str">
        <f t="shared" ca="1" si="115"/>
        <v>综合评分合格</v>
      </c>
      <c r="V271" t="str">
        <f t="shared" ca="1" si="116"/>
        <v/>
      </c>
      <c r="W271" t="str">
        <f t="shared" ca="1" si="117"/>
        <v>口灿莲花</v>
      </c>
      <c r="X271" t="str">
        <f t="shared" ca="1" si="118"/>
        <v>颜值爆表</v>
      </c>
      <c r="Y271" t="str">
        <f t="shared" ca="1" si="119"/>
        <v/>
      </c>
      <c r="Z271" t="str">
        <f t="shared" ca="1" si="120"/>
        <v/>
      </c>
      <c r="AA271" t="str">
        <f t="shared" ca="1" si="121"/>
        <v>tab达人</v>
      </c>
      <c r="AB271" t="str">
        <f t="shared" ca="1" si="122"/>
        <v/>
      </c>
      <c r="AC271" t="str">
        <f t="shared" ca="1" si="123"/>
        <v>口灿莲花颜值爆表tab达人,综合评分合格,中高收入</v>
      </c>
      <c r="AD271" t="str">
        <f t="shared" ca="1" si="124"/>
        <v>分析师100270属于中高收入人群,综合评分合格</v>
      </c>
      <c r="AE271" t="str">
        <f t="shared" ca="1" si="125"/>
        <v>分析师100270属于中高收入人群,综合评分合格</v>
      </c>
    </row>
    <row r="272" spans="1:31" x14ac:dyDescent="0.2">
      <c r="A272">
        <v>100271</v>
      </c>
      <c r="B272" s="3">
        <f t="shared" ca="1" si="103"/>
        <v>1697.9378004883329</v>
      </c>
      <c r="C272" s="3">
        <f t="shared" ca="1" si="104"/>
        <v>61.057657856903113</v>
      </c>
      <c r="D272" t="str">
        <f t="shared" ca="1" si="105"/>
        <v>女</v>
      </c>
      <c r="E272" s="3">
        <f t="shared" ca="1" si="106"/>
        <v>11790.769770950108</v>
      </c>
      <c r="F272" s="3">
        <f t="shared" ca="1" si="107"/>
        <v>7</v>
      </c>
      <c r="G272">
        <f t="shared" ca="1" si="102"/>
        <v>4</v>
      </c>
      <c r="H272">
        <f t="shared" ca="1" si="126"/>
        <v>5</v>
      </c>
      <c r="I272">
        <f t="shared" ca="1" si="126"/>
        <v>4</v>
      </c>
      <c r="J272">
        <f t="shared" ca="1" si="126"/>
        <v>5</v>
      </c>
      <c r="K272">
        <f t="shared" ca="1" si="126"/>
        <v>4</v>
      </c>
      <c r="L272">
        <f t="shared" ca="1" si="126"/>
        <v>5</v>
      </c>
      <c r="M272">
        <f t="shared" ca="1" si="126"/>
        <v>5</v>
      </c>
      <c r="N272" s="2">
        <f t="shared" ca="1" si="108"/>
        <v>4.5</v>
      </c>
      <c r="O272" s="2">
        <f t="shared" ca="1" si="109"/>
        <v>4.666666666666667</v>
      </c>
      <c r="P272" s="2">
        <f t="shared" ca="1" si="110"/>
        <v>4.5666666666666664</v>
      </c>
      <c r="Q272" t="str">
        <f t="shared" ca="1" si="111"/>
        <v>非低收入</v>
      </c>
      <c r="R272" t="str">
        <f t="shared" ca="1" si="112"/>
        <v>高收入</v>
      </c>
      <c r="S272" t="str">
        <f t="shared" ca="1" si="113"/>
        <v>综合评分合格</v>
      </c>
      <c r="T272" t="str">
        <f t="shared" ca="1" si="114"/>
        <v>非优秀</v>
      </c>
      <c r="U272" t="str">
        <f t="shared" ca="1" si="115"/>
        <v>综合评分合格</v>
      </c>
      <c r="V272" t="str">
        <f t="shared" ca="1" si="116"/>
        <v/>
      </c>
      <c r="W272" t="str">
        <f t="shared" ca="1" si="117"/>
        <v>口灿莲花</v>
      </c>
      <c r="X272" t="str">
        <f t="shared" ca="1" si="118"/>
        <v>颜值爆表</v>
      </c>
      <c r="Y272" t="str">
        <f t="shared" ca="1" si="119"/>
        <v>sql达人</v>
      </c>
      <c r="Z272" t="str">
        <f t="shared" ca="1" si="120"/>
        <v/>
      </c>
      <c r="AA272" t="str">
        <f t="shared" ca="1" si="121"/>
        <v/>
      </c>
      <c r="AB272" t="str">
        <f t="shared" ca="1" si="122"/>
        <v>python达人</v>
      </c>
      <c r="AC272" t="str">
        <f t="shared" ca="1" si="123"/>
        <v>口灿莲花颜值爆表sql达人python达人,综合评分合格,高收入</v>
      </c>
      <c r="AD272" t="str">
        <f t="shared" ca="1" si="124"/>
        <v>分析师100271属于高收入人群,综合评分合格</v>
      </c>
      <c r="AE272" t="str">
        <f t="shared" ca="1" si="125"/>
        <v>分析师100271属于高收入人群,综合评分合格也是sql达人</v>
      </c>
    </row>
    <row r="273" spans="1:31" x14ac:dyDescent="0.2">
      <c r="A273">
        <v>100272</v>
      </c>
      <c r="B273" s="3">
        <f t="shared" ca="1" si="103"/>
        <v>6205.9077317812107</v>
      </c>
      <c r="C273" s="3">
        <f t="shared" ca="1" si="104"/>
        <v>23.303503305796909</v>
      </c>
      <c r="D273" t="str">
        <f t="shared" ca="1" si="105"/>
        <v>男</v>
      </c>
      <c r="E273" s="3">
        <f t="shared" ca="1" si="106"/>
        <v>3588.9299121039335</v>
      </c>
      <c r="F273" s="3">
        <f t="shared" ca="1" si="107"/>
        <v>16</v>
      </c>
      <c r="G273">
        <f t="shared" ca="1" si="102"/>
        <v>4</v>
      </c>
      <c r="H273">
        <f t="shared" ca="1" si="126"/>
        <v>5</v>
      </c>
      <c r="I273">
        <f t="shared" ca="1" si="126"/>
        <v>4</v>
      </c>
      <c r="J273">
        <f t="shared" ca="1" si="126"/>
        <v>5</v>
      </c>
      <c r="K273">
        <f t="shared" ca="1" si="126"/>
        <v>4</v>
      </c>
      <c r="L273">
        <f t="shared" ca="1" si="126"/>
        <v>5</v>
      </c>
      <c r="M273">
        <f t="shared" ca="1" si="126"/>
        <v>5</v>
      </c>
      <c r="N273" s="2">
        <f t="shared" ca="1" si="108"/>
        <v>4.5</v>
      </c>
      <c r="O273" s="2">
        <f t="shared" ca="1" si="109"/>
        <v>4.666666666666667</v>
      </c>
      <c r="P273" s="2">
        <f t="shared" ca="1" si="110"/>
        <v>4.5666666666666664</v>
      </c>
      <c r="Q273" t="str">
        <f t="shared" ca="1" si="111"/>
        <v>非低收入</v>
      </c>
      <c r="R273" t="str">
        <f t="shared" ca="1" si="112"/>
        <v>中等收入</v>
      </c>
      <c r="S273" t="str">
        <f t="shared" ca="1" si="113"/>
        <v>综合评分合格</v>
      </c>
      <c r="T273" t="str">
        <f t="shared" ca="1" si="114"/>
        <v>非优秀</v>
      </c>
      <c r="U273" t="str">
        <f t="shared" ca="1" si="115"/>
        <v>综合评分合格</v>
      </c>
      <c r="V273" t="str">
        <f t="shared" ca="1" si="116"/>
        <v/>
      </c>
      <c r="W273" t="str">
        <f t="shared" ca="1" si="117"/>
        <v>口灿莲花</v>
      </c>
      <c r="X273" t="str">
        <f t="shared" ca="1" si="118"/>
        <v>颜值爆表</v>
      </c>
      <c r="Y273" t="str">
        <f t="shared" ca="1" si="119"/>
        <v>sql达人</v>
      </c>
      <c r="Z273" t="str">
        <f t="shared" ca="1" si="120"/>
        <v/>
      </c>
      <c r="AA273" t="str">
        <f t="shared" ca="1" si="121"/>
        <v/>
      </c>
      <c r="AB273" t="str">
        <f t="shared" ca="1" si="122"/>
        <v>python达人</v>
      </c>
      <c r="AC273" t="str">
        <f t="shared" ca="1" si="123"/>
        <v>口灿莲花颜值爆表sql达人python达人,综合评分合格,中等收入</v>
      </c>
      <c r="AD273" t="str">
        <f t="shared" ca="1" si="124"/>
        <v>分析师100272属于中等收入人群,综合评分合格</v>
      </c>
      <c r="AE273" t="str">
        <f t="shared" ca="1" si="125"/>
        <v>分析师100272属于中等收入人群,综合评分合格也是sql达人</v>
      </c>
    </row>
    <row r="274" spans="1:31" x14ac:dyDescent="0.2">
      <c r="A274">
        <v>100273</v>
      </c>
      <c r="B274" s="3">
        <f t="shared" ca="1" si="103"/>
        <v>8100.5498468575561</v>
      </c>
      <c r="C274" s="3">
        <f t="shared" ca="1" si="104"/>
        <v>38.083332867255749</v>
      </c>
      <c r="D274" t="str">
        <f t="shared" ca="1" si="105"/>
        <v>男</v>
      </c>
      <c r="E274" s="3">
        <f t="shared" ca="1" si="106"/>
        <v>2156.9614031983992</v>
      </c>
      <c r="F274" s="3">
        <f t="shared" ca="1" si="107"/>
        <v>7</v>
      </c>
      <c r="G274">
        <f t="shared" ca="1" si="102"/>
        <v>5</v>
      </c>
      <c r="H274">
        <f t="shared" ca="1" si="126"/>
        <v>5</v>
      </c>
      <c r="I274">
        <f t="shared" ca="1" si="126"/>
        <v>5</v>
      </c>
      <c r="J274">
        <f t="shared" ca="1" si="126"/>
        <v>3</v>
      </c>
      <c r="K274">
        <f t="shared" ca="1" si="126"/>
        <v>5</v>
      </c>
      <c r="L274">
        <f t="shared" ca="1" si="126"/>
        <v>5</v>
      </c>
      <c r="M274">
        <f t="shared" ca="1" si="126"/>
        <v>5</v>
      </c>
      <c r="N274" s="2">
        <f t="shared" ca="1" si="108"/>
        <v>4.5</v>
      </c>
      <c r="O274" s="2">
        <f t="shared" ca="1" si="109"/>
        <v>5</v>
      </c>
      <c r="P274" s="2">
        <f t="shared" ca="1" si="110"/>
        <v>4.6999999999999993</v>
      </c>
      <c r="Q274" t="str">
        <f t="shared" ca="1" si="111"/>
        <v>低收入</v>
      </c>
      <c r="R274" t="str">
        <f t="shared" ca="1" si="112"/>
        <v>低收入</v>
      </c>
      <c r="S274" t="str">
        <f t="shared" ca="1" si="113"/>
        <v>综合评分合格</v>
      </c>
      <c r="T274" t="str">
        <f t="shared" ca="1" si="114"/>
        <v>非优秀</v>
      </c>
      <c r="U274" t="str">
        <f t="shared" ca="1" si="115"/>
        <v>综合评分合格</v>
      </c>
      <c r="V274" t="str">
        <f t="shared" ca="1" si="116"/>
        <v>文采斐然</v>
      </c>
      <c r="W274" t="str">
        <f t="shared" ca="1" si="117"/>
        <v>口灿莲花</v>
      </c>
      <c r="X274" t="str">
        <f t="shared" ca="1" si="118"/>
        <v>颜值爆表</v>
      </c>
      <c r="Y274" t="str">
        <f t="shared" ca="1" si="119"/>
        <v>sql达人</v>
      </c>
      <c r="Z274" t="str">
        <f t="shared" ca="1" si="120"/>
        <v>excel达人</v>
      </c>
      <c r="AA274" t="str">
        <f t="shared" ca="1" si="121"/>
        <v>tab达人</v>
      </c>
      <c r="AB274" t="str">
        <f t="shared" ca="1" si="122"/>
        <v/>
      </c>
      <c r="AC274" t="str">
        <f t="shared" ca="1" si="123"/>
        <v>文采斐然口灿莲花颜值爆表sql达人excel达人tab达人,综合评分合格,低收入</v>
      </c>
      <c r="AD274" t="str">
        <f t="shared" ca="1" si="124"/>
        <v>分析师100273属于低收入人群,综合评分合格</v>
      </c>
      <c r="AE274" t="str">
        <f t="shared" ca="1" si="125"/>
        <v>分析师100273属于低收入人群,综合评分合格此人文采斐然也是sql达人</v>
      </c>
    </row>
    <row r="275" spans="1:31" x14ac:dyDescent="0.2">
      <c r="A275">
        <v>100274</v>
      </c>
      <c r="B275" s="3">
        <f t="shared" ca="1" si="103"/>
        <v>3283.9539050534872</v>
      </c>
      <c r="C275" s="3">
        <f t="shared" ca="1" si="104"/>
        <v>24.461619403902489</v>
      </c>
      <c r="D275" t="str">
        <f t="shared" ca="1" si="105"/>
        <v>女</v>
      </c>
      <c r="E275" s="3">
        <f t="shared" ca="1" si="106"/>
        <v>10265.484532800741</v>
      </c>
      <c r="F275" s="3">
        <f t="shared" ca="1" si="107"/>
        <v>19</v>
      </c>
      <c r="G275">
        <f t="shared" ca="1" si="102"/>
        <v>5</v>
      </c>
      <c r="H275">
        <f t="shared" ca="1" si="126"/>
        <v>3</v>
      </c>
      <c r="I275">
        <f t="shared" ca="1" si="126"/>
        <v>5</v>
      </c>
      <c r="J275">
        <f t="shared" ca="1" si="126"/>
        <v>5</v>
      </c>
      <c r="K275">
        <f t="shared" ca="1" si="126"/>
        <v>4</v>
      </c>
      <c r="L275">
        <f t="shared" ca="1" si="126"/>
        <v>5</v>
      </c>
      <c r="M275">
        <f t="shared" ca="1" si="126"/>
        <v>4</v>
      </c>
      <c r="N275" s="2">
        <f t="shared" ca="1" si="108"/>
        <v>4.5</v>
      </c>
      <c r="O275" s="2">
        <f t="shared" ca="1" si="109"/>
        <v>4.333333333333333</v>
      </c>
      <c r="P275" s="2">
        <f t="shared" ca="1" si="110"/>
        <v>4.4333333333333336</v>
      </c>
      <c r="Q275" t="str">
        <f t="shared" ca="1" si="111"/>
        <v>非低收入</v>
      </c>
      <c r="R275" t="str">
        <f t="shared" ca="1" si="112"/>
        <v>高收入</v>
      </c>
      <c r="S275" t="str">
        <f t="shared" ca="1" si="113"/>
        <v>综合评分合格</v>
      </c>
      <c r="T275" t="str">
        <f t="shared" ca="1" si="114"/>
        <v>非优秀</v>
      </c>
      <c r="U275" t="str">
        <f t="shared" ca="1" si="115"/>
        <v>综合评分合格</v>
      </c>
      <c r="V275" t="str">
        <f t="shared" ca="1" si="116"/>
        <v/>
      </c>
      <c r="W275" t="str">
        <f t="shared" ca="1" si="117"/>
        <v>口灿莲花</v>
      </c>
      <c r="X275" t="str">
        <f t="shared" ca="1" si="118"/>
        <v/>
      </c>
      <c r="Y275" t="str">
        <f t="shared" ca="1" si="119"/>
        <v>sql达人</v>
      </c>
      <c r="Z275" t="str">
        <f t="shared" ca="1" si="120"/>
        <v>excel达人</v>
      </c>
      <c r="AA275" t="str">
        <f t="shared" ca="1" si="121"/>
        <v>tab达人</v>
      </c>
      <c r="AB275" t="str">
        <f t="shared" ca="1" si="122"/>
        <v>python达人</v>
      </c>
      <c r="AC275" t="str">
        <f t="shared" ca="1" si="123"/>
        <v>口灿莲花sql达人excel达人tab达人python达人,综合评分合格,高收入</v>
      </c>
      <c r="AD275" t="str">
        <f t="shared" ca="1" si="124"/>
        <v>分析师100274属于高收入人群,综合评分合格</v>
      </c>
      <c r="AE275" t="str">
        <f t="shared" ca="1" si="125"/>
        <v>分析师100274属于高收入人群,综合评分合格也是sql达人</v>
      </c>
    </row>
    <row r="276" spans="1:31" x14ac:dyDescent="0.2">
      <c r="A276">
        <v>100275</v>
      </c>
      <c r="B276" s="3">
        <f t="shared" ca="1" si="103"/>
        <v>3521.2723054826965</v>
      </c>
      <c r="C276" s="3">
        <f t="shared" ca="1" si="104"/>
        <v>42.387661174793081</v>
      </c>
      <c r="D276" t="str">
        <f t="shared" ca="1" si="105"/>
        <v>女</v>
      </c>
      <c r="E276" s="3">
        <f t="shared" ca="1" si="106"/>
        <v>5371.4507257149107</v>
      </c>
      <c r="F276" s="3">
        <f t="shared" ca="1" si="107"/>
        <v>6</v>
      </c>
      <c r="G276">
        <f t="shared" ca="1" si="102"/>
        <v>5</v>
      </c>
      <c r="H276">
        <f t="shared" ca="1" si="126"/>
        <v>4</v>
      </c>
      <c r="I276">
        <f t="shared" ca="1" si="126"/>
        <v>3</v>
      </c>
      <c r="J276">
        <f t="shared" ca="1" si="126"/>
        <v>5</v>
      </c>
      <c r="K276">
        <f t="shared" ca="1" si="126"/>
        <v>5</v>
      </c>
      <c r="L276">
        <f t="shared" ca="1" si="126"/>
        <v>5</v>
      </c>
      <c r="M276">
        <f t="shared" ca="1" si="126"/>
        <v>5</v>
      </c>
      <c r="N276" s="2">
        <f t="shared" ca="1" si="108"/>
        <v>4.25</v>
      </c>
      <c r="O276" s="2">
        <f t="shared" ca="1" si="109"/>
        <v>5</v>
      </c>
      <c r="P276" s="2">
        <f t="shared" ca="1" si="110"/>
        <v>4.55</v>
      </c>
      <c r="Q276" t="str">
        <f t="shared" ca="1" si="111"/>
        <v>非低收入</v>
      </c>
      <c r="R276" t="str">
        <f t="shared" ca="1" si="112"/>
        <v>中等收入</v>
      </c>
      <c r="S276" t="str">
        <f t="shared" ca="1" si="113"/>
        <v>综合评分合格</v>
      </c>
      <c r="T276" t="str">
        <f t="shared" ca="1" si="114"/>
        <v>非优秀</v>
      </c>
      <c r="U276" t="str">
        <f t="shared" ca="1" si="115"/>
        <v>综合评分合格</v>
      </c>
      <c r="V276" t="str">
        <f t="shared" ca="1" si="116"/>
        <v>文采斐然</v>
      </c>
      <c r="W276" t="str">
        <f t="shared" ca="1" si="117"/>
        <v>口灿莲花</v>
      </c>
      <c r="X276" t="str">
        <f t="shared" ca="1" si="118"/>
        <v>颜值爆表</v>
      </c>
      <c r="Y276" t="str">
        <f t="shared" ca="1" si="119"/>
        <v>sql达人</v>
      </c>
      <c r="Z276" t="str">
        <f t="shared" ca="1" si="120"/>
        <v>excel达人</v>
      </c>
      <c r="AA276" t="str">
        <f t="shared" ca="1" si="121"/>
        <v/>
      </c>
      <c r="AB276" t="str">
        <f t="shared" ca="1" si="122"/>
        <v>python达人</v>
      </c>
      <c r="AC276" t="str">
        <f t="shared" ca="1" si="123"/>
        <v>文采斐然口灿莲花颜值爆表sql达人excel达人python达人,综合评分合格,中等收入</v>
      </c>
      <c r="AD276" t="str">
        <f t="shared" ca="1" si="124"/>
        <v>分析师100275属于中等收入人群,综合评分合格</v>
      </c>
      <c r="AE276" t="str">
        <f t="shared" ca="1" si="125"/>
        <v>分析师100275属于中等收入人群,综合评分合格此人文采斐然也是sql达人</v>
      </c>
    </row>
    <row r="277" spans="1:31" x14ac:dyDescent="0.2">
      <c r="A277">
        <v>100276</v>
      </c>
      <c r="B277" s="3">
        <f t="shared" ca="1" si="103"/>
        <v>6751.6620260040354</v>
      </c>
      <c r="C277" s="3">
        <f t="shared" ca="1" si="104"/>
        <v>46.064864118950389</v>
      </c>
      <c r="D277" t="str">
        <f t="shared" ca="1" si="105"/>
        <v>男</v>
      </c>
      <c r="E277" s="3">
        <f t="shared" ca="1" si="106"/>
        <v>12154.014021800973</v>
      </c>
      <c r="F277" s="3">
        <f t="shared" ca="1" si="107"/>
        <v>3</v>
      </c>
      <c r="G277">
        <f t="shared" ca="1" si="102"/>
        <v>5</v>
      </c>
      <c r="H277">
        <f t="shared" ca="1" si="126"/>
        <v>5</v>
      </c>
      <c r="I277">
        <f t="shared" ca="1" si="126"/>
        <v>3</v>
      </c>
      <c r="J277">
        <f t="shared" ca="1" si="126"/>
        <v>3</v>
      </c>
      <c r="K277">
        <f t="shared" ca="1" si="126"/>
        <v>5</v>
      </c>
      <c r="L277">
        <f t="shared" ca="1" si="126"/>
        <v>5</v>
      </c>
      <c r="M277">
        <f t="shared" ca="1" si="126"/>
        <v>4</v>
      </c>
      <c r="N277" s="2">
        <f t="shared" ca="1" si="108"/>
        <v>4</v>
      </c>
      <c r="O277" s="2">
        <f t="shared" ca="1" si="109"/>
        <v>4.666666666666667</v>
      </c>
      <c r="P277" s="2">
        <f t="shared" ca="1" si="110"/>
        <v>4.2666666666666666</v>
      </c>
      <c r="Q277" t="str">
        <f t="shared" ca="1" si="111"/>
        <v>非低收入</v>
      </c>
      <c r="R277" t="str">
        <f t="shared" ca="1" si="112"/>
        <v>高收入</v>
      </c>
      <c r="S277" t="str">
        <f t="shared" ca="1" si="113"/>
        <v>综合评分合格</v>
      </c>
      <c r="T277" t="str">
        <f t="shared" ca="1" si="114"/>
        <v>非优秀</v>
      </c>
      <c r="U277" t="str">
        <f t="shared" ca="1" si="115"/>
        <v>综合评分合格</v>
      </c>
      <c r="V277" t="str">
        <f t="shared" ca="1" si="116"/>
        <v>文采斐然</v>
      </c>
      <c r="W277" t="str">
        <f t="shared" ca="1" si="117"/>
        <v>口灿莲花</v>
      </c>
      <c r="X277" t="str">
        <f t="shared" ca="1" si="118"/>
        <v/>
      </c>
      <c r="Y277" t="str">
        <f t="shared" ca="1" si="119"/>
        <v/>
      </c>
      <c r="Z277" t="str">
        <f t="shared" ca="1" si="120"/>
        <v>excel达人</v>
      </c>
      <c r="AA277" t="str">
        <f t="shared" ca="1" si="121"/>
        <v/>
      </c>
      <c r="AB277" t="str">
        <f t="shared" ca="1" si="122"/>
        <v/>
      </c>
      <c r="AC277" t="str">
        <f t="shared" ca="1" si="123"/>
        <v>文采斐然口灿莲花excel达人,综合评分合格,高收入</v>
      </c>
      <c r="AD277" t="str">
        <f t="shared" ca="1" si="124"/>
        <v>分析师100276属于高收入人群,综合评分合格</v>
      </c>
      <c r="AE277" t="str">
        <f t="shared" ca="1" si="125"/>
        <v>分析师100276属于高收入人群,综合评分合格此人文采斐然</v>
      </c>
    </row>
    <row r="278" spans="1:31" x14ac:dyDescent="0.2">
      <c r="A278">
        <v>100277</v>
      </c>
      <c r="B278" s="3">
        <f t="shared" ca="1" si="103"/>
        <v>1325.5430618591613</v>
      </c>
      <c r="C278" s="3">
        <f t="shared" ca="1" si="104"/>
        <v>31.139687284821676</v>
      </c>
      <c r="D278" t="str">
        <f t="shared" ca="1" si="105"/>
        <v>女</v>
      </c>
      <c r="E278" s="3">
        <f t="shared" ca="1" si="106"/>
        <v>10850.266097788304</v>
      </c>
      <c r="F278" s="3">
        <f t="shared" ca="1" si="107"/>
        <v>21</v>
      </c>
      <c r="G278">
        <f t="shared" ca="1" si="102"/>
        <v>5</v>
      </c>
      <c r="H278">
        <f t="shared" ca="1" si="126"/>
        <v>5</v>
      </c>
      <c r="I278">
        <f t="shared" ca="1" si="126"/>
        <v>5</v>
      </c>
      <c r="J278">
        <f t="shared" ca="1" si="126"/>
        <v>4</v>
      </c>
      <c r="K278">
        <f t="shared" ca="1" si="126"/>
        <v>5</v>
      </c>
      <c r="L278">
        <f t="shared" ca="1" si="126"/>
        <v>4</v>
      </c>
      <c r="M278">
        <f t="shared" ca="1" si="126"/>
        <v>4</v>
      </c>
      <c r="N278" s="2">
        <f t="shared" ca="1" si="108"/>
        <v>4.75</v>
      </c>
      <c r="O278" s="2">
        <f t="shared" ca="1" si="109"/>
        <v>4.333333333333333</v>
      </c>
      <c r="P278" s="2">
        <f t="shared" ca="1" si="110"/>
        <v>4.5833333333333339</v>
      </c>
      <c r="Q278" t="str">
        <f t="shared" ca="1" si="111"/>
        <v>非低收入</v>
      </c>
      <c r="R278" t="str">
        <f t="shared" ca="1" si="112"/>
        <v>高收入</v>
      </c>
      <c r="S278" t="str">
        <f t="shared" ca="1" si="113"/>
        <v>综合评分合格</v>
      </c>
      <c r="T278" t="str">
        <f t="shared" ca="1" si="114"/>
        <v>非优秀</v>
      </c>
      <c r="U278" t="str">
        <f t="shared" ca="1" si="115"/>
        <v>综合评分合格</v>
      </c>
      <c r="V278" t="str">
        <f t="shared" ca="1" si="116"/>
        <v>文采斐然</v>
      </c>
      <c r="W278" t="str">
        <f t="shared" ca="1" si="117"/>
        <v/>
      </c>
      <c r="X278" t="str">
        <f t="shared" ca="1" si="118"/>
        <v/>
      </c>
      <c r="Y278" t="str">
        <f t="shared" ca="1" si="119"/>
        <v>sql达人</v>
      </c>
      <c r="Z278" t="str">
        <f t="shared" ca="1" si="120"/>
        <v>excel达人</v>
      </c>
      <c r="AA278" t="str">
        <f t="shared" ca="1" si="121"/>
        <v>tab达人</v>
      </c>
      <c r="AB278" t="str">
        <f t="shared" ca="1" si="122"/>
        <v/>
      </c>
      <c r="AC278" t="str">
        <f t="shared" ca="1" si="123"/>
        <v>文采斐然sql达人excel达人tab达人,综合评分合格,高收入</v>
      </c>
      <c r="AD278" t="str">
        <f t="shared" ca="1" si="124"/>
        <v>分析师100277属于高收入人群,综合评分合格</v>
      </c>
      <c r="AE278" t="str">
        <f t="shared" ca="1" si="125"/>
        <v>分析师100277属于高收入人群,综合评分合格此人文采斐然也是sql达人</v>
      </c>
    </row>
    <row r="279" spans="1:31" x14ac:dyDescent="0.2">
      <c r="A279">
        <v>100278</v>
      </c>
      <c r="B279" s="3">
        <f t="shared" ca="1" si="103"/>
        <v>5607.6173858510847</v>
      </c>
      <c r="C279" s="3">
        <f t="shared" ca="1" si="104"/>
        <v>53.516685868983892</v>
      </c>
      <c r="D279" t="str">
        <f t="shared" ca="1" si="105"/>
        <v>女</v>
      </c>
      <c r="E279" s="3">
        <f t="shared" ca="1" si="106"/>
        <v>2931.5889404984669</v>
      </c>
      <c r="F279" s="3">
        <f t="shared" ca="1" si="107"/>
        <v>5</v>
      </c>
      <c r="G279">
        <f t="shared" ca="1" si="102"/>
        <v>3</v>
      </c>
      <c r="H279">
        <f t="shared" ca="1" si="126"/>
        <v>5</v>
      </c>
      <c r="I279">
        <f t="shared" ca="1" si="126"/>
        <v>5</v>
      </c>
      <c r="J279">
        <f t="shared" ca="1" si="126"/>
        <v>5</v>
      </c>
      <c r="K279">
        <f t="shared" ca="1" si="126"/>
        <v>5</v>
      </c>
      <c r="L279">
        <f t="shared" ca="1" si="126"/>
        <v>4</v>
      </c>
      <c r="M279">
        <f t="shared" ca="1" si="126"/>
        <v>4</v>
      </c>
      <c r="N279" s="2">
        <f t="shared" ca="1" si="108"/>
        <v>4.5</v>
      </c>
      <c r="O279" s="2">
        <f t="shared" ca="1" si="109"/>
        <v>4.333333333333333</v>
      </c>
      <c r="P279" s="2">
        <f t="shared" ca="1" si="110"/>
        <v>4.4333333333333336</v>
      </c>
      <c r="Q279" t="str">
        <f t="shared" ca="1" si="111"/>
        <v>低收入</v>
      </c>
      <c r="R279" t="str">
        <f t="shared" ca="1" si="112"/>
        <v>低收入</v>
      </c>
      <c r="S279" t="str">
        <f t="shared" ca="1" si="113"/>
        <v>综合评分合格</v>
      </c>
      <c r="T279" t="str">
        <f t="shared" ca="1" si="114"/>
        <v>非优秀</v>
      </c>
      <c r="U279" t="str">
        <f t="shared" ca="1" si="115"/>
        <v>综合评分合格</v>
      </c>
      <c r="V279" t="str">
        <f t="shared" ca="1" si="116"/>
        <v>文采斐然</v>
      </c>
      <c r="W279" t="str">
        <f t="shared" ca="1" si="117"/>
        <v/>
      </c>
      <c r="X279" t="str">
        <f t="shared" ca="1" si="118"/>
        <v/>
      </c>
      <c r="Y279" t="str">
        <f t="shared" ca="1" si="119"/>
        <v>sql达人</v>
      </c>
      <c r="Z279" t="str">
        <f t="shared" ca="1" si="120"/>
        <v/>
      </c>
      <c r="AA279" t="str">
        <f t="shared" ca="1" si="121"/>
        <v>tab达人</v>
      </c>
      <c r="AB279" t="str">
        <f t="shared" ca="1" si="122"/>
        <v>python达人</v>
      </c>
      <c r="AC279" t="str">
        <f t="shared" ca="1" si="123"/>
        <v>文采斐然sql达人tab达人python达人,综合评分合格,低收入</v>
      </c>
      <c r="AD279" t="str">
        <f t="shared" ca="1" si="124"/>
        <v>分析师100278属于低收入人群,综合评分合格</v>
      </c>
      <c r="AE279" t="str">
        <f t="shared" ca="1" si="125"/>
        <v>分析师100278属于低收入人群,综合评分合格此人文采斐然也是sql达人</v>
      </c>
    </row>
    <row r="280" spans="1:31" x14ac:dyDescent="0.2">
      <c r="A280">
        <v>100279</v>
      </c>
      <c r="B280" s="3">
        <f t="shared" ca="1" si="103"/>
        <v>3869.8248206097605</v>
      </c>
      <c r="C280" s="3">
        <f t="shared" ca="1" si="104"/>
        <v>53.662295854394706</v>
      </c>
      <c r="D280" t="str">
        <f t="shared" ca="1" si="105"/>
        <v>女</v>
      </c>
      <c r="E280" s="3">
        <f t="shared" ca="1" si="106"/>
        <v>19376.738715076357</v>
      </c>
      <c r="F280" s="3">
        <f t="shared" ca="1" si="107"/>
        <v>7</v>
      </c>
      <c r="G280">
        <f t="shared" ca="1" si="102"/>
        <v>4</v>
      </c>
      <c r="H280">
        <f t="shared" ca="1" si="126"/>
        <v>3</v>
      </c>
      <c r="I280">
        <f t="shared" ca="1" si="126"/>
        <v>5</v>
      </c>
      <c r="J280">
        <f t="shared" ca="1" si="126"/>
        <v>3</v>
      </c>
      <c r="K280">
        <f t="shared" ca="1" si="126"/>
        <v>3</v>
      </c>
      <c r="L280">
        <f t="shared" ca="1" si="126"/>
        <v>5</v>
      </c>
      <c r="M280">
        <f t="shared" ca="1" si="126"/>
        <v>4</v>
      </c>
      <c r="N280" s="2">
        <f t="shared" ca="1" si="108"/>
        <v>3.75</v>
      </c>
      <c r="O280" s="2">
        <f t="shared" ca="1" si="109"/>
        <v>4</v>
      </c>
      <c r="P280" s="2">
        <f t="shared" ca="1" si="110"/>
        <v>3.85</v>
      </c>
      <c r="Q280" t="str">
        <f t="shared" ca="1" si="111"/>
        <v>非低收入</v>
      </c>
      <c r="R280" t="str">
        <f t="shared" ca="1" si="112"/>
        <v>高收入</v>
      </c>
      <c r="S280" t="str">
        <f t="shared" ca="1" si="113"/>
        <v>综合评分合格</v>
      </c>
      <c r="T280" t="str">
        <f t="shared" ca="1" si="114"/>
        <v>非优秀</v>
      </c>
      <c r="U280" t="str">
        <f t="shared" ca="1" si="115"/>
        <v>综合评分合格</v>
      </c>
      <c r="V280" t="str">
        <f t="shared" ca="1" si="116"/>
        <v/>
      </c>
      <c r="W280" t="str">
        <f t="shared" ca="1" si="117"/>
        <v>口灿莲花</v>
      </c>
      <c r="X280" t="str">
        <f t="shared" ca="1" si="118"/>
        <v/>
      </c>
      <c r="Y280" t="str">
        <f t="shared" ca="1" si="119"/>
        <v>sql达人</v>
      </c>
      <c r="Z280" t="str">
        <f t="shared" ca="1" si="120"/>
        <v/>
      </c>
      <c r="AA280" t="str">
        <f t="shared" ca="1" si="121"/>
        <v>tab达人</v>
      </c>
      <c r="AB280" t="str">
        <f t="shared" ca="1" si="122"/>
        <v/>
      </c>
      <c r="AC280" t="str">
        <f t="shared" ca="1" si="123"/>
        <v>口灿莲花sql达人tab达人,综合评分合格,高收入</v>
      </c>
      <c r="AD280" t="str">
        <f t="shared" ca="1" si="124"/>
        <v>分析师100279属于高收入人群,综合评分合格</v>
      </c>
      <c r="AE280" t="str">
        <f t="shared" ca="1" si="125"/>
        <v>分析师100279属于高收入人群,综合评分合格也是sql达人</v>
      </c>
    </row>
    <row r="281" spans="1:31" x14ac:dyDescent="0.2">
      <c r="A281">
        <v>100280</v>
      </c>
      <c r="B281" s="3">
        <f t="shared" ca="1" si="103"/>
        <v>5425.0198487423177</v>
      </c>
      <c r="C281" s="3">
        <f t="shared" ca="1" si="104"/>
        <v>24.413988894656832</v>
      </c>
      <c r="D281" t="str">
        <f t="shared" ca="1" si="105"/>
        <v>男</v>
      </c>
      <c r="E281" s="3">
        <f t="shared" ca="1" si="106"/>
        <v>18333.184558436384</v>
      </c>
      <c r="F281" s="3">
        <f t="shared" ca="1" si="107"/>
        <v>14</v>
      </c>
      <c r="G281">
        <f t="shared" ca="1" si="102"/>
        <v>5</v>
      </c>
      <c r="H281">
        <f t="shared" ca="1" si="126"/>
        <v>4</v>
      </c>
      <c r="I281">
        <f t="shared" ca="1" si="126"/>
        <v>5</v>
      </c>
      <c r="J281">
        <f t="shared" ca="1" si="126"/>
        <v>3</v>
      </c>
      <c r="K281">
        <f t="shared" ca="1" si="126"/>
        <v>3</v>
      </c>
      <c r="L281">
        <f t="shared" ca="1" si="126"/>
        <v>4</v>
      </c>
      <c r="M281">
        <f t="shared" ca="1" si="126"/>
        <v>5</v>
      </c>
      <c r="N281" s="2">
        <f t="shared" ca="1" si="108"/>
        <v>4.25</v>
      </c>
      <c r="O281" s="2">
        <f t="shared" ca="1" si="109"/>
        <v>4</v>
      </c>
      <c r="P281" s="2">
        <f t="shared" ca="1" si="110"/>
        <v>4.1500000000000004</v>
      </c>
      <c r="Q281" t="str">
        <f t="shared" ca="1" si="111"/>
        <v>非低收入</v>
      </c>
      <c r="R281" t="str">
        <f t="shared" ca="1" si="112"/>
        <v>高收入</v>
      </c>
      <c r="S281" t="str">
        <f t="shared" ca="1" si="113"/>
        <v>综合评分合格</v>
      </c>
      <c r="T281" t="str">
        <f t="shared" ca="1" si="114"/>
        <v>非优秀</v>
      </c>
      <c r="U281" t="str">
        <f t="shared" ca="1" si="115"/>
        <v>综合评分合格</v>
      </c>
      <c r="V281" t="str">
        <f t="shared" ca="1" si="116"/>
        <v/>
      </c>
      <c r="W281" t="str">
        <f t="shared" ca="1" si="117"/>
        <v/>
      </c>
      <c r="X281" t="str">
        <f t="shared" ca="1" si="118"/>
        <v>颜值爆表</v>
      </c>
      <c r="Y281" t="str">
        <f t="shared" ca="1" si="119"/>
        <v>sql达人</v>
      </c>
      <c r="Z281" t="str">
        <f t="shared" ca="1" si="120"/>
        <v>excel达人</v>
      </c>
      <c r="AA281" t="str">
        <f t="shared" ca="1" si="121"/>
        <v>tab达人</v>
      </c>
      <c r="AB281" t="str">
        <f t="shared" ca="1" si="122"/>
        <v/>
      </c>
      <c r="AC281" t="str">
        <f t="shared" ca="1" si="123"/>
        <v>颜值爆表sql达人excel达人tab达人,综合评分合格,高收入</v>
      </c>
      <c r="AD281" t="str">
        <f t="shared" ca="1" si="124"/>
        <v>分析师100280属于高收入人群,综合评分合格</v>
      </c>
      <c r="AE281" t="str">
        <f t="shared" ca="1" si="125"/>
        <v>分析师100280属于高收入人群,综合评分合格也是sql达人</v>
      </c>
    </row>
    <row r="282" spans="1:31" x14ac:dyDescent="0.2">
      <c r="A282">
        <v>100281</v>
      </c>
      <c r="B282" s="3">
        <f t="shared" ca="1" si="103"/>
        <v>6245.2290150551262</v>
      </c>
      <c r="C282" s="3">
        <f t="shared" ca="1" si="104"/>
        <v>48.129336276859597</v>
      </c>
      <c r="D282" t="str">
        <f t="shared" ca="1" si="105"/>
        <v>男</v>
      </c>
      <c r="E282" s="3">
        <f t="shared" ca="1" si="106"/>
        <v>21509.67273811403</v>
      </c>
      <c r="F282" s="3">
        <f t="shared" ca="1" si="107"/>
        <v>17</v>
      </c>
      <c r="G282">
        <f t="shared" ca="1" si="102"/>
        <v>3</v>
      </c>
      <c r="H282">
        <f t="shared" ca="1" si="126"/>
        <v>5</v>
      </c>
      <c r="I282">
        <f t="shared" ca="1" si="126"/>
        <v>2</v>
      </c>
      <c r="J282">
        <f t="shared" ca="1" si="126"/>
        <v>4</v>
      </c>
      <c r="K282">
        <f t="shared" ca="1" si="126"/>
        <v>5</v>
      </c>
      <c r="L282">
        <f t="shared" ca="1" si="126"/>
        <v>3</v>
      </c>
      <c r="M282">
        <f t="shared" ca="1" si="126"/>
        <v>4</v>
      </c>
      <c r="N282" s="2">
        <f t="shared" ca="1" si="108"/>
        <v>3.5</v>
      </c>
      <c r="O282" s="2">
        <f t="shared" ca="1" si="109"/>
        <v>4</v>
      </c>
      <c r="P282" s="2">
        <f t="shared" ca="1" si="110"/>
        <v>3.7</v>
      </c>
      <c r="Q282" t="str">
        <f t="shared" ca="1" si="111"/>
        <v>非低收入</v>
      </c>
      <c r="R282" t="str">
        <f t="shared" ca="1" si="112"/>
        <v>高收入</v>
      </c>
      <c r="S282" t="str">
        <f t="shared" ca="1" si="113"/>
        <v>综合评分合格</v>
      </c>
      <c r="T282" t="str">
        <f t="shared" ca="1" si="114"/>
        <v>非优秀</v>
      </c>
      <c r="U282" t="str">
        <f t="shared" ca="1" si="115"/>
        <v>综合评分合格</v>
      </c>
      <c r="V282" t="str">
        <f t="shared" ca="1" si="116"/>
        <v>文采斐然</v>
      </c>
      <c r="W282" t="str">
        <f t="shared" ca="1" si="117"/>
        <v/>
      </c>
      <c r="X282" t="str">
        <f t="shared" ca="1" si="118"/>
        <v/>
      </c>
      <c r="Y282" t="str">
        <f t="shared" ca="1" si="119"/>
        <v>sql达人</v>
      </c>
      <c r="Z282" t="str">
        <f t="shared" ca="1" si="120"/>
        <v/>
      </c>
      <c r="AA282" t="str">
        <f t="shared" ca="1" si="121"/>
        <v/>
      </c>
      <c r="AB282" t="str">
        <f t="shared" ca="1" si="122"/>
        <v/>
      </c>
      <c r="AC282" t="str">
        <f t="shared" ca="1" si="123"/>
        <v>文采斐然sql达人,综合评分合格,高收入</v>
      </c>
      <c r="AD282" t="str">
        <f t="shared" ca="1" si="124"/>
        <v>分析师100281属于高收入人群,综合评分合格</v>
      </c>
      <c r="AE282" t="str">
        <f t="shared" ca="1" si="125"/>
        <v>分析师100281属于高收入人群,综合评分合格此人文采斐然也是sql达人</v>
      </c>
    </row>
    <row r="283" spans="1:31" x14ac:dyDescent="0.2">
      <c r="A283">
        <v>100282</v>
      </c>
      <c r="B283" s="3">
        <f t="shared" ca="1" si="103"/>
        <v>2583.6952377260313</v>
      </c>
      <c r="C283" s="3">
        <f t="shared" ca="1" si="104"/>
        <v>51.323766164058121</v>
      </c>
      <c r="D283" t="str">
        <f t="shared" ca="1" si="105"/>
        <v>男</v>
      </c>
      <c r="E283" s="3">
        <f t="shared" ca="1" si="106"/>
        <v>20861.490767516363</v>
      </c>
      <c r="F283" s="3">
        <f t="shared" ca="1" si="107"/>
        <v>11</v>
      </c>
      <c r="G283">
        <f t="shared" ca="1" si="102"/>
        <v>4</v>
      </c>
      <c r="H283">
        <f t="shared" ca="1" si="126"/>
        <v>5</v>
      </c>
      <c r="I283">
        <f t="shared" ca="1" si="126"/>
        <v>5</v>
      </c>
      <c r="J283">
        <f t="shared" ca="1" si="126"/>
        <v>5</v>
      </c>
      <c r="K283">
        <f t="shared" ca="1" si="126"/>
        <v>4</v>
      </c>
      <c r="L283">
        <f t="shared" ca="1" si="126"/>
        <v>3</v>
      </c>
      <c r="M283">
        <f t="shared" ca="1" si="126"/>
        <v>5</v>
      </c>
      <c r="N283" s="2">
        <f t="shared" ca="1" si="108"/>
        <v>4.75</v>
      </c>
      <c r="O283" s="2">
        <f t="shared" ca="1" si="109"/>
        <v>4</v>
      </c>
      <c r="P283" s="2">
        <f t="shared" ca="1" si="110"/>
        <v>4.45</v>
      </c>
      <c r="Q283" t="str">
        <f t="shared" ca="1" si="111"/>
        <v>非低收入</v>
      </c>
      <c r="R283" t="str">
        <f t="shared" ca="1" si="112"/>
        <v>高收入</v>
      </c>
      <c r="S283" t="str">
        <f t="shared" ca="1" si="113"/>
        <v>综合评分合格</v>
      </c>
      <c r="T283" t="str">
        <f t="shared" ca="1" si="114"/>
        <v>非优秀</v>
      </c>
      <c r="U283" t="str">
        <f t="shared" ca="1" si="115"/>
        <v>综合评分合格</v>
      </c>
      <c r="V283" t="str">
        <f t="shared" ca="1" si="116"/>
        <v/>
      </c>
      <c r="W283" t="str">
        <f t="shared" ca="1" si="117"/>
        <v/>
      </c>
      <c r="X283" t="str">
        <f t="shared" ca="1" si="118"/>
        <v>颜值爆表</v>
      </c>
      <c r="Y283" t="str">
        <f t="shared" ca="1" si="119"/>
        <v>sql达人</v>
      </c>
      <c r="Z283" t="str">
        <f t="shared" ca="1" si="120"/>
        <v/>
      </c>
      <c r="AA283" t="str">
        <f t="shared" ca="1" si="121"/>
        <v>tab达人</v>
      </c>
      <c r="AB283" t="str">
        <f t="shared" ca="1" si="122"/>
        <v>python达人</v>
      </c>
      <c r="AC283" t="str">
        <f t="shared" ca="1" si="123"/>
        <v>颜值爆表sql达人tab达人python达人,综合评分合格,高收入</v>
      </c>
      <c r="AD283" t="str">
        <f t="shared" ca="1" si="124"/>
        <v>分析师100282属于高收入人群,综合评分合格</v>
      </c>
      <c r="AE283" t="str">
        <f t="shared" ca="1" si="125"/>
        <v>分析师100282属于高收入人群,综合评分合格也是sql达人</v>
      </c>
    </row>
    <row r="284" spans="1:31" x14ac:dyDescent="0.2">
      <c r="A284">
        <v>100283</v>
      </c>
      <c r="B284" s="3">
        <f t="shared" ca="1" si="103"/>
        <v>1037.0981297912062</v>
      </c>
      <c r="C284" s="3">
        <f t="shared" ca="1" si="104"/>
        <v>39.567301321598933</v>
      </c>
      <c r="D284" t="str">
        <f t="shared" ca="1" si="105"/>
        <v>男</v>
      </c>
      <c r="E284" s="3">
        <f t="shared" ca="1" si="106"/>
        <v>13465.312440375621</v>
      </c>
      <c r="F284" s="3">
        <f t="shared" ca="1" si="107"/>
        <v>11</v>
      </c>
      <c r="G284">
        <f t="shared" ca="1" si="102"/>
        <v>5</v>
      </c>
      <c r="H284">
        <f t="shared" ca="1" si="126"/>
        <v>4</v>
      </c>
      <c r="I284">
        <f t="shared" ca="1" si="126"/>
        <v>3</v>
      </c>
      <c r="J284">
        <f t="shared" ca="1" si="126"/>
        <v>5</v>
      </c>
      <c r="K284">
        <f t="shared" ca="1" si="126"/>
        <v>3</v>
      </c>
      <c r="L284">
        <f t="shared" ca="1" si="126"/>
        <v>3</v>
      </c>
      <c r="M284">
        <f t="shared" ca="1" si="126"/>
        <v>5</v>
      </c>
      <c r="N284" s="2">
        <f t="shared" ca="1" si="108"/>
        <v>4.25</v>
      </c>
      <c r="O284" s="2">
        <f t="shared" ca="1" si="109"/>
        <v>3.6666666666666665</v>
      </c>
      <c r="P284" s="2">
        <f t="shared" ca="1" si="110"/>
        <v>4.0166666666666666</v>
      </c>
      <c r="Q284" t="str">
        <f t="shared" ca="1" si="111"/>
        <v>非低收入</v>
      </c>
      <c r="R284" t="str">
        <f t="shared" ca="1" si="112"/>
        <v>高收入</v>
      </c>
      <c r="S284" t="str">
        <f t="shared" ca="1" si="113"/>
        <v>综合评分合格</v>
      </c>
      <c r="T284" t="str">
        <f t="shared" ca="1" si="114"/>
        <v>非优秀</v>
      </c>
      <c r="U284" t="str">
        <f t="shared" ca="1" si="115"/>
        <v>综合评分合格</v>
      </c>
      <c r="V284" t="str">
        <f t="shared" ca="1" si="116"/>
        <v/>
      </c>
      <c r="W284" t="str">
        <f t="shared" ca="1" si="117"/>
        <v/>
      </c>
      <c r="X284" t="str">
        <f t="shared" ca="1" si="118"/>
        <v>颜值爆表</v>
      </c>
      <c r="Y284" t="str">
        <f t="shared" ca="1" si="119"/>
        <v>sql达人</v>
      </c>
      <c r="Z284" t="str">
        <f t="shared" ca="1" si="120"/>
        <v>excel达人</v>
      </c>
      <c r="AA284" t="str">
        <f t="shared" ca="1" si="121"/>
        <v/>
      </c>
      <c r="AB284" t="str">
        <f t="shared" ca="1" si="122"/>
        <v>python达人</v>
      </c>
      <c r="AC284" t="str">
        <f t="shared" ca="1" si="123"/>
        <v>颜值爆表sql达人excel达人python达人,综合评分合格,高收入</v>
      </c>
      <c r="AD284" t="str">
        <f t="shared" ca="1" si="124"/>
        <v>分析师100283属于高收入人群,综合评分合格</v>
      </c>
      <c r="AE284" t="str">
        <f t="shared" ca="1" si="125"/>
        <v>分析师100283属于高收入人群,综合评分合格也是sql达人</v>
      </c>
    </row>
    <row r="285" spans="1:31" x14ac:dyDescent="0.2">
      <c r="A285">
        <v>100284</v>
      </c>
      <c r="B285" s="3">
        <f t="shared" ca="1" si="103"/>
        <v>281.36275756801001</v>
      </c>
      <c r="C285" s="3">
        <f t="shared" ca="1" si="104"/>
        <v>41.902620158518197</v>
      </c>
      <c r="D285" t="str">
        <f t="shared" ca="1" si="105"/>
        <v>男</v>
      </c>
      <c r="E285" s="3">
        <f t="shared" ca="1" si="106"/>
        <v>16799.537914166187</v>
      </c>
      <c r="F285" s="3">
        <f t="shared" ca="1" si="107"/>
        <v>20</v>
      </c>
      <c r="G285">
        <f t="shared" ca="1" si="102"/>
        <v>3</v>
      </c>
      <c r="H285">
        <f t="shared" ca="1" si="126"/>
        <v>5</v>
      </c>
      <c r="I285">
        <f t="shared" ca="1" si="126"/>
        <v>4</v>
      </c>
      <c r="J285">
        <f t="shared" ca="1" si="126"/>
        <v>4</v>
      </c>
      <c r="K285">
        <f t="shared" ca="1" si="126"/>
        <v>5</v>
      </c>
      <c r="L285">
        <f t="shared" ca="1" si="126"/>
        <v>4</v>
      </c>
      <c r="M285">
        <f t="shared" ca="1" si="126"/>
        <v>4</v>
      </c>
      <c r="N285" s="2">
        <f t="shared" ca="1" si="108"/>
        <v>4</v>
      </c>
      <c r="O285" s="2">
        <f t="shared" ca="1" si="109"/>
        <v>4.333333333333333</v>
      </c>
      <c r="P285" s="2">
        <f t="shared" ca="1" si="110"/>
        <v>4.1333333333333329</v>
      </c>
      <c r="Q285" t="str">
        <f t="shared" ca="1" si="111"/>
        <v>非低收入</v>
      </c>
      <c r="R285" t="str">
        <f t="shared" ca="1" si="112"/>
        <v>高收入</v>
      </c>
      <c r="S285" t="str">
        <f t="shared" ca="1" si="113"/>
        <v>综合评分合格</v>
      </c>
      <c r="T285" t="str">
        <f t="shared" ca="1" si="114"/>
        <v>非优秀</v>
      </c>
      <c r="U285" t="str">
        <f t="shared" ca="1" si="115"/>
        <v>综合评分合格</v>
      </c>
      <c r="V285" t="str">
        <f t="shared" ca="1" si="116"/>
        <v>文采斐然</v>
      </c>
      <c r="W285" t="str">
        <f t="shared" ca="1" si="117"/>
        <v/>
      </c>
      <c r="X285" t="str">
        <f t="shared" ca="1" si="118"/>
        <v/>
      </c>
      <c r="Y285" t="str">
        <f t="shared" ca="1" si="119"/>
        <v>sql达人</v>
      </c>
      <c r="Z285" t="str">
        <f t="shared" ca="1" si="120"/>
        <v/>
      </c>
      <c r="AA285" t="str">
        <f t="shared" ca="1" si="121"/>
        <v/>
      </c>
      <c r="AB285" t="str">
        <f t="shared" ca="1" si="122"/>
        <v/>
      </c>
      <c r="AC285" t="str">
        <f t="shared" ca="1" si="123"/>
        <v>文采斐然sql达人,综合评分合格,高收入</v>
      </c>
      <c r="AD285" t="str">
        <f t="shared" ca="1" si="124"/>
        <v>分析师100284属于高收入人群,综合评分合格</v>
      </c>
      <c r="AE285" t="str">
        <f t="shared" ca="1" si="125"/>
        <v>分析师100284属于高收入人群,综合评分合格此人文采斐然也是sql达人</v>
      </c>
    </row>
    <row r="286" spans="1:31" x14ac:dyDescent="0.2">
      <c r="A286">
        <v>100285</v>
      </c>
      <c r="B286" s="3">
        <f t="shared" ca="1" si="103"/>
        <v>8561.8615299884677</v>
      </c>
      <c r="C286" s="3">
        <f t="shared" ca="1" si="104"/>
        <v>30.099852762873951</v>
      </c>
      <c r="D286" t="str">
        <f t="shared" ca="1" si="105"/>
        <v>男</v>
      </c>
      <c r="E286" s="3">
        <f t="shared" ca="1" si="106"/>
        <v>15251.756367405787</v>
      </c>
      <c r="F286" s="3">
        <f t="shared" ca="1" si="107"/>
        <v>10</v>
      </c>
      <c r="G286">
        <f t="shared" ca="1" si="102"/>
        <v>5</v>
      </c>
      <c r="H286">
        <f t="shared" ca="1" si="126"/>
        <v>5</v>
      </c>
      <c r="I286">
        <f t="shared" ca="1" si="126"/>
        <v>4</v>
      </c>
      <c r="J286">
        <f t="shared" ca="1" si="126"/>
        <v>3</v>
      </c>
      <c r="K286">
        <f t="shared" ca="1" si="126"/>
        <v>4</v>
      </c>
      <c r="L286">
        <f t="shared" ca="1" si="126"/>
        <v>5</v>
      </c>
      <c r="M286">
        <f t="shared" ca="1" si="126"/>
        <v>5</v>
      </c>
      <c r="N286" s="2">
        <f t="shared" ca="1" si="108"/>
        <v>4.25</v>
      </c>
      <c r="O286" s="2">
        <f t="shared" ca="1" si="109"/>
        <v>4.666666666666667</v>
      </c>
      <c r="P286" s="2">
        <f t="shared" ca="1" si="110"/>
        <v>4.416666666666667</v>
      </c>
      <c r="Q286" t="str">
        <f t="shared" ca="1" si="111"/>
        <v>非低收入</v>
      </c>
      <c r="R286" t="str">
        <f t="shared" ca="1" si="112"/>
        <v>高收入</v>
      </c>
      <c r="S286" t="str">
        <f t="shared" ca="1" si="113"/>
        <v>综合评分合格</v>
      </c>
      <c r="T286" t="str">
        <f t="shared" ca="1" si="114"/>
        <v>非优秀</v>
      </c>
      <c r="U286" t="str">
        <f t="shared" ca="1" si="115"/>
        <v>综合评分合格</v>
      </c>
      <c r="V286" t="str">
        <f t="shared" ca="1" si="116"/>
        <v/>
      </c>
      <c r="W286" t="str">
        <f t="shared" ca="1" si="117"/>
        <v>口灿莲花</v>
      </c>
      <c r="X286" t="str">
        <f t="shared" ca="1" si="118"/>
        <v>颜值爆表</v>
      </c>
      <c r="Y286" t="str">
        <f t="shared" ca="1" si="119"/>
        <v>sql达人</v>
      </c>
      <c r="Z286" t="str">
        <f t="shared" ca="1" si="120"/>
        <v>excel达人</v>
      </c>
      <c r="AA286" t="str">
        <f t="shared" ca="1" si="121"/>
        <v/>
      </c>
      <c r="AB286" t="str">
        <f t="shared" ca="1" si="122"/>
        <v/>
      </c>
      <c r="AC286" t="str">
        <f t="shared" ca="1" si="123"/>
        <v>口灿莲花颜值爆表sql达人excel达人,综合评分合格,高收入</v>
      </c>
      <c r="AD286" t="str">
        <f t="shared" ca="1" si="124"/>
        <v>分析师100285属于高收入人群,综合评分合格</v>
      </c>
      <c r="AE286" t="str">
        <f t="shared" ca="1" si="125"/>
        <v>分析师100285属于高收入人群,综合评分合格也是sql达人</v>
      </c>
    </row>
    <row r="287" spans="1:31" x14ac:dyDescent="0.2">
      <c r="A287">
        <v>100286</v>
      </c>
      <c r="B287" s="3">
        <f t="shared" ca="1" si="103"/>
        <v>9430.9945691982502</v>
      </c>
      <c r="C287" s="3">
        <f t="shared" ca="1" si="104"/>
        <v>41.899924153232689</v>
      </c>
      <c r="D287" t="str">
        <f t="shared" ca="1" si="105"/>
        <v>男</v>
      </c>
      <c r="E287" s="3">
        <f t="shared" ca="1" si="106"/>
        <v>2195.8280831908542</v>
      </c>
      <c r="F287" s="3">
        <f t="shared" ca="1" si="107"/>
        <v>16</v>
      </c>
      <c r="G287">
        <f t="shared" ca="1" si="102"/>
        <v>3</v>
      </c>
      <c r="H287">
        <f t="shared" ca="1" si="126"/>
        <v>5</v>
      </c>
      <c r="I287">
        <f t="shared" ca="1" si="126"/>
        <v>5</v>
      </c>
      <c r="J287">
        <f t="shared" ca="1" si="126"/>
        <v>1</v>
      </c>
      <c r="K287">
        <f t="shared" ca="1" si="126"/>
        <v>4</v>
      </c>
      <c r="L287">
        <f t="shared" ca="1" si="126"/>
        <v>4</v>
      </c>
      <c r="M287">
        <f t="shared" ca="1" si="126"/>
        <v>4</v>
      </c>
      <c r="N287" s="2">
        <f t="shared" ca="1" si="108"/>
        <v>3.5</v>
      </c>
      <c r="O287" s="2">
        <f t="shared" ca="1" si="109"/>
        <v>4</v>
      </c>
      <c r="P287" s="2">
        <f t="shared" ca="1" si="110"/>
        <v>3.7</v>
      </c>
      <c r="Q287" t="str">
        <f t="shared" ca="1" si="111"/>
        <v>低收入</v>
      </c>
      <c r="R287" t="str">
        <f t="shared" ca="1" si="112"/>
        <v>低收入</v>
      </c>
      <c r="S287" t="str">
        <f t="shared" ca="1" si="113"/>
        <v>综合评分合格</v>
      </c>
      <c r="T287" t="str">
        <f t="shared" ca="1" si="114"/>
        <v>非优秀</v>
      </c>
      <c r="U287" t="str">
        <f t="shared" ca="1" si="115"/>
        <v>综合评分合格</v>
      </c>
      <c r="V287" t="str">
        <f t="shared" ca="1" si="116"/>
        <v/>
      </c>
      <c r="W287" t="str">
        <f t="shared" ca="1" si="117"/>
        <v/>
      </c>
      <c r="X287" t="str">
        <f t="shared" ca="1" si="118"/>
        <v/>
      </c>
      <c r="Y287" t="str">
        <f t="shared" ca="1" si="119"/>
        <v>sql达人</v>
      </c>
      <c r="Z287" t="str">
        <f t="shared" ca="1" si="120"/>
        <v/>
      </c>
      <c r="AA287" t="str">
        <f t="shared" ca="1" si="121"/>
        <v>tab达人</v>
      </c>
      <c r="AB287" t="str">
        <f t="shared" ca="1" si="122"/>
        <v/>
      </c>
      <c r="AC287" t="str">
        <f t="shared" ca="1" si="123"/>
        <v>sql达人tab达人,综合评分合格,低收入</v>
      </c>
      <c r="AD287" t="str">
        <f t="shared" ca="1" si="124"/>
        <v>分析师100286属于低收入人群,综合评分合格</v>
      </c>
      <c r="AE287" t="str">
        <f t="shared" ca="1" si="125"/>
        <v>分析师100286属于低收入人群,综合评分合格也是sql达人</v>
      </c>
    </row>
    <row r="288" spans="1:31" x14ac:dyDescent="0.2">
      <c r="A288">
        <v>100287</v>
      </c>
      <c r="B288" s="3">
        <f t="shared" ca="1" si="103"/>
        <v>4401.9055165996688</v>
      </c>
      <c r="C288" s="3">
        <f t="shared" ca="1" si="104"/>
        <v>67.243022500347024</v>
      </c>
      <c r="D288" t="str">
        <f t="shared" ca="1" si="105"/>
        <v>女</v>
      </c>
      <c r="E288" s="3">
        <f t="shared" ca="1" si="106"/>
        <v>14023.207323708415</v>
      </c>
      <c r="F288" s="3">
        <f t="shared" ca="1" si="107"/>
        <v>14</v>
      </c>
      <c r="G288">
        <f t="shared" ca="1" si="102"/>
        <v>4</v>
      </c>
      <c r="H288">
        <f t="shared" ca="1" si="126"/>
        <v>5</v>
      </c>
      <c r="I288">
        <f t="shared" ca="1" si="126"/>
        <v>5</v>
      </c>
      <c r="J288">
        <f t="shared" ca="1" si="126"/>
        <v>3</v>
      </c>
      <c r="K288">
        <f t="shared" ca="1" si="126"/>
        <v>5</v>
      </c>
      <c r="L288">
        <f t="shared" ca="1" si="126"/>
        <v>5</v>
      </c>
      <c r="M288">
        <f t="shared" ca="1" si="126"/>
        <v>4</v>
      </c>
      <c r="N288" s="2">
        <f t="shared" ca="1" si="108"/>
        <v>4.25</v>
      </c>
      <c r="O288" s="2">
        <f t="shared" ca="1" si="109"/>
        <v>4.666666666666667</v>
      </c>
      <c r="P288" s="2">
        <f t="shared" ca="1" si="110"/>
        <v>4.416666666666667</v>
      </c>
      <c r="Q288" t="str">
        <f t="shared" ca="1" si="111"/>
        <v>非低收入</v>
      </c>
      <c r="R288" t="str">
        <f t="shared" ca="1" si="112"/>
        <v>高收入</v>
      </c>
      <c r="S288" t="str">
        <f t="shared" ca="1" si="113"/>
        <v>综合评分合格</v>
      </c>
      <c r="T288" t="str">
        <f t="shared" ca="1" si="114"/>
        <v>非优秀</v>
      </c>
      <c r="U288" t="str">
        <f t="shared" ca="1" si="115"/>
        <v>综合评分合格</v>
      </c>
      <c r="V288" t="str">
        <f t="shared" ca="1" si="116"/>
        <v>文采斐然</v>
      </c>
      <c r="W288" t="str">
        <f t="shared" ca="1" si="117"/>
        <v>口灿莲花</v>
      </c>
      <c r="X288" t="str">
        <f t="shared" ca="1" si="118"/>
        <v/>
      </c>
      <c r="Y288" t="str">
        <f t="shared" ca="1" si="119"/>
        <v>sql达人</v>
      </c>
      <c r="Z288" t="str">
        <f t="shared" ca="1" si="120"/>
        <v/>
      </c>
      <c r="AA288" t="str">
        <f t="shared" ca="1" si="121"/>
        <v>tab达人</v>
      </c>
      <c r="AB288" t="str">
        <f t="shared" ca="1" si="122"/>
        <v/>
      </c>
      <c r="AC288" t="str">
        <f t="shared" ca="1" si="123"/>
        <v>文采斐然口灿莲花sql达人tab达人,综合评分合格,高收入</v>
      </c>
      <c r="AD288" t="str">
        <f t="shared" ca="1" si="124"/>
        <v>分析师100287属于高收入人群,综合评分合格</v>
      </c>
      <c r="AE288" t="str">
        <f t="shared" ca="1" si="125"/>
        <v>分析师100287属于高收入人群,综合评分合格此人文采斐然也是sql达人</v>
      </c>
    </row>
    <row r="289" spans="1:31" x14ac:dyDescent="0.2">
      <c r="A289">
        <v>100288</v>
      </c>
      <c r="B289" s="3">
        <f t="shared" ca="1" si="103"/>
        <v>495.92738150725069</v>
      </c>
      <c r="C289" s="3">
        <f t="shared" ca="1" si="104"/>
        <v>48.325917059682446</v>
      </c>
      <c r="D289" t="str">
        <f t="shared" ca="1" si="105"/>
        <v>女</v>
      </c>
      <c r="E289" s="3">
        <f t="shared" ca="1" si="106"/>
        <v>7550.5065744901904</v>
      </c>
      <c r="F289" s="3">
        <f t="shared" ca="1" si="107"/>
        <v>14</v>
      </c>
      <c r="G289">
        <f t="shared" ca="1" si="102"/>
        <v>5</v>
      </c>
      <c r="H289">
        <f t="shared" ca="1" si="126"/>
        <v>4</v>
      </c>
      <c r="I289">
        <f t="shared" ca="1" si="126"/>
        <v>4</v>
      </c>
      <c r="J289">
        <f t="shared" ca="1" si="126"/>
        <v>5</v>
      </c>
      <c r="K289">
        <f t="shared" ca="1" si="126"/>
        <v>4</v>
      </c>
      <c r="L289">
        <f t="shared" ca="1" si="126"/>
        <v>4</v>
      </c>
      <c r="M289">
        <f t="shared" ca="1" si="126"/>
        <v>5</v>
      </c>
      <c r="N289" s="2">
        <f t="shared" ca="1" si="108"/>
        <v>4.5</v>
      </c>
      <c r="O289" s="2">
        <f t="shared" ca="1" si="109"/>
        <v>4.333333333333333</v>
      </c>
      <c r="P289" s="2">
        <f t="shared" ca="1" si="110"/>
        <v>4.4333333333333336</v>
      </c>
      <c r="Q289" t="str">
        <f t="shared" ca="1" si="111"/>
        <v>非低收入</v>
      </c>
      <c r="R289" t="str">
        <f t="shared" ca="1" si="112"/>
        <v>中高收入</v>
      </c>
      <c r="S289" t="str">
        <f t="shared" ca="1" si="113"/>
        <v>综合评分合格</v>
      </c>
      <c r="T289" t="str">
        <f t="shared" ca="1" si="114"/>
        <v>非优秀</v>
      </c>
      <c r="U289" t="str">
        <f t="shared" ca="1" si="115"/>
        <v>综合评分合格</v>
      </c>
      <c r="V289" t="str">
        <f t="shared" ca="1" si="116"/>
        <v/>
      </c>
      <c r="W289" t="str">
        <f t="shared" ca="1" si="117"/>
        <v/>
      </c>
      <c r="X289" t="str">
        <f t="shared" ca="1" si="118"/>
        <v>颜值爆表</v>
      </c>
      <c r="Y289" t="str">
        <f t="shared" ca="1" si="119"/>
        <v>sql达人</v>
      </c>
      <c r="Z289" t="str">
        <f t="shared" ca="1" si="120"/>
        <v>excel达人</v>
      </c>
      <c r="AA289" t="str">
        <f t="shared" ca="1" si="121"/>
        <v/>
      </c>
      <c r="AB289" t="str">
        <f t="shared" ca="1" si="122"/>
        <v>python达人</v>
      </c>
      <c r="AC289" t="str">
        <f t="shared" ca="1" si="123"/>
        <v>颜值爆表sql达人excel达人python达人,综合评分合格,中高收入</v>
      </c>
      <c r="AD289" t="str">
        <f t="shared" ca="1" si="124"/>
        <v>分析师100288属于中高收入人群,综合评分合格</v>
      </c>
      <c r="AE289" t="str">
        <f t="shared" ca="1" si="125"/>
        <v>分析师100288属于中高收入人群,综合评分合格也是sql达人</v>
      </c>
    </row>
    <row r="290" spans="1:31" x14ac:dyDescent="0.2">
      <c r="A290">
        <v>100289</v>
      </c>
      <c r="B290" s="3">
        <f t="shared" ca="1" si="103"/>
        <v>3439.8424410157236</v>
      </c>
      <c r="C290" s="3">
        <f t="shared" ca="1" si="104"/>
        <v>56.174540348518136</v>
      </c>
      <c r="D290" t="str">
        <f t="shared" ca="1" si="105"/>
        <v>女</v>
      </c>
      <c r="E290" s="3">
        <f t="shared" ca="1" si="106"/>
        <v>19120.930672340932</v>
      </c>
      <c r="F290" s="3">
        <f t="shared" ca="1" si="107"/>
        <v>9</v>
      </c>
      <c r="G290">
        <f t="shared" ca="1" si="102"/>
        <v>4</v>
      </c>
      <c r="H290">
        <f t="shared" ca="1" si="126"/>
        <v>2</v>
      </c>
      <c r="I290">
        <f t="shared" ca="1" si="126"/>
        <v>5</v>
      </c>
      <c r="J290">
        <f t="shared" ca="1" si="126"/>
        <v>4</v>
      </c>
      <c r="K290">
        <f t="shared" ca="1" si="126"/>
        <v>4</v>
      </c>
      <c r="L290">
        <f t="shared" ca="1" si="126"/>
        <v>4</v>
      </c>
      <c r="M290">
        <f t="shared" ca="1" si="126"/>
        <v>3</v>
      </c>
      <c r="N290" s="2">
        <f t="shared" ca="1" si="108"/>
        <v>3.75</v>
      </c>
      <c r="O290" s="2">
        <f t="shared" ca="1" si="109"/>
        <v>3.6666666666666665</v>
      </c>
      <c r="P290" s="2">
        <f t="shared" ca="1" si="110"/>
        <v>3.7166666666666668</v>
      </c>
      <c r="Q290" t="str">
        <f t="shared" ca="1" si="111"/>
        <v>非低收入</v>
      </c>
      <c r="R290" t="str">
        <f t="shared" ca="1" si="112"/>
        <v>高收入</v>
      </c>
      <c r="S290" t="str">
        <f t="shared" ca="1" si="113"/>
        <v>综合评分合格</v>
      </c>
      <c r="T290" t="str">
        <f t="shared" ca="1" si="114"/>
        <v>非优秀</v>
      </c>
      <c r="U290" t="str">
        <f t="shared" ca="1" si="115"/>
        <v>综合评分合格</v>
      </c>
      <c r="V290" t="str">
        <f t="shared" ca="1" si="116"/>
        <v/>
      </c>
      <c r="W290" t="str">
        <f t="shared" ca="1" si="117"/>
        <v/>
      </c>
      <c r="X290" t="str">
        <f t="shared" ca="1" si="118"/>
        <v/>
      </c>
      <c r="Y290" t="str">
        <f t="shared" ca="1" si="119"/>
        <v>sql达人</v>
      </c>
      <c r="Z290" t="str">
        <f t="shared" ca="1" si="120"/>
        <v/>
      </c>
      <c r="AA290" t="str">
        <f t="shared" ca="1" si="121"/>
        <v>tab达人</v>
      </c>
      <c r="AB290" t="str">
        <f t="shared" ca="1" si="122"/>
        <v/>
      </c>
      <c r="AC290" t="str">
        <f t="shared" ca="1" si="123"/>
        <v>sql达人tab达人,综合评分合格,高收入</v>
      </c>
      <c r="AD290" t="str">
        <f t="shared" ca="1" si="124"/>
        <v>分析师100289属于高收入人群,综合评分合格</v>
      </c>
      <c r="AE290" t="str">
        <f t="shared" ca="1" si="125"/>
        <v>分析师100289属于高收入人群,综合评分合格也是sql达人</v>
      </c>
    </row>
    <row r="291" spans="1:31" x14ac:dyDescent="0.2">
      <c r="A291">
        <v>100290</v>
      </c>
      <c r="B291" s="3">
        <f t="shared" ca="1" si="103"/>
        <v>6291.410566445491</v>
      </c>
      <c r="C291" s="3">
        <f t="shared" ca="1" si="104"/>
        <v>39.873661600327182</v>
      </c>
      <c r="D291" t="str">
        <f t="shared" ca="1" si="105"/>
        <v>女</v>
      </c>
      <c r="E291" s="3">
        <f t="shared" ca="1" si="106"/>
        <v>14213.845574483077</v>
      </c>
      <c r="F291" s="3">
        <f t="shared" ca="1" si="107"/>
        <v>12</v>
      </c>
      <c r="G291">
        <f t="shared" ca="1" si="102"/>
        <v>4</v>
      </c>
      <c r="H291">
        <f t="shared" ca="1" si="126"/>
        <v>4</v>
      </c>
      <c r="I291">
        <f t="shared" ca="1" si="126"/>
        <v>4</v>
      </c>
      <c r="J291">
        <f t="shared" ca="1" si="126"/>
        <v>3</v>
      </c>
      <c r="K291">
        <f t="shared" ca="1" si="126"/>
        <v>5</v>
      </c>
      <c r="L291">
        <f t="shared" ca="1" si="126"/>
        <v>4</v>
      </c>
      <c r="M291">
        <f t="shared" ca="1" si="126"/>
        <v>4</v>
      </c>
      <c r="N291" s="2">
        <f t="shared" ca="1" si="108"/>
        <v>3.75</v>
      </c>
      <c r="O291" s="2">
        <f t="shared" ca="1" si="109"/>
        <v>4.333333333333333</v>
      </c>
      <c r="P291" s="2">
        <f t="shared" ca="1" si="110"/>
        <v>3.9833333333333334</v>
      </c>
      <c r="Q291" t="str">
        <f t="shared" ca="1" si="111"/>
        <v>非低收入</v>
      </c>
      <c r="R291" t="str">
        <f t="shared" ca="1" si="112"/>
        <v>高收入</v>
      </c>
      <c r="S291" t="str">
        <f t="shared" ca="1" si="113"/>
        <v>综合评分合格</v>
      </c>
      <c r="T291" t="str">
        <f t="shared" ca="1" si="114"/>
        <v>非优秀</v>
      </c>
      <c r="U291" t="str">
        <f t="shared" ca="1" si="115"/>
        <v>综合评分合格</v>
      </c>
      <c r="V291" t="str">
        <f t="shared" ca="1" si="116"/>
        <v>文采斐然</v>
      </c>
      <c r="W291" t="str">
        <f t="shared" ca="1" si="117"/>
        <v/>
      </c>
      <c r="X291" t="str">
        <f t="shared" ca="1" si="118"/>
        <v/>
      </c>
      <c r="Y291" t="str">
        <f t="shared" ca="1" si="119"/>
        <v>sql达人</v>
      </c>
      <c r="Z291" t="str">
        <f t="shared" ca="1" si="120"/>
        <v/>
      </c>
      <c r="AA291" t="str">
        <f t="shared" ca="1" si="121"/>
        <v/>
      </c>
      <c r="AB291" t="str">
        <f t="shared" ca="1" si="122"/>
        <v/>
      </c>
      <c r="AC291" t="str">
        <f t="shared" ca="1" si="123"/>
        <v>文采斐然sql达人,综合评分合格,高收入</v>
      </c>
      <c r="AD291" t="str">
        <f t="shared" ca="1" si="124"/>
        <v>分析师100290属于高收入人群,综合评分合格</v>
      </c>
      <c r="AE291" t="str">
        <f t="shared" ca="1" si="125"/>
        <v>分析师100290属于高收入人群,综合评分合格此人文采斐然也是sql达人</v>
      </c>
    </row>
    <row r="292" spans="1:31" x14ac:dyDescent="0.2">
      <c r="A292">
        <v>100291</v>
      </c>
      <c r="B292" s="3">
        <f t="shared" ca="1" si="103"/>
        <v>8512.3718225863795</v>
      </c>
      <c r="C292" s="3">
        <f t="shared" ca="1" si="104"/>
        <v>49.315765503609384</v>
      </c>
      <c r="D292" t="str">
        <f t="shared" ca="1" si="105"/>
        <v>女</v>
      </c>
      <c r="E292" s="3">
        <f t="shared" ca="1" si="106"/>
        <v>10812.791899081549</v>
      </c>
      <c r="F292" s="3">
        <f t="shared" ca="1" si="107"/>
        <v>3</v>
      </c>
      <c r="G292">
        <f t="shared" ca="1" si="102"/>
        <v>5</v>
      </c>
      <c r="H292">
        <f t="shared" ca="1" si="126"/>
        <v>5</v>
      </c>
      <c r="I292">
        <f t="shared" ca="1" si="126"/>
        <v>5</v>
      </c>
      <c r="J292">
        <f t="shared" ca="1" si="126"/>
        <v>4</v>
      </c>
      <c r="K292">
        <f t="shared" ca="1" si="126"/>
        <v>4</v>
      </c>
      <c r="L292">
        <f t="shared" ca="1" si="126"/>
        <v>3</v>
      </c>
      <c r="M292">
        <f t="shared" ca="1" si="126"/>
        <v>5</v>
      </c>
      <c r="N292" s="2">
        <f t="shared" ca="1" si="108"/>
        <v>4.75</v>
      </c>
      <c r="O292" s="2">
        <f t="shared" ca="1" si="109"/>
        <v>4</v>
      </c>
      <c r="P292" s="2">
        <f t="shared" ca="1" si="110"/>
        <v>4.45</v>
      </c>
      <c r="Q292" t="str">
        <f t="shared" ca="1" si="111"/>
        <v>非低收入</v>
      </c>
      <c r="R292" t="str">
        <f t="shared" ca="1" si="112"/>
        <v>高收入</v>
      </c>
      <c r="S292" t="str">
        <f t="shared" ca="1" si="113"/>
        <v>综合评分合格</v>
      </c>
      <c r="T292" t="str">
        <f t="shared" ca="1" si="114"/>
        <v>非优秀</v>
      </c>
      <c r="U292" t="str">
        <f t="shared" ca="1" si="115"/>
        <v>综合评分合格</v>
      </c>
      <c r="V292" t="str">
        <f t="shared" ca="1" si="116"/>
        <v/>
      </c>
      <c r="W292" t="str">
        <f t="shared" ca="1" si="117"/>
        <v/>
      </c>
      <c r="X292" t="str">
        <f t="shared" ca="1" si="118"/>
        <v>颜值爆表</v>
      </c>
      <c r="Y292" t="str">
        <f t="shared" ca="1" si="119"/>
        <v/>
      </c>
      <c r="Z292" t="str">
        <f t="shared" ca="1" si="120"/>
        <v>excel达人</v>
      </c>
      <c r="AA292" t="str">
        <f t="shared" ca="1" si="121"/>
        <v>tab达人</v>
      </c>
      <c r="AB292" t="str">
        <f t="shared" ca="1" si="122"/>
        <v/>
      </c>
      <c r="AC292" t="str">
        <f t="shared" ca="1" si="123"/>
        <v>颜值爆表excel达人tab达人,综合评分合格,高收入</v>
      </c>
      <c r="AD292" t="str">
        <f t="shared" ca="1" si="124"/>
        <v>分析师100291属于高收入人群,综合评分合格</v>
      </c>
      <c r="AE292" t="str">
        <f t="shared" ca="1" si="125"/>
        <v>分析师100291属于高收入人群,综合评分合格</v>
      </c>
    </row>
    <row r="293" spans="1:31" x14ac:dyDescent="0.2">
      <c r="A293">
        <v>100292</v>
      </c>
      <c r="B293" s="3">
        <f t="shared" ca="1" si="103"/>
        <v>650.79315991380065</v>
      </c>
      <c r="C293" s="3">
        <f t="shared" ca="1" si="104"/>
        <v>49.793059451805632</v>
      </c>
      <c r="D293" t="str">
        <f t="shared" ca="1" si="105"/>
        <v>女</v>
      </c>
      <c r="E293" s="3">
        <f t="shared" ca="1" si="106"/>
        <v>10605.646481685782</v>
      </c>
      <c r="F293" s="3">
        <f t="shared" ca="1" si="107"/>
        <v>11</v>
      </c>
      <c r="G293">
        <f t="shared" ca="1" si="102"/>
        <v>4</v>
      </c>
      <c r="H293">
        <f t="shared" ca="1" si="126"/>
        <v>4</v>
      </c>
      <c r="I293">
        <f t="shared" ca="1" si="126"/>
        <v>5</v>
      </c>
      <c r="J293">
        <f t="shared" ca="1" si="126"/>
        <v>5</v>
      </c>
      <c r="K293">
        <f t="shared" ca="1" si="126"/>
        <v>3</v>
      </c>
      <c r="L293">
        <f t="shared" ca="1" si="126"/>
        <v>5</v>
      </c>
      <c r="M293">
        <f t="shared" ca="1" si="126"/>
        <v>5</v>
      </c>
      <c r="N293" s="2">
        <f t="shared" ca="1" si="108"/>
        <v>4.5</v>
      </c>
      <c r="O293" s="2">
        <f t="shared" ca="1" si="109"/>
        <v>4.333333333333333</v>
      </c>
      <c r="P293" s="2">
        <f t="shared" ca="1" si="110"/>
        <v>4.4333333333333336</v>
      </c>
      <c r="Q293" t="str">
        <f t="shared" ca="1" si="111"/>
        <v>非低收入</v>
      </c>
      <c r="R293" t="str">
        <f t="shared" ca="1" si="112"/>
        <v>高收入</v>
      </c>
      <c r="S293" t="str">
        <f t="shared" ca="1" si="113"/>
        <v>综合评分合格</v>
      </c>
      <c r="T293" t="str">
        <f t="shared" ca="1" si="114"/>
        <v>非优秀</v>
      </c>
      <c r="U293" t="str">
        <f t="shared" ca="1" si="115"/>
        <v>综合评分合格</v>
      </c>
      <c r="V293" t="str">
        <f t="shared" ca="1" si="116"/>
        <v/>
      </c>
      <c r="W293" t="str">
        <f t="shared" ca="1" si="117"/>
        <v>口灿莲花</v>
      </c>
      <c r="X293" t="str">
        <f t="shared" ca="1" si="118"/>
        <v>颜值爆表</v>
      </c>
      <c r="Y293" t="str">
        <f t="shared" ca="1" si="119"/>
        <v>sql达人</v>
      </c>
      <c r="Z293" t="str">
        <f t="shared" ca="1" si="120"/>
        <v/>
      </c>
      <c r="AA293" t="str">
        <f t="shared" ca="1" si="121"/>
        <v>tab达人</v>
      </c>
      <c r="AB293" t="str">
        <f t="shared" ca="1" si="122"/>
        <v>python达人</v>
      </c>
      <c r="AC293" t="str">
        <f t="shared" ca="1" si="123"/>
        <v>口灿莲花颜值爆表sql达人tab达人python达人,综合评分合格,高收入</v>
      </c>
      <c r="AD293" t="str">
        <f t="shared" ca="1" si="124"/>
        <v>分析师100292属于高收入人群,综合评分合格</v>
      </c>
      <c r="AE293" t="str">
        <f t="shared" ca="1" si="125"/>
        <v>分析师100292属于高收入人群,综合评分合格也是sql达人</v>
      </c>
    </row>
    <row r="294" spans="1:31" x14ac:dyDescent="0.2">
      <c r="A294">
        <v>100293</v>
      </c>
      <c r="B294" s="3">
        <f t="shared" ca="1" si="103"/>
        <v>6175.416757623776</v>
      </c>
      <c r="C294" s="3">
        <f t="shared" ca="1" si="104"/>
        <v>30.446361492705101</v>
      </c>
      <c r="D294" t="str">
        <f t="shared" ca="1" si="105"/>
        <v>女</v>
      </c>
      <c r="E294" s="3">
        <f t="shared" ca="1" si="106"/>
        <v>13645.127995291037</v>
      </c>
      <c r="F294" s="3">
        <f t="shared" ca="1" si="107"/>
        <v>13</v>
      </c>
      <c r="G294">
        <f t="shared" ca="1" si="102"/>
        <v>5</v>
      </c>
      <c r="H294">
        <f t="shared" ca="1" si="126"/>
        <v>4</v>
      </c>
      <c r="I294">
        <f t="shared" ca="1" si="126"/>
        <v>5</v>
      </c>
      <c r="J294">
        <f t="shared" ca="1" si="126"/>
        <v>5</v>
      </c>
      <c r="K294">
        <f t="shared" ca="1" si="126"/>
        <v>5</v>
      </c>
      <c r="L294">
        <f t="shared" ca="1" si="126"/>
        <v>4</v>
      </c>
      <c r="M294">
        <f t="shared" ca="1" si="126"/>
        <v>5</v>
      </c>
      <c r="N294" s="2">
        <f t="shared" ca="1" si="108"/>
        <v>4.75</v>
      </c>
      <c r="O294" s="2">
        <f t="shared" ca="1" si="109"/>
        <v>4.666666666666667</v>
      </c>
      <c r="P294" s="2">
        <f t="shared" ca="1" si="110"/>
        <v>4.7166666666666668</v>
      </c>
      <c r="Q294" t="str">
        <f t="shared" ca="1" si="111"/>
        <v>非低收入</v>
      </c>
      <c r="R294" t="str">
        <f t="shared" ca="1" si="112"/>
        <v>高收入</v>
      </c>
      <c r="S294" t="str">
        <f t="shared" ca="1" si="113"/>
        <v>综合评分合格</v>
      </c>
      <c r="T294" t="str">
        <f t="shared" ca="1" si="114"/>
        <v>优秀</v>
      </c>
      <c r="U294" t="str">
        <f t="shared" ca="1" si="115"/>
        <v>优秀</v>
      </c>
      <c r="V294" t="str">
        <f t="shared" ca="1" si="116"/>
        <v>文采斐然</v>
      </c>
      <c r="W294" t="str">
        <f t="shared" ca="1" si="117"/>
        <v/>
      </c>
      <c r="X294" t="str">
        <f t="shared" ca="1" si="118"/>
        <v>颜值爆表</v>
      </c>
      <c r="Y294" t="str">
        <f t="shared" ca="1" si="119"/>
        <v>sql达人</v>
      </c>
      <c r="Z294" t="str">
        <f t="shared" ca="1" si="120"/>
        <v>excel达人</v>
      </c>
      <c r="AA294" t="str">
        <f t="shared" ca="1" si="121"/>
        <v>tab达人</v>
      </c>
      <c r="AB294" t="str">
        <f t="shared" ca="1" si="122"/>
        <v>python达人</v>
      </c>
      <c r="AC294" t="str">
        <f t="shared" ca="1" si="123"/>
        <v>文采斐然颜值爆表sql达人excel达人tab达人python达人,优秀,高收入</v>
      </c>
      <c r="AD294" t="str">
        <f t="shared" ca="1" si="124"/>
        <v>分析师100293属于高收入人群,优秀</v>
      </c>
      <c r="AE294" t="str">
        <f t="shared" ca="1" si="125"/>
        <v>分析师100293属于高收入人群,优秀此人文采斐然也是sql达人</v>
      </c>
    </row>
    <row r="295" spans="1:31" x14ac:dyDescent="0.2">
      <c r="A295">
        <v>100294</v>
      </c>
      <c r="B295" s="3">
        <f t="shared" ca="1" si="103"/>
        <v>1158.9048311606166</v>
      </c>
      <c r="C295" s="3">
        <f t="shared" ca="1" si="104"/>
        <v>41.049478571178334</v>
      </c>
      <c r="D295" t="str">
        <f t="shared" ca="1" si="105"/>
        <v>女</v>
      </c>
      <c r="E295" s="3">
        <f t="shared" ca="1" si="106"/>
        <v>5825.9472532057989</v>
      </c>
      <c r="F295" s="3">
        <f t="shared" ca="1" si="107"/>
        <v>3</v>
      </c>
      <c r="G295">
        <f t="shared" ca="1" si="102"/>
        <v>4</v>
      </c>
      <c r="H295">
        <f t="shared" ca="1" si="126"/>
        <v>5</v>
      </c>
      <c r="I295">
        <f t="shared" ca="1" si="126"/>
        <v>4</v>
      </c>
      <c r="J295">
        <f t="shared" ca="1" si="126"/>
        <v>3</v>
      </c>
      <c r="K295">
        <f t="shared" ca="1" si="126"/>
        <v>5</v>
      </c>
      <c r="L295">
        <f t="shared" ca="1" si="126"/>
        <v>5</v>
      </c>
      <c r="M295">
        <f t="shared" ca="1" si="126"/>
        <v>4</v>
      </c>
      <c r="N295" s="2">
        <f t="shared" ca="1" si="108"/>
        <v>4</v>
      </c>
      <c r="O295" s="2">
        <f t="shared" ca="1" si="109"/>
        <v>4.666666666666667</v>
      </c>
      <c r="P295" s="2">
        <f t="shared" ca="1" si="110"/>
        <v>4.2666666666666666</v>
      </c>
      <c r="Q295" t="str">
        <f t="shared" ca="1" si="111"/>
        <v>非低收入</v>
      </c>
      <c r="R295" t="str">
        <f t="shared" ca="1" si="112"/>
        <v>中等收入</v>
      </c>
      <c r="S295" t="str">
        <f t="shared" ca="1" si="113"/>
        <v>综合评分合格</v>
      </c>
      <c r="T295" t="str">
        <f t="shared" ca="1" si="114"/>
        <v>非优秀</v>
      </c>
      <c r="U295" t="str">
        <f t="shared" ca="1" si="115"/>
        <v>综合评分合格</v>
      </c>
      <c r="V295" t="str">
        <f t="shared" ca="1" si="116"/>
        <v>文采斐然</v>
      </c>
      <c r="W295" t="str">
        <f t="shared" ca="1" si="117"/>
        <v>口灿莲花</v>
      </c>
      <c r="X295" t="str">
        <f t="shared" ca="1" si="118"/>
        <v/>
      </c>
      <c r="Y295" t="str">
        <f t="shared" ca="1" si="119"/>
        <v/>
      </c>
      <c r="Z295" t="str">
        <f t="shared" ca="1" si="120"/>
        <v/>
      </c>
      <c r="AA295" t="str">
        <f t="shared" ca="1" si="121"/>
        <v/>
      </c>
      <c r="AB295" t="str">
        <f t="shared" ca="1" si="122"/>
        <v/>
      </c>
      <c r="AC295" t="str">
        <f t="shared" ca="1" si="123"/>
        <v>文采斐然口灿莲花,综合评分合格,中等收入</v>
      </c>
      <c r="AD295" t="str">
        <f t="shared" ca="1" si="124"/>
        <v>分析师100294属于中等收入人群,综合评分合格</v>
      </c>
      <c r="AE295" t="str">
        <f t="shared" ca="1" si="125"/>
        <v>分析师100294属于中等收入人群,综合评分合格此人文采斐然</v>
      </c>
    </row>
    <row r="296" spans="1:31" x14ac:dyDescent="0.2">
      <c r="A296">
        <v>100295</v>
      </c>
      <c r="B296" s="3">
        <f t="shared" ca="1" si="103"/>
        <v>3562.7580051389064</v>
      </c>
      <c r="C296" s="3">
        <f t="shared" ca="1" si="104"/>
        <v>30.693574584990447</v>
      </c>
      <c r="D296" t="str">
        <f t="shared" ca="1" si="105"/>
        <v>女</v>
      </c>
      <c r="E296" s="3">
        <f t="shared" ca="1" si="106"/>
        <v>10047.326354713214</v>
      </c>
      <c r="F296" s="3">
        <f t="shared" ca="1" si="107"/>
        <v>22</v>
      </c>
      <c r="G296">
        <f t="shared" ca="1" si="102"/>
        <v>3</v>
      </c>
      <c r="H296">
        <f t="shared" ca="1" si="126"/>
        <v>5</v>
      </c>
      <c r="I296">
        <f t="shared" ca="1" si="126"/>
        <v>3</v>
      </c>
      <c r="J296">
        <f t="shared" ca="1" si="126"/>
        <v>4</v>
      </c>
      <c r="K296">
        <f t="shared" ca="1" si="126"/>
        <v>5</v>
      </c>
      <c r="L296">
        <f t="shared" ca="1" si="126"/>
        <v>5</v>
      </c>
      <c r="M296">
        <f t="shared" ca="1" si="126"/>
        <v>5</v>
      </c>
      <c r="N296" s="2">
        <f t="shared" ca="1" si="108"/>
        <v>3.75</v>
      </c>
      <c r="O296" s="2">
        <f t="shared" ca="1" si="109"/>
        <v>5</v>
      </c>
      <c r="P296" s="2">
        <f t="shared" ca="1" si="110"/>
        <v>4.25</v>
      </c>
      <c r="Q296" t="str">
        <f t="shared" ca="1" si="111"/>
        <v>非低收入</v>
      </c>
      <c r="R296" t="str">
        <f t="shared" ca="1" si="112"/>
        <v>高收入</v>
      </c>
      <c r="S296" t="str">
        <f t="shared" ca="1" si="113"/>
        <v>综合评分合格</v>
      </c>
      <c r="T296" t="str">
        <f t="shared" ca="1" si="114"/>
        <v>非优秀</v>
      </c>
      <c r="U296" t="str">
        <f t="shared" ca="1" si="115"/>
        <v>综合评分合格</v>
      </c>
      <c r="V296" t="str">
        <f t="shared" ca="1" si="116"/>
        <v>文采斐然</v>
      </c>
      <c r="W296" t="str">
        <f t="shared" ca="1" si="117"/>
        <v>口灿莲花</v>
      </c>
      <c r="X296" t="str">
        <f t="shared" ca="1" si="118"/>
        <v>颜值爆表</v>
      </c>
      <c r="Y296" t="str">
        <f t="shared" ca="1" si="119"/>
        <v>sql达人</v>
      </c>
      <c r="Z296" t="str">
        <f t="shared" ca="1" si="120"/>
        <v/>
      </c>
      <c r="AA296" t="str">
        <f t="shared" ca="1" si="121"/>
        <v/>
      </c>
      <c r="AB296" t="str">
        <f t="shared" ca="1" si="122"/>
        <v/>
      </c>
      <c r="AC296" t="str">
        <f t="shared" ca="1" si="123"/>
        <v>文采斐然口灿莲花颜值爆表sql达人,综合评分合格,高收入</v>
      </c>
      <c r="AD296" t="str">
        <f t="shared" ca="1" si="124"/>
        <v>分析师100295属于高收入人群,综合评分合格</v>
      </c>
      <c r="AE296" t="str">
        <f t="shared" ca="1" si="125"/>
        <v>分析师100295属于高收入人群,综合评分合格此人文采斐然也是sql达人</v>
      </c>
    </row>
    <row r="297" spans="1:31" x14ac:dyDescent="0.2">
      <c r="A297">
        <v>100296</v>
      </c>
      <c r="B297" s="3">
        <f t="shared" ca="1" si="103"/>
        <v>1992.419445314717</v>
      </c>
      <c r="C297" s="3">
        <f t="shared" ca="1" si="104"/>
        <v>49.883049109781695</v>
      </c>
      <c r="D297" t="str">
        <f t="shared" ca="1" si="105"/>
        <v>男</v>
      </c>
      <c r="E297" s="3">
        <f t="shared" ca="1" si="106"/>
        <v>12451.602807087294</v>
      </c>
      <c r="F297" s="3">
        <f t="shared" ca="1" si="107"/>
        <v>12</v>
      </c>
      <c r="G297">
        <f t="shared" ca="1" si="102"/>
        <v>5</v>
      </c>
      <c r="H297">
        <f t="shared" ca="1" si="126"/>
        <v>3</v>
      </c>
      <c r="I297">
        <f t="shared" ca="1" si="126"/>
        <v>5</v>
      </c>
      <c r="J297">
        <f t="shared" ca="1" si="126"/>
        <v>5</v>
      </c>
      <c r="K297">
        <f t="shared" ca="1" si="126"/>
        <v>4</v>
      </c>
      <c r="L297">
        <f t="shared" ca="1" si="126"/>
        <v>4</v>
      </c>
      <c r="M297">
        <f t="shared" ca="1" si="126"/>
        <v>4</v>
      </c>
      <c r="N297" s="2">
        <f t="shared" ca="1" si="108"/>
        <v>4.5</v>
      </c>
      <c r="O297" s="2">
        <f t="shared" ca="1" si="109"/>
        <v>4</v>
      </c>
      <c r="P297" s="2">
        <f t="shared" ca="1" si="110"/>
        <v>4.3</v>
      </c>
      <c r="Q297" t="str">
        <f t="shared" ca="1" si="111"/>
        <v>非低收入</v>
      </c>
      <c r="R297" t="str">
        <f t="shared" ca="1" si="112"/>
        <v>高收入</v>
      </c>
      <c r="S297" t="str">
        <f t="shared" ca="1" si="113"/>
        <v>综合评分合格</v>
      </c>
      <c r="T297" t="str">
        <f t="shared" ca="1" si="114"/>
        <v>非优秀</v>
      </c>
      <c r="U297" t="str">
        <f t="shared" ca="1" si="115"/>
        <v>综合评分合格</v>
      </c>
      <c r="V297" t="str">
        <f t="shared" ca="1" si="116"/>
        <v/>
      </c>
      <c r="W297" t="str">
        <f t="shared" ca="1" si="117"/>
        <v/>
      </c>
      <c r="X297" t="str">
        <f t="shared" ca="1" si="118"/>
        <v/>
      </c>
      <c r="Y297" t="str">
        <f t="shared" ca="1" si="119"/>
        <v>sql达人</v>
      </c>
      <c r="Z297" t="str">
        <f t="shared" ca="1" si="120"/>
        <v>excel达人</v>
      </c>
      <c r="AA297" t="str">
        <f t="shared" ca="1" si="121"/>
        <v>tab达人</v>
      </c>
      <c r="AB297" t="str">
        <f t="shared" ca="1" si="122"/>
        <v>python达人</v>
      </c>
      <c r="AC297" t="str">
        <f t="shared" ca="1" si="123"/>
        <v>sql达人excel达人tab达人python达人,综合评分合格,高收入</v>
      </c>
      <c r="AD297" t="str">
        <f t="shared" ca="1" si="124"/>
        <v>分析师100296属于高收入人群,综合评分合格</v>
      </c>
      <c r="AE297" t="str">
        <f t="shared" ca="1" si="125"/>
        <v>分析师100296属于高收入人群,综合评分合格也是sql达人</v>
      </c>
    </row>
    <row r="298" spans="1:31" x14ac:dyDescent="0.2">
      <c r="A298">
        <v>100297</v>
      </c>
      <c r="B298" s="3">
        <f t="shared" ca="1" si="103"/>
        <v>6338.0080467076232</v>
      </c>
      <c r="C298" s="3">
        <f t="shared" ca="1" si="104"/>
        <v>40.219887903040764</v>
      </c>
      <c r="D298" t="str">
        <f t="shared" ca="1" si="105"/>
        <v>男</v>
      </c>
      <c r="E298" s="3">
        <f t="shared" ca="1" si="106"/>
        <v>4592.0161895052024</v>
      </c>
      <c r="F298" s="3">
        <f t="shared" ca="1" si="107"/>
        <v>9</v>
      </c>
      <c r="G298">
        <f t="shared" ca="1" si="102"/>
        <v>5</v>
      </c>
      <c r="H298">
        <f t="shared" ca="1" si="126"/>
        <v>4</v>
      </c>
      <c r="I298">
        <f t="shared" ca="1" si="126"/>
        <v>4</v>
      </c>
      <c r="J298">
        <f t="shared" ca="1" si="126"/>
        <v>4</v>
      </c>
      <c r="K298">
        <f t="shared" ca="1" si="126"/>
        <v>5</v>
      </c>
      <c r="L298">
        <f t="shared" ca="1" si="126"/>
        <v>5</v>
      </c>
      <c r="M298">
        <f t="shared" ca="1" si="126"/>
        <v>5</v>
      </c>
      <c r="N298" s="2">
        <f t="shared" ca="1" si="108"/>
        <v>4.25</v>
      </c>
      <c r="O298" s="2">
        <f t="shared" ca="1" si="109"/>
        <v>5</v>
      </c>
      <c r="P298" s="2">
        <f t="shared" ca="1" si="110"/>
        <v>4.55</v>
      </c>
      <c r="Q298" t="str">
        <f t="shared" ca="1" si="111"/>
        <v>非低收入</v>
      </c>
      <c r="R298" t="str">
        <f t="shared" ca="1" si="112"/>
        <v>中等收入</v>
      </c>
      <c r="S298" t="str">
        <f t="shared" ca="1" si="113"/>
        <v>综合评分合格</v>
      </c>
      <c r="T298" t="str">
        <f t="shared" ca="1" si="114"/>
        <v>非优秀</v>
      </c>
      <c r="U298" t="str">
        <f t="shared" ca="1" si="115"/>
        <v>综合评分合格</v>
      </c>
      <c r="V298" t="str">
        <f t="shared" ca="1" si="116"/>
        <v>文采斐然</v>
      </c>
      <c r="W298" t="str">
        <f t="shared" ca="1" si="117"/>
        <v>口灿莲花</v>
      </c>
      <c r="X298" t="str">
        <f t="shared" ca="1" si="118"/>
        <v>颜值爆表</v>
      </c>
      <c r="Y298" t="str">
        <f t="shared" ca="1" si="119"/>
        <v>sql达人</v>
      </c>
      <c r="Z298" t="str">
        <f t="shared" ca="1" si="120"/>
        <v>excel达人</v>
      </c>
      <c r="AA298" t="str">
        <f t="shared" ca="1" si="121"/>
        <v/>
      </c>
      <c r="AB298" t="str">
        <f t="shared" ca="1" si="122"/>
        <v/>
      </c>
      <c r="AC298" t="str">
        <f t="shared" ca="1" si="123"/>
        <v>文采斐然口灿莲花颜值爆表sql达人excel达人,综合评分合格,中等收入</v>
      </c>
      <c r="AD298" t="str">
        <f t="shared" ca="1" si="124"/>
        <v>分析师100297属于中等收入人群,综合评分合格</v>
      </c>
      <c r="AE298" t="str">
        <f t="shared" ca="1" si="125"/>
        <v>分析师100297属于中等收入人群,综合评分合格此人文采斐然也是sql达人</v>
      </c>
    </row>
    <row r="299" spans="1:31" x14ac:dyDescent="0.2">
      <c r="A299">
        <v>100298</v>
      </c>
      <c r="B299" s="3">
        <f t="shared" ca="1" si="103"/>
        <v>7126.750880569678</v>
      </c>
      <c r="C299" s="3">
        <f t="shared" ca="1" si="104"/>
        <v>51.142597071315961</v>
      </c>
      <c r="D299" t="str">
        <f t="shared" ca="1" si="105"/>
        <v>女</v>
      </c>
      <c r="E299" s="3">
        <f t="shared" ca="1" si="106"/>
        <v>4841.9420083529294</v>
      </c>
      <c r="F299" s="3">
        <f t="shared" ca="1" si="107"/>
        <v>9</v>
      </c>
      <c r="G299">
        <f t="shared" ca="1" si="102"/>
        <v>3</v>
      </c>
      <c r="H299">
        <f t="shared" ca="1" si="126"/>
        <v>5</v>
      </c>
      <c r="I299">
        <f t="shared" ca="1" si="126"/>
        <v>5</v>
      </c>
      <c r="J299">
        <f t="shared" ca="1" si="126"/>
        <v>5</v>
      </c>
      <c r="K299">
        <f t="shared" ca="1" si="126"/>
        <v>4</v>
      </c>
      <c r="L299">
        <f t="shared" ca="1" si="126"/>
        <v>5</v>
      </c>
      <c r="M299">
        <f t="shared" ca="1" si="126"/>
        <v>4</v>
      </c>
      <c r="N299" s="2">
        <f t="shared" ca="1" si="108"/>
        <v>4.5</v>
      </c>
      <c r="O299" s="2">
        <f t="shared" ca="1" si="109"/>
        <v>4.333333333333333</v>
      </c>
      <c r="P299" s="2">
        <f t="shared" ca="1" si="110"/>
        <v>4.4333333333333336</v>
      </c>
      <c r="Q299" t="str">
        <f t="shared" ca="1" si="111"/>
        <v>非低收入</v>
      </c>
      <c r="R299" t="str">
        <f t="shared" ca="1" si="112"/>
        <v>中等收入</v>
      </c>
      <c r="S299" t="str">
        <f t="shared" ca="1" si="113"/>
        <v>综合评分合格</v>
      </c>
      <c r="T299" t="str">
        <f t="shared" ca="1" si="114"/>
        <v>非优秀</v>
      </c>
      <c r="U299" t="str">
        <f t="shared" ca="1" si="115"/>
        <v>综合评分合格</v>
      </c>
      <c r="V299" t="str">
        <f t="shared" ca="1" si="116"/>
        <v/>
      </c>
      <c r="W299" t="str">
        <f t="shared" ca="1" si="117"/>
        <v>口灿莲花</v>
      </c>
      <c r="X299" t="str">
        <f t="shared" ca="1" si="118"/>
        <v/>
      </c>
      <c r="Y299" t="str">
        <f t="shared" ca="1" si="119"/>
        <v>sql达人</v>
      </c>
      <c r="Z299" t="str">
        <f t="shared" ca="1" si="120"/>
        <v/>
      </c>
      <c r="AA299" t="str">
        <f t="shared" ca="1" si="121"/>
        <v>tab达人</v>
      </c>
      <c r="AB299" t="str">
        <f t="shared" ca="1" si="122"/>
        <v>python达人</v>
      </c>
      <c r="AC299" t="str">
        <f t="shared" ca="1" si="123"/>
        <v>口灿莲花sql达人tab达人python达人,综合评分合格,中等收入</v>
      </c>
      <c r="AD299" t="str">
        <f t="shared" ca="1" si="124"/>
        <v>分析师100298属于中等收入人群,综合评分合格</v>
      </c>
      <c r="AE299" t="str">
        <f t="shared" ca="1" si="125"/>
        <v>分析师100298属于中等收入人群,综合评分合格也是sql达人</v>
      </c>
    </row>
    <row r="300" spans="1:31" x14ac:dyDescent="0.2">
      <c r="A300">
        <v>100299</v>
      </c>
      <c r="B300" s="3">
        <f t="shared" ca="1" si="103"/>
        <v>5886.575434985577</v>
      </c>
      <c r="C300" s="3">
        <f t="shared" ca="1" si="104"/>
        <v>44.263639856064479</v>
      </c>
      <c r="D300" t="str">
        <f t="shared" ca="1" si="105"/>
        <v>男</v>
      </c>
      <c r="E300" s="3">
        <f t="shared" ca="1" si="106"/>
        <v>16553.220085124376</v>
      </c>
      <c r="F300" s="3">
        <f t="shared" ca="1" si="107"/>
        <v>12</v>
      </c>
      <c r="G300">
        <f t="shared" ca="1" si="102"/>
        <v>5</v>
      </c>
      <c r="H300">
        <f t="shared" ca="1" si="126"/>
        <v>4</v>
      </c>
      <c r="I300">
        <f t="shared" ca="1" si="126"/>
        <v>4</v>
      </c>
      <c r="J300">
        <f t="shared" ca="1" si="126"/>
        <v>3</v>
      </c>
      <c r="K300">
        <f t="shared" ca="1" si="126"/>
        <v>5</v>
      </c>
      <c r="L300">
        <f t="shared" ca="1" si="126"/>
        <v>4</v>
      </c>
      <c r="M300">
        <f t="shared" ca="1" si="126"/>
        <v>5</v>
      </c>
      <c r="N300" s="2">
        <f t="shared" ca="1" si="108"/>
        <v>4</v>
      </c>
      <c r="O300" s="2">
        <f t="shared" ca="1" si="109"/>
        <v>4.666666666666667</v>
      </c>
      <c r="P300" s="2">
        <f t="shared" ca="1" si="110"/>
        <v>4.2666666666666666</v>
      </c>
      <c r="Q300" t="str">
        <f t="shared" ca="1" si="111"/>
        <v>非低收入</v>
      </c>
      <c r="R300" t="str">
        <f t="shared" ca="1" si="112"/>
        <v>高收入</v>
      </c>
      <c r="S300" t="str">
        <f t="shared" ca="1" si="113"/>
        <v>综合评分合格</v>
      </c>
      <c r="T300" t="str">
        <f t="shared" ca="1" si="114"/>
        <v>非优秀</v>
      </c>
      <c r="U300" t="str">
        <f t="shared" ca="1" si="115"/>
        <v>综合评分合格</v>
      </c>
      <c r="V300" t="str">
        <f t="shared" ca="1" si="116"/>
        <v>文采斐然</v>
      </c>
      <c r="W300" t="str">
        <f t="shared" ca="1" si="117"/>
        <v/>
      </c>
      <c r="X300" t="str">
        <f t="shared" ca="1" si="118"/>
        <v>颜值爆表</v>
      </c>
      <c r="Y300" t="str">
        <f t="shared" ca="1" si="119"/>
        <v>sql达人</v>
      </c>
      <c r="Z300" t="str">
        <f t="shared" ca="1" si="120"/>
        <v>excel达人</v>
      </c>
      <c r="AA300" t="str">
        <f t="shared" ca="1" si="121"/>
        <v/>
      </c>
      <c r="AB300" t="str">
        <f t="shared" ca="1" si="122"/>
        <v/>
      </c>
      <c r="AC300" t="str">
        <f t="shared" ca="1" si="123"/>
        <v>文采斐然颜值爆表sql达人excel达人,综合评分合格,高收入</v>
      </c>
      <c r="AD300" t="str">
        <f t="shared" ca="1" si="124"/>
        <v>分析师100299属于高收入人群,综合评分合格</v>
      </c>
      <c r="AE300" t="str">
        <f t="shared" ca="1" si="125"/>
        <v>分析师100299属于高收入人群,综合评分合格此人文采斐然也是sql达人</v>
      </c>
    </row>
    <row r="301" spans="1:31" x14ac:dyDescent="0.2">
      <c r="A301">
        <v>100300</v>
      </c>
      <c r="B301" s="3">
        <f t="shared" ca="1" si="103"/>
        <v>249.89053837137232</v>
      </c>
      <c r="C301" s="3">
        <f t="shared" ca="1" si="104"/>
        <v>27.267194644947097</v>
      </c>
      <c r="D301" t="str">
        <f t="shared" ca="1" si="105"/>
        <v>男</v>
      </c>
      <c r="E301" s="3">
        <f t="shared" ca="1" si="106"/>
        <v>6075.2759450148533</v>
      </c>
      <c r="F301" s="3">
        <f t="shared" ca="1" si="107"/>
        <v>13</v>
      </c>
      <c r="G301">
        <f t="shared" ca="1" si="102"/>
        <v>5</v>
      </c>
      <c r="H301">
        <f t="shared" ca="1" si="126"/>
        <v>4</v>
      </c>
      <c r="I301">
        <f t="shared" ca="1" si="126"/>
        <v>2</v>
      </c>
      <c r="J301">
        <f t="shared" ca="1" si="126"/>
        <v>5</v>
      </c>
      <c r="K301">
        <f t="shared" ca="1" si="126"/>
        <v>4</v>
      </c>
      <c r="L301">
        <f t="shared" ca="1" si="126"/>
        <v>4</v>
      </c>
      <c r="M301">
        <f t="shared" ca="1" si="126"/>
        <v>4</v>
      </c>
      <c r="N301" s="2">
        <f t="shared" ca="1" si="108"/>
        <v>4</v>
      </c>
      <c r="O301" s="2">
        <f t="shared" ca="1" si="109"/>
        <v>4</v>
      </c>
      <c r="P301" s="2">
        <f t="shared" ca="1" si="110"/>
        <v>4</v>
      </c>
      <c r="Q301" t="str">
        <f t="shared" ca="1" si="111"/>
        <v>非低收入</v>
      </c>
      <c r="R301" t="str">
        <f t="shared" ca="1" si="112"/>
        <v>中高收入</v>
      </c>
      <c r="S301" t="str">
        <f t="shared" ca="1" si="113"/>
        <v>综合评分合格</v>
      </c>
      <c r="T301" t="str">
        <f t="shared" ca="1" si="114"/>
        <v>非优秀</v>
      </c>
      <c r="U301" t="str">
        <f t="shared" ca="1" si="115"/>
        <v>综合评分合格</v>
      </c>
      <c r="V301" t="str">
        <f t="shared" ca="1" si="116"/>
        <v/>
      </c>
      <c r="W301" t="str">
        <f t="shared" ca="1" si="117"/>
        <v/>
      </c>
      <c r="X301" t="str">
        <f t="shared" ca="1" si="118"/>
        <v/>
      </c>
      <c r="Y301" t="str">
        <f t="shared" ca="1" si="119"/>
        <v>sql达人</v>
      </c>
      <c r="Z301" t="str">
        <f t="shared" ca="1" si="120"/>
        <v>excel达人</v>
      </c>
      <c r="AA301" t="str">
        <f t="shared" ca="1" si="121"/>
        <v/>
      </c>
      <c r="AB301" t="str">
        <f t="shared" ca="1" si="122"/>
        <v>python达人</v>
      </c>
      <c r="AC301" t="str">
        <f t="shared" ca="1" si="123"/>
        <v>sql达人excel达人python达人,综合评分合格,中高收入</v>
      </c>
      <c r="AD301" t="str">
        <f t="shared" ca="1" si="124"/>
        <v>分析师100300属于中高收入人群,综合评分合格</v>
      </c>
      <c r="AE301" t="str">
        <f t="shared" ca="1" si="125"/>
        <v>分析师100300属于中高收入人群,综合评分合格也是sql达人</v>
      </c>
    </row>
    <row r="302" spans="1:31" x14ac:dyDescent="0.2">
      <c r="A302">
        <v>100301</v>
      </c>
      <c r="B302" s="3">
        <f t="shared" ca="1" si="103"/>
        <v>5587.973804439177</v>
      </c>
      <c r="C302" s="3">
        <f t="shared" ca="1" si="104"/>
        <v>63.913445246774174</v>
      </c>
      <c r="D302" t="str">
        <f t="shared" ca="1" si="105"/>
        <v>女</v>
      </c>
      <c r="E302" s="3">
        <f t="shared" ca="1" si="106"/>
        <v>16422.624099154833</v>
      </c>
      <c r="F302" s="3">
        <f t="shared" ca="1" si="107"/>
        <v>2</v>
      </c>
      <c r="G302">
        <f t="shared" ca="1" si="102"/>
        <v>4</v>
      </c>
      <c r="H302">
        <f t="shared" ca="1" si="126"/>
        <v>5</v>
      </c>
      <c r="I302">
        <f t="shared" ca="1" si="126"/>
        <v>5</v>
      </c>
      <c r="J302">
        <f t="shared" ca="1" si="126"/>
        <v>4</v>
      </c>
      <c r="K302">
        <f t="shared" ca="1" si="126"/>
        <v>4</v>
      </c>
      <c r="L302">
        <f t="shared" ca="1" si="126"/>
        <v>5</v>
      </c>
      <c r="M302">
        <f t="shared" ca="1" si="126"/>
        <v>4</v>
      </c>
      <c r="N302" s="2">
        <f t="shared" ca="1" si="108"/>
        <v>4.5</v>
      </c>
      <c r="O302" s="2">
        <f t="shared" ca="1" si="109"/>
        <v>4.333333333333333</v>
      </c>
      <c r="P302" s="2">
        <f t="shared" ca="1" si="110"/>
        <v>4.4333333333333336</v>
      </c>
      <c r="Q302" t="str">
        <f t="shared" ca="1" si="111"/>
        <v>非低收入</v>
      </c>
      <c r="R302" t="str">
        <f t="shared" ca="1" si="112"/>
        <v>高收入</v>
      </c>
      <c r="S302" t="str">
        <f t="shared" ca="1" si="113"/>
        <v>综合评分合格</v>
      </c>
      <c r="T302" t="str">
        <f t="shared" ca="1" si="114"/>
        <v>非优秀</v>
      </c>
      <c r="U302" t="str">
        <f t="shared" ca="1" si="115"/>
        <v>综合评分合格</v>
      </c>
      <c r="V302" t="str">
        <f t="shared" ca="1" si="116"/>
        <v/>
      </c>
      <c r="W302" t="str">
        <f t="shared" ca="1" si="117"/>
        <v>口灿莲花</v>
      </c>
      <c r="X302" t="str">
        <f t="shared" ca="1" si="118"/>
        <v/>
      </c>
      <c r="Y302" t="str">
        <f t="shared" ca="1" si="119"/>
        <v/>
      </c>
      <c r="Z302" t="str">
        <f t="shared" ca="1" si="120"/>
        <v/>
      </c>
      <c r="AA302" t="str">
        <f t="shared" ca="1" si="121"/>
        <v>tab达人</v>
      </c>
      <c r="AB302" t="str">
        <f t="shared" ca="1" si="122"/>
        <v/>
      </c>
      <c r="AC302" t="str">
        <f t="shared" ca="1" si="123"/>
        <v>口灿莲花tab达人,综合评分合格,高收入</v>
      </c>
      <c r="AD302" t="str">
        <f t="shared" ca="1" si="124"/>
        <v>分析师100301属于高收入人群,综合评分合格</v>
      </c>
      <c r="AE302" t="str">
        <f t="shared" ca="1" si="125"/>
        <v>分析师100301属于高收入人群,综合评分合格</v>
      </c>
    </row>
    <row r="303" spans="1:31" x14ac:dyDescent="0.2">
      <c r="A303">
        <v>100302</v>
      </c>
      <c r="B303" s="3">
        <f t="shared" ca="1" si="103"/>
        <v>473.31906810222591</v>
      </c>
      <c r="C303" s="3">
        <f t="shared" ca="1" si="104"/>
        <v>37.627425436879363</v>
      </c>
      <c r="D303" t="str">
        <f t="shared" ca="1" si="105"/>
        <v>女</v>
      </c>
      <c r="E303" s="3">
        <f t="shared" ca="1" si="106"/>
        <v>6697.4035806958445</v>
      </c>
      <c r="F303" s="3">
        <f t="shared" ca="1" si="107"/>
        <v>19</v>
      </c>
      <c r="G303">
        <f t="shared" ca="1" si="102"/>
        <v>4</v>
      </c>
      <c r="H303">
        <f t="shared" ca="1" si="126"/>
        <v>4</v>
      </c>
      <c r="I303">
        <f t="shared" ca="1" si="126"/>
        <v>5</v>
      </c>
      <c r="J303">
        <f t="shared" ca="1" si="126"/>
        <v>5</v>
      </c>
      <c r="K303">
        <f t="shared" ca="1" si="126"/>
        <v>4</v>
      </c>
      <c r="L303">
        <f t="shared" ca="1" si="126"/>
        <v>5</v>
      </c>
      <c r="M303">
        <f t="shared" ca="1" si="126"/>
        <v>4</v>
      </c>
      <c r="N303" s="2">
        <f t="shared" ca="1" si="108"/>
        <v>4.5</v>
      </c>
      <c r="O303" s="2">
        <f t="shared" ca="1" si="109"/>
        <v>4.333333333333333</v>
      </c>
      <c r="P303" s="2">
        <f t="shared" ca="1" si="110"/>
        <v>4.4333333333333336</v>
      </c>
      <c r="Q303" t="str">
        <f t="shared" ca="1" si="111"/>
        <v>非低收入</v>
      </c>
      <c r="R303" t="str">
        <f t="shared" ca="1" si="112"/>
        <v>中高收入</v>
      </c>
      <c r="S303" t="str">
        <f t="shared" ca="1" si="113"/>
        <v>综合评分合格</v>
      </c>
      <c r="T303" t="str">
        <f t="shared" ca="1" si="114"/>
        <v>非优秀</v>
      </c>
      <c r="U303" t="str">
        <f t="shared" ca="1" si="115"/>
        <v>综合评分合格</v>
      </c>
      <c r="V303" t="str">
        <f t="shared" ca="1" si="116"/>
        <v/>
      </c>
      <c r="W303" t="str">
        <f t="shared" ca="1" si="117"/>
        <v>口灿莲花</v>
      </c>
      <c r="X303" t="str">
        <f t="shared" ca="1" si="118"/>
        <v/>
      </c>
      <c r="Y303" t="str">
        <f t="shared" ca="1" si="119"/>
        <v>sql达人</v>
      </c>
      <c r="Z303" t="str">
        <f t="shared" ca="1" si="120"/>
        <v/>
      </c>
      <c r="AA303" t="str">
        <f t="shared" ca="1" si="121"/>
        <v>tab达人</v>
      </c>
      <c r="AB303" t="str">
        <f t="shared" ca="1" si="122"/>
        <v>python达人</v>
      </c>
      <c r="AC303" t="str">
        <f t="shared" ca="1" si="123"/>
        <v>口灿莲花sql达人tab达人python达人,综合评分合格,中高收入</v>
      </c>
      <c r="AD303" t="str">
        <f t="shared" ca="1" si="124"/>
        <v>分析师100302属于中高收入人群,综合评分合格</v>
      </c>
      <c r="AE303" t="str">
        <f t="shared" ca="1" si="125"/>
        <v>分析师100302属于中高收入人群,综合评分合格也是sql达人</v>
      </c>
    </row>
    <row r="304" spans="1:31" x14ac:dyDescent="0.2">
      <c r="A304">
        <v>100303</v>
      </c>
      <c r="B304" s="3">
        <f t="shared" ca="1" si="103"/>
        <v>5694.4215810755541</v>
      </c>
      <c r="C304" s="3">
        <f t="shared" ca="1" si="104"/>
        <v>58.810124141680589</v>
      </c>
      <c r="D304" t="str">
        <f t="shared" ca="1" si="105"/>
        <v>女</v>
      </c>
      <c r="E304" s="3">
        <f t="shared" ca="1" si="106"/>
        <v>3821.7635624124018</v>
      </c>
      <c r="F304" s="3">
        <f t="shared" ca="1" si="107"/>
        <v>16</v>
      </c>
      <c r="G304">
        <f t="shared" ca="1" si="102"/>
        <v>5</v>
      </c>
      <c r="H304">
        <f t="shared" ca="1" si="126"/>
        <v>5</v>
      </c>
      <c r="I304">
        <f t="shared" ca="1" si="126"/>
        <v>4</v>
      </c>
      <c r="J304">
        <f t="shared" ca="1" si="126"/>
        <v>5</v>
      </c>
      <c r="K304">
        <f t="shared" ca="1" si="126"/>
        <v>3</v>
      </c>
      <c r="L304">
        <f t="shared" ca="1" si="126"/>
        <v>5</v>
      </c>
      <c r="M304">
        <f t="shared" ca="1" si="126"/>
        <v>3</v>
      </c>
      <c r="N304" s="2">
        <f t="shared" ca="1" si="108"/>
        <v>4.75</v>
      </c>
      <c r="O304" s="2">
        <f t="shared" ca="1" si="109"/>
        <v>3.6666666666666665</v>
      </c>
      <c r="P304" s="2">
        <f t="shared" ca="1" si="110"/>
        <v>4.3166666666666664</v>
      </c>
      <c r="Q304" t="str">
        <f t="shared" ca="1" si="111"/>
        <v>非低收入</v>
      </c>
      <c r="R304" t="str">
        <f t="shared" ca="1" si="112"/>
        <v>中等收入</v>
      </c>
      <c r="S304" t="str">
        <f t="shared" ca="1" si="113"/>
        <v>综合评分合格</v>
      </c>
      <c r="T304" t="str">
        <f t="shared" ca="1" si="114"/>
        <v>非优秀</v>
      </c>
      <c r="U304" t="str">
        <f t="shared" ca="1" si="115"/>
        <v>综合评分合格</v>
      </c>
      <c r="V304" t="str">
        <f t="shared" ca="1" si="116"/>
        <v/>
      </c>
      <c r="W304" t="str">
        <f t="shared" ca="1" si="117"/>
        <v>口灿莲花</v>
      </c>
      <c r="X304" t="str">
        <f t="shared" ca="1" si="118"/>
        <v/>
      </c>
      <c r="Y304" t="str">
        <f t="shared" ca="1" si="119"/>
        <v>sql达人</v>
      </c>
      <c r="Z304" t="str">
        <f t="shared" ca="1" si="120"/>
        <v>excel达人</v>
      </c>
      <c r="AA304" t="str">
        <f t="shared" ca="1" si="121"/>
        <v/>
      </c>
      <c r="AB304" t="str">
        <f t="shared" ca="1" si="122"/>
        <v>python达人</v>
      </c>
      <c r="AC304" t="str">
        <f t="shared" ca="1" si="123"/>
        <v>口灿莲花sql达人excel达人python达人,综合评分合格,中等收入</v>
      </c>
      <c r="AD304" t="str">
        <f t="shared" ca="1" si="124"/>
        <v>分析师100303属于中等收入人群,综合评分合格</v>
      </c>
      <c r="AE304" t="str">
        <f t="shared" ca="1" si="125"/>
        <v>分析师100303属于中等收入人群,综合评分合格也是sql达人</v>
      </c>
    </row>
    <row r="305" spans="1:31" x14ac:dyDescent="0.2">
      <c r="A305">
        <v>100304</v>
      </c>
      <c r="B305" s="3">
        <f t="shared" ca="1" si="103"/>
        <v>1833.5875600132445</v>
      </c>
      <c r="C305" s="3">
        <f t="shared" ca="1" si="104"/>
        <v>58.214387582899121</v>
      </c>
      <c r="D305" t="str">
        <f t="shared" ca="1" si="105"/>
        <v>女</v>
      </c>
      <c r="E305" s="3">
        <f t="shared" ca="1" si="106"/>
        <v>6557.9372220656442</v>
      </c>
      <c r="F305" s="3">
        <f t="shared" ca="1" si="107"/>
        <v>18</v>
      </c>
      <c r="G305">
        <f t="shared" ca="1" si="102"/>
        <v>4</v>
      </c>
      <c r="H305">
        <f t="shared" ca="1" si="126"/>
        <v>4</v>
      </c>
      <c r="I305">
        <f t="shared" ca="1" si="126"/>
        <v>5</v>
      </c>
      <c r="J305">
        <f t="shared" ca="1" si="126"/>
        <v>5</v>
      </c>
      <c r="K305">
        <f t="shared" ca="1" si="126"/>
        <v>5</v>
      </c>
      <c r="L305">
        <f t="shared" ca="1" si="126"/>
        <v>4</v>
      </c>
      <c r="M305">
        <f t="shared" ca="1" si="126"/>
        <v>4</v>
      </c>
      <c r="N305" s="2">
        <f t="shared" ca="1" si="108"/>
        <v>4.5</v>
      </c>
      <c r="O305" s="2">
        <f t="shared" ca="1" si="109"/>
        <v>4.333333333333333</v>
      </c>
      <c r="P305" s="2">
        <f t="shared" ca="1" si="110"/>
        <v>4.4333333333333336</v>
      </c>
      <c r="Q305" t="str">
        <f t="shared" ca="1" si="111"/>
        <v>非低收入</v>
      </c>
      <c r="R305" t="str">
        <f t="shared" ca="1" si="112"/>
        <v>中高收入</v>
      </c>
      <c r="S305" t="str">
        <f t="shared" ca="1" si="113"/>
        <v>综合评分合格</v>
      </c>
      <c r="T305" t="str">
        <f t="shared" ca="1" si="114"/>
        <v>非优秀</v>
      </c>
      <c r="U305" t="str">
        <f t="shared" ca="1" si="115"/>
        <v>综合评分合格</v>
      </c>
      <c r="V305" t="str">
        <f t="shared" ca="1" si="116"/>
        <v>文采斐然</v>
      </c>
      <c r="W305" t="str">
        <f t="shared" ca="1" si="117"/>
        <v/>
      </c>
      <c r="X305" t="str">
        <f t="shared" ca="1" si="118"/>
        <v/>
      </c>
      <c r="Y305" t="str">
        <f t="shared" ca="1" si="119"/>
        <v>sql达人</v>
      </c>
      <c r="Z305" t="str">
        <f t="shared" ca="1" si="120"/>
        <v/>
      </c>
      <c r="AA305" t="str">
        <f t="shared" ca="1" si="121"/>
        <v>tab达人</v>
      </c>
      <c r="AB305" t="str">
        <f t="shared" ca="1" si="122"/>
        <v>python达人</v>
      </c>
      <c r="AC305" t="str">
        <f t="shared" ca="1" si="123"/>
        <v>文采斐然sql达人tab达人python达人,综合评分合格,中高收入</v>
      </c>
      <c r="AD305" t="str">
        <f t="shared" ca="1" si="124"/>
        <v>分析师100304属于中高收入人群,综合评分合格</v>
      </c>
      <c r="AE305" t="str">
        <f t="shared" ca="1" si="125"/>
        <v>分析师100304属于中高收入人群,综合评分合格此人文采斐然也是sql达人</v>
      </c>
    </row>
    <row r="306" spans="1:31" x14ac:dyDescent="0.2">
      <c r="A306">
        <v>100305</v>
      </c>
      <c r="B306" s="3">
        <f t="shared" ca="1" si="103"/>
        <v>9730.4328541156337</v>
      </c>
      <c r="C306" s="3">
        <f t="shared" ca="1" si="104"/>
        <v>55.595451616269486</v>
      </c>
      <c r="D306" t="str">
        <f t="shared" ca="1" si="105"/>
        <v>女</v>
      </c>
      <c r="E306" s="3">
        <f t="shared" ca="1" si="106"/>
        <v>14908.019956487446</v>
      </c>
      <c r="F306" s="3">
        <f t="shared" ca="1" si="107"/>
        <v>14</v>
      </c>
      <c r="G306">
        <f t="shared" ca="1" si="102"/>
        <v>4</v>
      </c>
      <c r="H306">
        <f t="shared" ca="1" si="126"/>
        <v>5</v>
      </c>
      <c r="I306">
        <f t="shared" ca="1" si="126"/>
        <v>5</v>
      </c>
      <c r="J306">
        <f t="shared" ca="1" si="126"/>
        <v>3</v>
      </c>
      <c r="K306">
        <f t="shared" ca="1" si="126"/>
        <v>4</v>
      </c>
      <c r="L306">
        <f t="shared" ca="1" si="126"/>
        <v>5</v>
      </c>
      <c r="M306">
        <f t="shared" ca="1" si="126"/>
        <v>2</v>
      </c>
      <c r="N306" s="2">
        <f t="shared" ca="1" si="108"/>
        <v>4.25</v>
      </c>
      <c r="O306" s="2">
        <f t="shared" ca="1" si="109"/>
        <v>3.6666666666666665</v>
      </c>
      <c r="P306" s="2">
        <f t="shared" ca="1" si="110"/>
        <v>4.0166666666666666</v>
      </c>
      <c r="Q306" t="str">
        <f t="shared" ca="1" si="111"/>
        <v>非低收入</v>
      </c>
      <c r="R306" t="str">
        <f t="shared" ca="1" si="112"/>
        <v>高收入</v>
      </c>
      <c r="S306" t="str">
        <f t="shared" ca="1" si="113"/>
        <v>综合评分合格</v>
      </c>
      <c r="T306" t="str">
        <f t="shared" ca="1" si="114"/>
        <v>非优秀</v>
      </c>
      <c r="U306" t="str">
        <f t="shared" ca="1" si="115"/>
        <v>综合评分合格</v>
      </c>
      <c r="V306" t="str">
        <f t="shared" ca="1" si="116"/>
        <v/>
      </c>
      <c r="W306" t="str">
        <f t="shared" ca="1" si="117"/>
        <v>口灿莲花</v>
      </c>
      <c r="X306" t="str">
        <f t="shared" ca="1" si="118"/>
        <v/>
      </c>
      <c r="Y306" t="str">
        <f t="shared" ca="1" si="119"/>
        <v>sql达人</v>
      </c>
      <c r="Z306" t="str">
        <f t="shared" ca="1" si="120"/>
        <v/>
      </c>
      <c r="AA306" t="str">
        <f t="shared" ca="1" si="121"/>
        <v>tab达人</v>
      </c>
      <c r="AB306" t="str">
        <f t="shared" ca="1" si="122"/>
        <v/>
      </c>
      <c r="AC306" t="str">
        <f t="shared" ca="1" si="123"/>
        <v>口灿莲花sql达人tab达人,综合评分合格,高收入</v>
      </c>
      <c r="AD306" t="str">
        <f t="shared" ca="1" si="124"/>
        <v>分析师100305属于高收入人群,综合评分合格</v>
      </c>
      <c r="AE306" t="str">
        <f t="shared" ca="1" si="125"/>
        <v>分析师100305属于高收入人群,综合评分合格也是sql达人</v>
      </c>
    </row>
    <row r="307" spans="1:31" x14ac:dyDescent="0.2">
      <c r="A307">
        <v>100306</v>
      </c>
      <c r="B307" s="3">
        <f t="shared" ca="1" si="103"/>
        <v>9955.3069127398321</v>
      </c>
      <c r="C307" s="3">
        <f t="shared" ca="1" si="104"/>
        <v>61.254390033939778</v>
      </c>
      <c r="D307" t="str">
        <f t="shared" ca="1" si="105"/>
        <v>男</v>
      </c>
      <c r="E307" s="3">
        <f t="shared" ca="1" si="106"/>
        <v>4290.9625575399768</v>
      </c>
      <c r="F307" s="3">
        <f t="shared" ca="1" si="107"/>
        <v>6</v>
      </c>
      <c r="G307">
        <f t="shared" ca="1" si="102"/>
        <v>5</v>
      </c>
      <c r="H307">
        <f t="shared" ca="1" si="126"/>
        <v>4</v>
      </c>
      <c r="I307">
        <f t="shared" ref="H307:M349" ca="1" si="127">IF(RAND()&lt;0.5,5,IF(RAND()&lt;0.7,4,IF(RAND()&lt;0.8,3,IF(RAND()&lt;0.9,2,1))))</f>
        <v>5</v>
      </c>
      <c r="J307">
        <f t="shared" ca="1" si="127"/>
        <v>3</v>
      </c>
      <c r="K307">
        <f t="shared" ca="1" si="127"/>
        <v>4</v>
      </c>
      <c r="L307">
        <f t="shared" ca="1" si="127"/>
        <v>5</v>
      </c>
      <c r="M307">
        <f t="shared" ca="1" si="127"/>
        <v>3</v>
      </c>
      <c r="N307" s="2">
        <f t="shared" ca="1" si="108"/>
        <v>4.25</v>
      </c>
      <c r="O307" s="2">
        <f t="shared" ca="1" si="109"/>
        <v>4</v>
      </c>
      <c r="P307" s="2">
        <f t="shared" ca="1" si="110"/>
        <v>4.1500000000000004</v>
      </c>
      <c r="Q307" t="str">
        <f t="shared" ca="1" si="111"/>
        <v>非低收入</v>
      </c>
      <c r="R307" t="str">
        <f t="shared" ca="1" si="112"/>
        <v>中等收入</v>
      </c>
      <c r="S307" t="str">
        <f t="shared" ca="1" si="113"/>
        <v>综合评分合格</v>
      </c>
      <c r="T307" t="str">
        <f t="shared" ca="1" si="114"/>
        <v>非优秀</v>
      </c>
      <c r="U307" t="str">
        <f t="shared" ca="1" si="115"/>
        <v>综合评分合格</v>
      </c>
      <c r="V307" t="str">
        <f t="shared" ca="1" si="116"/>
        <v/>
      </c>
      <c r="W307" t="str">
        <f t="shared" ca="1" si="117"/>
        <v>口灿莲花</v>
      </c>
      <c r="X307" t="str">
        <f t="shared" ca="1" si="118"/>
        <v/>
      </c>
      <c r="Y307" t="str">
        <f t="shared" ca="1" si="119"/>
        <v>sql达人</v>
      </c>
      <c r="Z307" t="str">
        <f t="shared" ca="1" si="120"/>
        <v>excel达人</v>
      </c>
      <c r="AA307" t="str">
        <f t="shared" ca="1" si="121"/>
        <v>tab达人</v>
      </c>
      <c r="AB307" t="str">
        <f t="shared" ca="1" si="122"/>
        <v/>
      </c>
      <c r="AC307" t="str">
        <f t="shared" ca="1" si="123"/>
        <v>口灿莲花sql达人excel达人tab达人,综合评分合格,中等收入</v>
      </c>
      <c r="AD307" t="str">
        <f t="shared" ca="1" si="124"/>
        <v>分析师100306属于中等收入人群,综合评分合格</v>
      </c>
      <c r="AE307" t="str">
        <f t="shared" ca="1" si="125"/>
        <v>分析师100306属于中等收入人群,综合评分合格也是sql达人</v>
      </c>
    </row>
    <row r="308" spans="1:31" x14ac:dyDescent="0.2">
      <c r="A308">
        <v>100307</v>
      </c>
      <c r="B308" s="3">
        <f t="shared" ca="1" si="103"/>
        <v>4020.9378025747642</v>
      </c>
      <c r="C308" s="3">
        <f t="shared" ca="1" si="104"/>
        <v>37.787851505600919</v>
      </c>
      <c r="D308" t="str">
        <f t="shared" ca="1" si="105"/>
        <v>男</v>
      </c>
      <c r="E308" s="3">
        <f t="shared" ca="1" si="106"/>
        <v>12959.479058590134</v>
      </c>
      <c r="F308" s="3">
        <f t="shared" ca="1" si="107"/>
        <v>15</v>
      </c>
      <c r="G308">
        <f t="shared" ca="1" si="102"/>
        <v>5</v>
      </c>
      <c r="H308">
        <f t="shared" ca="1" si="127"/>
        <v>5</v>
      </c>
      <c r="I308">
        <f t="shared" ca="1" si="127"/>
        <v>5</v>
      </c>
      <c r="J308">
        <f t="shared" ca="1" si="127"/>
        <v>2</v>
      </c>
      <c r="K308">
        <f t="shared" ca="1" si="127"/>
        <v>4</v>
      </c>
      <c r="L308">
        <f t="shared" ca="1" si="127"/>
        <v>4</v>
      </c>
      <c r="M308">
        <f t="shared" ca="1" si="127"/>
        <v>4</v>
      </c>
      <c r="N308" s="2">
        <f t="shared" ca="1" si="108"/>
        <v>4.25</v>
      </c>
      <c r="O308" s="2">
        <f t="shared" ca="1" si="109"/>
        <v>4</v>
      </c>
      <c r="P308" s="2">
        <f t="shared" ca="1" si="110"/>
        <v>4.1500000000000004</v>
      </c>
      <c r="Q308" t="str">
        <f t="shared" ca="1" si="111"/>
        <v>非低收入</v>
      </c>
      <c r="R308" t="str">
        <f t="shared" ca="1" si="112"/>
        <v>高收入</v>
      </c>
      <c r="S308" t="str">
        <f t="shared" ca="1" si="113"/>
        <v>综合评分合格</v>
      </c>
      <c r="T308" t="str">
        <f t="shared" ca="1" si="114"/>
        <v>非优秀</v>
      </c>
      <c r="U308" t="str">
        <f t="shared" ca="1" si="115"/>
        <v>综合评分合格</v>
      </c>
      <c r="V308" t="str">
        <f t="shared" ca="1" si="116"/>
        <v/>
      </c>
      <c r="W308" t="str">
        <f t="shared" ca="1" si="117"/>
        <v/>
      </c>
      <c r="X308" t="str">
        <f t="shared" ca="1" si="118"/>
        <v/>
      </c>
      <c r="Y308" t="str">
        <f t="shared" ca="1" si="119"/>
        <v>sql达人</v>
      </c>
      <c r="Z308" t="str">
        <f t="shared" ca="1" si="120"/>
        <v>excel达人</v>
      </c>
      <c r="AA308" t="str">
        <f t="shared" ca="1" si="121"/>
        <v>tab达人</v>
      </c>
      <c r="AB308" t="str">
        <f t="shared" ca="1" si="122"/>
        <v/>
      </c>
      <c r="AC308" t="str">
        <f t="shared" ca="1" si="123"/>
        <v>sql达人excel达人tab达人,综合评分合格,高收入</v>
      </c>
      <c r="AD308" t="str">
        <f t="shared" ca="1" si="124"/>
        <v>分析师100307属于高收入人群,综合评分合格</v>
      </c>
      <c r="AE308" t="str">
        <f t="shared" ca="1" si="125"/>
        <v>分析师100307属于高收入人群,综合评分合格也是sql达人</v>
      </c>
    </row>
    <row r="309" spans="1:31" x14ac:dyDescent="0.2">
      <c r="A309">
        <v>100308</v>
      </c>
      <c r="B309" s="3">
        <f t="shared" ca="1" si="103"/>
        <v>7452.0037470877205</v>
      </c>
      <c r="C309" s="3">
        <f t="shared" ca="1" si="104"/>
        <v>43.086805284897565</v>
      </c>
      <c r="D309" t="str">
        <f t="shared" ca="1" si="105"/>
        <v>男</v>
      </c>
      <c r="E309" s="3">
        <f t="shared" ca="1" si="106"/>
        <v>13613.758828213287</v>
      </c>
      <c r="F309" s="3">
        <f t="shared" ca="1" si="107"/>
        <v>10</v>
      </c>
      <c r="G309">
        <f t="shared" ref="G309:G372" ca="1" si="128">IF(RAND()&lt;0.5,5,IF(RAND()&lt;0.7,4,IF(RAND()&lt;0.8,3,IF(RAND()&lt;0.9,2,1))))</f>
        <v>5</v>
      </c>
      <c r="H309">
        <f t="shared" ca="1" si="127"/>
        <v>5</v>
      </c>
      <c r="I309">
        <f t="shared" ca="1" si="127"/>
        <v>5</v>
      </c>
      <c r="J309">
        <f t="shared" ca="1" si="127"/>
        <v>1</v>
      </c>
      <c r="K309">
        <f t="shared" ca="1" si="127"/>
        <v>5</v>
      </c>
      <c r="L309">
        <f t="shared" ca="1" si="127"/>
        <v>5</v>
      </c>
      <c r="M309">
        <f t="shared" ca="1" si="127"/>
        <v>2</v>
      </c>
      <c r="N309" s="2">
        <f t="shared" ca="1" si="108"/>
        <v>4</v>
      </c>
      <c r="O309" s="2">
        <f t="shared" ca="1" si="109"/>
        <v>4</v>
      </c>
      <c r="P309" s="2">
        <f t="shared" ca="1" si="110"/>
        <v>4</v>
      </c>
      <c r="Q309" t="str">
        <f t="shared" ca="1" si="111"/>
        <v>非低收入</v>
      </c>
      <c r="R309" t="str">
        <f t="shared" ca="1" si="112"/>
        <v>高收入</v>
      </c>
      <c r="S309" t="str">
        <f t="shared" ca="1" si="113"/>
        <v>综合评分合格</v>
      </c>
      <c r="T309" t="str">
        <f t="shared" ca="1" si="114"/>
        <v>非优秀</v>
      </c>
      <c r="U309" t="str">
        <f t="shared" ca="1" si="115"/>
        <v>综合评分合格</v>
      </c>
      <c r="V309" t="str">
        <f t="shared" ca="1" si="116"/>
        <v>文采斐然</v>
      </c>
      <c r="W309" t="str">
        <f t="shared" ca="1" si="117"/>
        <v>口灿莲花</v>
      </c>
      <c r="X309" t="str">
        <f t="shared" ca="1" si="118"/>
        <v/>
      </c>
      <c r="Y309" t="str">
        <f t="shared" ca="1" si="119"/>
        <v>sql达人</v>
      </c>
      <c r="Z309" t="str">
        <f t="shared" ca="1" si="120"/>
        <v>excel达人</v>
      </c>
      <c r="AA309" t="str">
        <f t="shared" ca="1" si="121"/>
        <v>tab达人</v>
      </c>
      <c r="AB309" t="str">
        <f t="shared" ca="1" si="122"/>
        <v/>
      </c>
      <c r="AC309" t="str">
        <f t="shared" ca="1" si="123"/>
        <v>文采斐然口灿莲花sql达人excel达人tab达人,综合评分合格,高收入</v>
      </c>
      <c r="AD309" t="str">
        <f t="shared" ca="1" si="124"/>
        <v>分析师100308属于高收入人群,综合评分合格</v>
      </c>
      <c r="AE309" t="str">
        <f t="shared" ca="1" si="125"/>
        <v>分析师100308属于高收入人群,综合评分合格此人文采斐然也是sql达人</v>
      </c>
    </row>
    <row r="310" spans="1:31" x14ac:dyDescent="0.2">
      <c r="A310">
        <v>100309</v>
      </c>
      <c r="B310" s="3">
        <f t="shared" ca="1" si="103"/>
        <v>8027.4352123735025</v>
      </c>
      <c r="C310" s="3">
        <f t="shared" ca="1" si="104"/>
        <v>38.168820623946644</v>
      </c>
      <c r="D310" t="str">
        <f t="shared" ca="1" si="105"/>
        <v>男</v>
      </c>
      <c r="E310" s="3">
        <f t="shared" ca="1" si="106"/>
        <v>5221.4307111088146</v>
      </c>
      <c r="F310" s="3">
        <f t="shared" ca="1" si="107"/>
        <v>11</v>
      </c>
      <c r="G310">
        <f t="shared" ca="1" si="128"/>
        <v>4</v>
      </c>
      <c r="H310">
        <f t="shared" ca="1" si="127"/>
        <v>5</v>
      </c>
      <c r="I310">
        <f t="shared" ca="1" si="127"/>
        <v>3</v>
      </c>
      <c r="J310">
        <f t="shared" ca="1" si="127"/>
        <v>5</v>
      </c>
      <c r="K310">
        <f t="shared" ca="1" si="127"/>
        <v>3</v>
      </c>
      <c r="L310">
        <f t="shared" ca="1" si="127"/>
        <v>3</v>
      </c>
      <c r="M310">
        <f t="shared" ca="1" si="127"/>
        <v>4</v>
      </c>
      <c r="N310" s="2">
        <f t="shared" ca="1" si="108"/>
        <v>4.25</v>
      </c>
      <c r="O310" s="2">
        <f t="shared" ca="1" si="109"/>
        <v>3.3333333333333335</v>
      </c>
      <c r="P310" s="2">
        <f t="shared" ca="1" si="110"/>
        <v>3.8833333333333333</v>
      </c>
      <c r="Q310" t="str">
        <f t="shared" ca="1" si="111"/>
        <v>非低收入</v>
      </c>
      <c r="R310" t="str">
        <f t="shared" ca="1" si="112"/>
        <v>中等收入</v>
      </c>
      <c r="S310" t="str">
        <f t="shared" ca="1" si="113"/>
        <v>综合评分合格</v>
      </c>
      <c r="T310" t="str">
        <f t="shared" ca="1" si="114"/>
        <v>非优秀</v>
      </c>
      <c r="U310" t="str">
        <f t="shared" ca="1" si="115"/>
        <v>综合评分合格</v>
      </c>
      <c r="V310" t="str">
        <f t="shared" ca="1" si="116"/>
        <v/>
      </c>
      <c r="W310" t="str">
        <f t="shared" ca="1" si="117"/>
        <v/>
      </c>
      <c r="X310" t="str">
        <f t="shared" ca="1" si="118"/>
        <v/>
      </c>
      <c r="Y310" t="str">
        <f t="shared" ca="1" si="119"/>
        <v>sql达人</v>
      </c>
      <c r="Z310" t="str">
        <f t="shared" ca="1" si="120"/>
        <v/>
      </c>
      <c r="AA310" t="str">
        <f t="shared" ca="1" si="121"/>
        <v/>
      </c>
      <c r="AB310" t="str">
        <f t="shared" ca="1" si="122"/>
        <v>python达人</v>
      </c>
      <c r="AC310" t="str">
        <f t="shared" ca="1" si="123"/>
        <v>sql达人python达人,综合评分合格,中等收入</v>
      </c>
      <c r="AD310" t="str">
        <f t="shared" ca="1" si="124"/>
        <v>分析师100309属于中等收入人群,综合评分合格</v>
      </c>
      <c r="AE310" t="str">
        <f t="shared" ca="1" si="125"/>
        <v>分析师100309属于中等收入人群,综合评分合格也是sql达人</v>
      </c>
    </row>
    <row r="311" spans="1:31" x14ac:dyDescent="0.2">
      <c r="A311">
        <v>100310</v>
      </c>
      <c r="B311" s="3">
        <f t="shared" ca="1" si="103"/>
        <v>6836.7689466651673</v>
      </c>
      <c r="C311" s="3">
        <f t="shared" ca="1" si="104"/>
        <v>30.274334530154192</v>
      </c>
      <c r="D311" t="str">
        <f t="shared" ca="1" si="105"/>
        <v>女</v>
      </c>
      <c r="E311" s="3">
        <f t="shared" ca="1" si="106"/>
        <v>3808.380221426693</v>
      </c>
      <c r="F311" s="3">
        <f t="shared" ca="1" si="107"/>
        <v>5</v>
      </c>
      <c r="G311">
        <f t="shared" ca="1" si="128"/>
        <v>5</v>
      </c>
      <c r="H311">
        <f t="shared" ca="1" si="127"/>
        <v>1</v>
      </c>
      <c r="I311">
        <f t="shared" ca="1" si="127"/>
        <v>4</v>
      </c>
      <c r="J311">
        <f t="shared" ca="1" si="127"/>
        <v>4</v>
      </c>
      <c r="K311">
        <f t="shared" ca="1" si="127"/>
        <v>5</v>
      </c>
      <c r="L311">
        <f t="shared" ca="1" si="127"/>
        <v>3</v>
      </c>
      <c r="M311">
        <f t="shared" ca="1" si="127"/>
        <v>3</v>
      </c>
      <c r="N311" s="2">
        <f t="shared" ca="1" si="108"/>
        <v>3.5</v>
      </c>
      <c r="O311" s="2">
        <f t="shared" ca="1" si="109"/>
        <v>3.6666666666666665</v>
      </c>
      <c r="P311" s="2">
        <f t="shared" ca="1" si="110"/>
        <v>3.5666666666666669</v>
      </c>
      <c r="Q311" t="str">
        <f t="shared" ca="1" si="111"/>
        <v>非低收入</v>
      </c>
      <c r="R311" t="str">
        <f t="shared" ca="1" si="112"/>
        <v>中等收入</v>
      </c>
      <c r="S311" t="str">
        <f t="shared" ca="1" si="113"/>
        <v>综合评分合格</v>
      </c>
      <c r="T311" t="str">
        <f t="shared" ca="1" si="114"/>
        <v>非优秀</v>
      </c>
      <c r="U311" t="str">
        <f t="shared" ca="1" si="115"/>
        <v>综合评分合格</v>
      </c>
      <c r="V311" t="str">
        <f t="shared" ca="1" si="116"/>
        <v>文采斐然</v>
      </c>
      <c r="W311" t="str">
        <f t="shared" ca="1" si="117"/>
        <v/>
      </c>
      <c r="X311" t="str">
        <f t="shared" ca="1" si="118"/>
        <v/>
      </c>
      <c r="Y311" t="str">
        <f t="shared" ca="1" si="119"/>
        <v>sql达人</v>
      </c>
      <c r="Z311" t="str">
        <f t="shared" ca="1" si="120"/>
        <v>excel达人</v>
      </c>
      <c r="AA311" t="str">
        <f t="shared" ca="1" si="121"/>
        <v/>
      </c>
      <c r="AB311" t="str">
        <f t="shared" ca="1" si="122"/>
        <v/>
      </c>
      <c r="AC311" t="str">
        <f t="shared" ca="1" si="123"/>
        <v>文采斐然sql达人excel达人,综合评分合格,中等收入</v>
      </c>
      <c r="AD311" t="str">
        <f t="shared" ca="1" si="124"/>
        <v>分析师100310属于中等收入人群,综合评分合格</v>
      </c>
      <c r="AE311" t="str">
        <f t="shared" ca="1" si="125"/>
        <v>分析师100310属于中等收入人群,综合评分合格此人文采斐然也是sql达人</v>
      </c>
    </row>
    <row r="312" spans="1:31" x14ac:dyDescent="0.2">
      <c r="A312">
        <v>100311</v>
      </c>
      <c r="B312" s="3">
        <f t="shared" ca="1" si="103"/>
        <v>3715.35559870218</v>
      </c>
      <c r="C312" s="3">
        <f t="shared" ca="1" si="104"/>
        <v>46.423969074856032</v>
      </c>
      <c r="D312" t="str">
        <f t="shared" ca="1" si="105"/>
        <v>男</v>
      </c>
      <c r="E312" s="3">
        <f t="shared" ca="1" si="106"/>
        <v>4312.9354718712448</v>
      </c>
      <c r="F312" s="3">
        <f t="shared" ca="1" si="107"/>
        <v>17</v>
      </c>
      <c r="G312">
        <f t="shared" ca="1" si="128"/>
        <v>5</v>
      </c>
      <c r="H312">
        <f t="shared" ca="1" si="127"/>
        <v>5</v>
      </c>
      <c r="I312">
        <f t="shared" ca="1" si="127"/>
        <v>4</v>
      </c>
      <c r="J312">
        <f t="shared" ca="1" si="127"/>
        <v>4</v>
      </c>
      <c r="K312">
        <f t="shared" ca="1" si="127"/>
        <v>3</v>
      </c>
      <c r="L312">
        <f t="shared" ca="1" si="127"/>
        <v>5</v>
      </c>
      <c r="M312">
        <f t="shared" ca="1" si="127"/>
        <v>4</v>
      </c>
      <c r="N312" s="2">
        <f t="shared" ca="1" si="108"/>
        <v>4.5</v>
      </c>
      <c r="O312" s="2">
        <f t="shared" ca="1" si="109"/>
        <v>4</v>
      </c>
      <c r="P312" s="2">
        <f t="shared" ca="1" si="110"/>
        <v>4.3</v>
      </c>
      <c r="Q312" t="str">
        <f t="shared" ca="1" si="111"/>
        <v>非低收入</v>
      </c>
      <c r="R312" t="str">
        <f t="shared" ca="1" si="112"/>
        <v>中等收入</v>
      </c>
      <c r="S312" t="str">
        <f t="shared" ca="1" si="113"/>
        <v>综合评分合格</v>
      </c>
      <c r="T312" t="str">
        <f t="shared" ca="1" si="114"/>
        <v>非优秀</v>
      </c>
      <c r="U312" t="str">
        <f t="shared" ca="1" si="115"/>
        <v>综合评分合格</v>
      </c>
      <c r="V312" t="str">
        <f t="shared" ca="1" si="116"/>
        <v/>
      </c>
      <c r="W312" t="str">
        <f t="shared" ca="1" si="117"/>
        <v>口灿莲花</v>
      </c>
      <c r="X312" t="str">
        <f t="shared" ca="1" si="118"/>
        <v/>
      </c>
      <c r="Y312" t="str">
        <f t="shared" ca="1" si="119"/>
        <v>sql达人</v>
      </c>
      <c r="Z312" t="str">
        <f t="shared" ca="1" si="120"/>
        <v>excel达人</v>
      </c>
      <c r="AA312" t="str">
        <f t="shared" ca="1" si="121"/>
        <v/>
      </c>
      <c r="AB312" t="str">
        <f t="shared" ca="1" si="122"/>
        <v/>
      </c>
      <c r="AC312" t="str">
        <f t="shared" ca="1" si="123"/>
        <v>口灿莲花sql达人excel达人,综合评分合格,中等收入</v>
      </c>
      <c r="AD312" t="str">
        <f t="shared" ca="1" si="124"/>
        <v>分析师100311属于中等收入人群,综合评分合格</v>
      </c>
      <c r="AE312" t="str">
        <f t="shared" ca="1" si="125"/>
        <v>分析师100311属于中等收入人群,综合评分合格也是sql达人</v>
      </c>
    </row>
    <row r="313" spans="1:31" x14ac:dyDescent="0.2">
      <c r="A313">
        <v>100312</v>
      </c>
      <c r="B313" s="3">
        <f t="shared" ca="1" si="103"/>
        <v>8932.5373209302252</v>
      </c>
      <c r="C313" s="3">
        <f t="shared" ca="1" si="104"/>
        <v>30.533755604555004</v>
      </c>
      <c r="D313" t="str">
        <f t="shared" ca="1" si="105"/>
        <v>女</v>
      </c>
      <c r="E313" s="3">
        <f t="shared" ca="1" si="106"/>
        <v>2544.9858594210787</v>
      </c>
      <c r="F313" s="3">
        <f t="shared" ca="1" si="107"/>
        <v>15</v>
      </c>
      <c r="G313">
        <f t="shared" ca="1" si="128"/>
        <v>4</v>
      </c>
      <c r="H313">
        <f t="shared" ca="1" si="127"/>
        <v>5</v>
      </c>
      <c r="I313">
        <f t="shared" ca="1" si="127"/>
        <v>5</v>
      </c>
      <c r="J313">
        <f t="shared" ca="1" si="127"/>
        <v>4</v>
      </c>
      <c r="K313">
        <f t="shared" ca="1" si="127"/>
        <v>4</v>
      </c>
      <c r="L313">
        <f t="shared" ca="1" si="127"/>
        <v>5</v>
      </c>
      <c r="M313">
        <f t="shared" ca="1" si="127"/>
        <v>5</v>
      </c>
      <c r="N313" s="2">
        <f t="shared" ca="1" si="108"/>
        <v>4.5</v>
      </c>
      <c r="O313" s="2">
        <f t="shared" ca="1" si="109"/>
        <v>4.666666666666667</v>
      </c>
      <c r="P313" s="2">
        <f t="shared" ca="1" si="110"/>
        <v>4.5666666666666664</v>
      </c>
      <c r="Q313" t="str">
        <f t="shared" ca="1" si="111"/>
        <v>低收入</v>
      </c>
      <c r="R313" t="str">
        <f t="shared" ca="1" si="112"/>
        <v>低收入</v>
      </c>
      <c r="S313" t="str">
        <f t="shared" ca="1" si="113"/>
        <v>综合评分合格</v>
      </c>
      <c r="T313" t="str">
        <f t="shared" ca="1" si="114"/>
        <v>非优秀</v>
      </c>
      <c r="U313" t="str">
        <f t="shared" ca="1" si="115"/>
        <v>综合评分合格</v>
      </c>
      <c r="V313" t="str">
        <f t="shared" ca="1" si="116"/>
        <v/>
      </c>
      <c r="W313" t="str">
        <f t="shared" ca="1" si="117"/>
        <v>口灿莲花</v>
      </c>
      <c r="X313" t="str">
        <f t="shared" ca="1" si="118"/>
        <v>颜值爆表</v>
      </c>
      <c r="Y313" t="str">
        <f t="shared" ca="1" si="119"/>
        <v>sql达人</v>
      </c>
      <c r="Z313" t="str">
        <f t="shared" ca="1" si="120"/>
        <v/>
      </c>
      <c r="AA313" t="str">
        <f t="shared" ca="1" si="121"/>
        <v>tab达人</v>
      </c>
      <c r="AB313" t="str">
        <f t="shared" ca="1" si="122"/>
        <v/>
      </c>
      <c r="AC313" t="str">
        <f t="shared" ca="1" si="123"/>
        <v>口灿莲花颜值爆表sql达人tab达人,综合评分合格,低收入</v>
      </c>
      <c r="AD313" t="str">
        <f t="shared" ca="1" si="124"/>
        <v>分析师100312属于低收入人群,综合评分合格</v>
      </c>
      <c r="AE313" t="str">
        <f t="shared" ca="1" si="125"/>
        <v>分析师100312属于低收入人群,综合评分合格也是sql达人</v>
      </c>
    </row>
    <row r="314" spans="1:31" x14ac:dyDescent="0.2">
      <c r="A314">
        <v>100313</v>
      </c>
      <c r="B314" s="3">
        <f t="shared" ca="1" si="103"/>
        <v>3500.7342091096607</v>
      </c>
      <c r="C314" s="3">
        <f t="shared" ca="1" si="104"/>
        <v>26.422111013642215</v>
      </c>
      <c r="D314" t="str">
        <f t="shared" ca="1" si="105"/>
        <v>男</v>
      </c>
      <c r="E314" s="3">
        <f t="shared" ca="1" si="106"/>
        <v>6512.6513568250839</v>
      </c>
      <c r="F314" s="3">
        <f t="shared" ca="1" si="107"/>
        <v>12</v>
      </c>
      <c r="G314">
        <f t="shared" ca="1" si="128"/>
        <v>5</v>
      </c>
      <c r="H314">
        <f t="shared" ca="1" si="127"/>
        <v>5</v>
      </c>
      <c r="I314">
        <f t="shared" ca="1" si="127"/>
        <v>4</v>
      </c>
      <c r="J314">
        <f t="shared" ca="1" si="127"/>
        <v>3</v>
      </c>
      <c r="K314">
        <f t="shared" ca="1" si="127"/>
        <v>5</v>
      </c>
      <c r="L314">
        <f t="shared" ca="1" si="127"/>
        <v>5</v>
      </c>
      <c r="M314">
        <f t="shared" ca="1" si="127"/>
        <v>5</v>
      </c>
      <c r="N314" s="2">
        <f t="shared" ca="1" si="108"/>
        <v>4.25</v>
      </c>
      <c r="O314" s="2">
        <f t="shared" ca="1" si="109"/>
        <v>5</v>
      </c>
      <c r="P314" s="2">
        <f t="shared" ca="1" si="110"/>
        <v>4.55</v>
      </c>
      <c r="Q314" t="str">
        <f t="shared" ca="1" si="111"/>
        <v>非低收入</v>
      </c>
      <c r="R314" t="str">
        <f t="shared" ca="1" si="112"/>
        <v>中高收入</v>
      </c>
      <c r="S314" t="str">
        <f t="shared" ca="1" si="113"/>
        <v>综合评分合格</v>
      </c>
      <c r="T314" t="str">
        <f t="shared" ca="1" si="114"/>
        <v>非优秀</v>
      </c>
      <c r="U314" t="str">
        <f t="shared" ca="1" si="115"/>
        <v>综合评分合格</v>
      </c>
      <c r="V314" t="str">
        <f t="shared" ca="1" si="116"/>
        <v>文采斐然</v>
      </c>
      <c r="W314" t="str">
        <f t="shared" ca="1" si="117"/>
        <v>口灿莲花</v>
      </c>
      <c r="X314" t="str">
        <f t="shared" ca="1" si="118"/>
        <v>颜值爆表</v>
      </c>
      <c r="Y314" t="str">
        <f t="shared" ca="1" si="119"/>
        <v>sql达人</v>
      </c>
      <c r="Z314" t="str">
        <f t="shared" ca="1" si="120"/>
        <v>excel达人</v>
      </c>
      <c r="AA314" t="str">
        <f t="shared" ca="1" si="121"/>
        <v/>
      </c>
      <c r="AB314" t="str">
        <f t="shared" ca="1" si="122"/>
        <v/>
      </c>
      <c r="AC314" t="str">
        <f t="shared" ca="1" si="123"/>
        <v>文采斐然口灿莲花颜值爆表sql达人excel达人,综合评分合格,中高收入</v>
      </c>
      <c r="AD314" t="str">
        <f t="shared" ca="1" si="124"/>
        <v>分析师100313属于中高收入人群,综合评分合格</v>
      </c>
      <c r="AE314" t="str">
        <f t="shared" ca="1" si="125"/>
        <v>分析师100313属于中高收入人群,综合评分合格此人文采斐然也是sql达人</v>
      </c>
    </row>
    <row r="315" spans="1:31" x14ac:dyDescent="0.2">
      <c r="A315">
        <v>100314</v>
      </c>
      <c r="B315" s="3">
        <f t="shared" ca="1" si="103"/>
        <v>7187.6925178141146</v>
      </c>
      <c r="C315" s="3">
        <f t="shared" ca="1" si="104"/>
        <v>45.004752851870151</v>
      </c>
      <c r="D315" t="str">
        <f t="shared" ca="1" si="105"/>
        <v>男</v>
      </c>
      <c r="E315" s="3">
        <f t="shared" ca="1" si="106"/>
        <v>4130.8039793435692</v>
      </c>
      <c r="F315" s="3">
        <f t="shared" ca="1" si="107"/>
        <v>6</v>
      </c>
      <c r="G315">
        <f t="shared" ca="1" si="128"/>
        <v>5</v>
      </c>
      <c r="H315">
        <f t="shared" ca="1" si="127"/>
        <v>4</v>
      </c>
      <c r="I315">
        <f t="shared" ca="1" si="127"/>
        <v>3</v>
      </c>
      <c r="J315">
        <f t="shared" ca="1" si="127"/>
        <v>3</v>
      </c>
      <c r="K315">
        <f t="shared" ca="1" si="127"/>
        <v>4</v>
      </c>
      <c r="L315">
        <f t="shared" ca="1" si="127"/>
        <v>4</v>
      </c>
      <c r="M315">
        <f t="shared" ca="1" si="127"/>
        <v>4</v>
      </c>
      <c r="N315" s="2">
        <f t="shared" ca="1" si="108"/>
        <v>3.75</v>
      </c>
      <c r="O315" s="2">
        <f t="shared" ca="1" si="109"/>
        <v>4</v>
      </c>
      <c r="P315" s="2">
        <f t="shared" ca="1" si="110"/>
        <v>3.85</v>
      </c>
      <c r="Q315" t="str">
        <f t="shared" ca="1" si="111"/>
        <v>非低收入</v>
      </c>
      <c r="R315" t="str">
        <f t="shared" ca="1" si="112"/>
        <v>中等收入</v>
      </c>
      <c r="S315" t="str">
        <f t="shared" ca="1" si="113"/>
        <v>综合评分合格</v>
      </c>
      <c r="T315" t="str">
        <f t="shared" ca="1" si="114"/>
        <v>非优秀</v>
      </c>
      <c r="U315" t="str">
        <f t="shared" ca="1" si="115"/>
        <v>综合评分合格</v>
      </c>
      <c r="V315" t="str">
        <f t="shared" ca="1" si="116"/>
        <v/>
      </c>
      <c r="W315" t="str">
        <f t="shared" ca="1" si="117"/>
        <v/>
      </c>
      <c r="X315" t="str">
        <f t="shared" ca="1" si="118"/>
        <v/>
      </c>
      <c r="Y315" t="str">
        <f t="shared" ca="1" si="119"/>
        <v>sql达人</v>
      </c>
      <c r="Z315" t="str">
        <f t="shared" ca="1" si="120"/>
        <v>excel达人</v>
      </c>
      <c r="AA315" t="str">
        <f t="shared" ca="1" si="121"/>
        <v/>
      </c>
      <c r="AB315" t="str">
        <f t="shared" ca="1" si="122"/>
        <v/>
      </c>
      <c r="AC315" t="str">
        <f t="shared" ca="1" si="123"/>
        <v>sql达人excel达人,综合评分合格,中等收入</v>
      </c>
      <c r="AD315" t="str">
        <f t="shared" ca="1" si="124"/>
        <v>分析师100314属于中等收入人群,综合评分合格</v>
      </c>
      <c r="AE315" t="str">
        <f t="shared" ca="1" si="125"/>
        <v>分析师100314属于中等收入人群,综合评分合格也是sql达人</v>
      </c>
    </row>
    <row r="316" spans="1:31" x14ac:dyDescent="0.2">
      <c r="A316">
        <v>100315</v>
      </c>
      <c r="B316" s="3">
        <f t="shared" ca="1" si="103"/>
        <v>9314.5194819747376</v>
      </c>
      <c r="C316" s="3">
        <f t="shared" ca="1" si="104"/>
        <v>64.616828533224293</v>
      </c>
      <c r="D316" t="str">
        <f t="shared" ca="1" si="105"/>
        <v>女</v>
      </c>
      <c r="E316" s="3">
        <f t="shared" ca="1" si="106"/>
        <v>18361.393145704082</v>
      </c>
      <c r="F316" s="3">
        <f t="shared" ca="1" si="107"/>
        <v>2</v>
      </c>
      <c r="G316">
        <f t="shared" ca="1" si="128"/>
        <v>4</v>
      </c>
      <c r="H316">
        <f t="shared" ca="1" si="127"/>
        <v>3</v>
      </c>
      <c r="I316">
        <f t="shared" ca="1" si="127"/>
        <v>5</v>
      </c>
      <c r="J316">
        <f t="shared" ca="1" si="127"/>
        <v>5</v>
      </c>
      <c r="K316">
        <f t="shared" ca="1" si="127"/>
        <v>5</v>
      </c>
      <c r="L316">
        <f t="shared" ca="1" si="127"/>
        <v>4</v>
      </c>
      <c r="M316">
        <f t="shared" ca="1" si="127"/>
        <v>3</v>
      </c>
      <c r="N316" s="2">
        <f t="shared" ca="1" si="108"/>
        <v>4.25</v>
      </c>
      <c r="O316" s="2">
        <f t="shared" ca="1" si="109"/>
        <v>4</v>
      </c>
      <c r="P316" s="2">
        <f t="shared" ca="1" si="110"/>
        <v>4.1500000000000004</v>
      </c>
      <c r="Q316" t="str">
        <f t="shared" ca="1" si="111"/>
        <v>非低收入</v>
      </c>
      <c r="R316" t="str">
        <f t="shared" ca="1" si="112"/>
        <v>高收入</v>
      </c>
      <c r="S316" t="str">
        <f t="shared" ca="1" si="113"/>
        <v>综合评分合格</v>
      </c>
      <c r="T316" t="str">
        <f t="shared" ca="1" si="114"/>
        <v>非优秀</v>
      </c>
      <c r="U316" t="str">
        <f t="shared" ca="1" si="115"/>
        <v>综合评分合格</v>
      </c>
      <c r="V316" t="str">
        <f t="shared" ca="1" si="116"/>
        <v>文采斐然</v>
      </c>
      <c r="W316" t="str">
        <f t="shared" ca="1" si="117"/>
        <v/>
      </c>
      <c r="X316" t="str">
        <f t="shared" ca="1" si="118"/>
        <v/>
      </c>
      <c r="Y316" t="str">
        <f t="shared" ca="1" si="119"/>
        <v/>
      </c>
      <c r="Z316" t="str">
        <f t="shared" ca="1" si="120"/>
        <v/>
      </c>
      <c r="AA316" t="str">
        <f t="shared" ca="1" si="121"/>
        <v>tab达人</v>
      </c>
      <c r="AB316" t="str">
        <f t="shared" ca="1" si="122"/>
        <v>python达人</v>
      </c>
      <c r="AC316" t="str">
        <f t="shared" ca="1" si="123"/>
        <v>文采斐然tab达人python达人,综合评分合格,高收入</v>
      </c>
      <c r="AD316" t="str">
        <f t="shared" ca="1" si="124"/>
        <v>分析师100315属于高收入人群,综合评分合格</v>
      </c>
      <c r="AE316" t="str">
        <f t="shared" ca="1" si="125"/>
        <v>分析师100315属于高收入人群,综合评分合格此人文采斐然</v>
      </c>
    </row>
    <row r="317" spans="1:31" x14ac:dyDescent="0.2">
      <c r="A317">
        <v>100316</v>
      </c>
      <c r="B317" s="3">
        <f t="shared" ca="1" si="103"/>
        <v>4661.9860760669126</v>
      </c>
      <c r="C317" s="3">
        <f t="shared" ca="1" si="104"/>
        <v>36.435651761481083</v>
      </c>
      <c r="D317" t="str">
        <f t="shared" ca="1" si="105"/>
        <v>女</v>
      </c>
      <c r="E317" s="3">
        <f t="shared" ca="1" si="106"/>
        <v>7901.2444481171069</v>
      </c>
      <c r="F317" s="3">
        <f t="shared" ca="1" si="107"/>
        <v>21</v>
      </c>
      <c r="G317">
        <f t="shared" ca="1" si="128"/>
        <v>5</v>
      </c>
      <c r="H317">
        <f t="shared" ca="1" si="127"/>
        <v>5</v>
      </c>
      <c r="I317">
        <f t="shared" ca="1" si="127"/>
        <v>5</v>
      </c>
      <c r="J317">
        <f t="shared" ca="1" si="127"/>
        <v>4</v>
      </c>
      <c r="K317">
        <f t="shared" ca="1" si="127"/>
        <v>4</v>
      </c>
      <c r="L317">
        <f t="shared" ca="1" si="127"/>
        <v>5</v>
      </c>
      <c r="M317">
        <f t="shared" ca="1" si="127"/>
        <v>5</v>
      </c>
      <c r="N317" s="2">
        <f t="shared" ca="1" si="108"/>
        <v>4.75</v>
      </c>
      <c r="O317" s="2">
        <f t="shared" ca="1" si="109"/>
        <v>4.666666666666667</v>
      </c>
      <c r="P317" s="2">
        <f t="shared" ca="1" si="110"/>
        <v>4.7166666666666668</v>
      </c>
      <c r="Q317" t="str">
        <f t="shared" ca="1" si="111"/>
        <v>非低收入</v>
      </c>
      <c r="R317" t="str">
        <f t="shared" ca="1" si="112"/>
        <v>中高收入</v>
      </c>
      <c r="S317" t="str">
        <f t="shared" ca="1" si="113"/>
        <v>综合评分合格</v>
      </c>
      <c r="T317" t="str">
        <f t="shared" ca="1" si="114"/>
        <v>优秀</v>
      </c>
      <c r="U317" t="str">
        <f t="shared" ca="1" si="115"/>
        <v>优秀</v>
      </c>
      <c r="V317" t="str">
        <f t="shared" ca="1" si="116"/>
        <v/>
      </c>
      <c r="W317" t="str">
        <f t="shared" ca="1" si="117"/>
        <v>口灿莲花</v>
      </c>
      <c r="X317" t="str">
        <f t="shared" ca="1" si="118"/>
        <v>颜值爆表</v>
      </c>
      <c r="Y317" t="str">
        <f t="shared" ca="1" si="119"/>
        <v>sql达人</v>
      </c>
      <c r="Z317" t="str">
        <f t="shared" ca="1" si="120"/>
        <v>excel达人</v>
      </c>
      <c r="AA317" t="str">
        <f t="shared" ca="1" si="121"/>
        <v>tab达人</v>
      </c>
      <c r="AB317" t="str">
        <f t="shared" ca="1" si="122"/>
        <v/>
      </c>
      <c r="AC317" t="str">
        <f t="shared" ca="1" si="123"/>
        <v>口灿莲花颜值爆表sql达人excel达人tab达人,优秀,中高收入</v>
      </c>
      <c r="AD317" t="str">
        <f t="shared" ca="1" si="124"/>
        <v>分析师100316属于中高收入人群,优秀</v>
      </c>
      <c r="AE317" t="str">
        <f t="shared" ca="1" si="125"/>
        <v>分析师100316属于中高收入人群,优秀也是sql达人</v>
      </c>
    </row>
    <row r="318" spans="1:31" x14ac:dyDescent="0.2">
      <c r="A318">
        <v>100317</v>
      </c>
      <c r="B318" s="3">
        <f t="shared" ca="1" si="103"/>
        <v>8566.9384933369547</v>
      </c>
      <c r="C318" s="3">
        <f t="shared" ca="1" si="104"/>
        <v>64.143562030264405</v>
      </c>
      <c r="D318" t="str">
        <f t="shared" ca="1" si="105"/>
        <v>男</v>
      </c>
      <c r="E318" s="3">
        <f t="shared" ca="1" si="106"/>
        <v>4588.4471972149022</v>
      </c>
      <c r="F318" s="3">
        <f t="shared" ca="1" si="107"/>
        <v>6</v>
      </c>
      <c r="G318">
        <f t="shared" ca="1" si="128"/>
        <v>3</v>
      </c>
      <c r="H318">
        <f t="shared" ca="1" si="127"/>
        <v>4</v>
      </c>
      <c r="I318">
        <f t="shared" ca="1" si="127"/>
        <v>4</v>
      </c>
      <c r="J318">
        <f t="shared" ca="1" si="127"/>
        <v>3</v>
      </c>
      <c r="K318">
        <f t="shared" ca="1" si="127"/>
        <v>5</v>
      </c>
      <c r="L318">
        <f t="shared" ca="1" si="127"/>
        <v>5</v>
      </c>
      <c r="M318">
        <f t="shared" ca="1" si="127"/>
        <v>3</v>
      </c>
      <c r="N318" s="2">
        <f t="shared" ca="1" si="108"/>
        <v>3.5</v>
      </c>
      <c r="O318" s="2">
        <f t="shared" ca="1" si="109"/>
        <v>4.333333333333333</v>
      </c>
      <c r="P318" s="2">
        <f t="shared" ca="1" si="110"/>
        <v>3.8333333333333335</v>
      </c>
      <c r="Q318" t="str">
        <f t="shared" ca="1" si="111"/>
        <v>非低收入</v>
      </c>
      <c r="R318" t="str">
        <f t="shared" ca="1" si="112"/>
        <v>中等收入</v>
      </c>
      <c r="S318" t="str">
        <f t="shared" ca="1" si="113"/>
        <v>综合评分合格</v>
      </c>
      <c r="T318" t="str">
        <f t="shared" ca="1" si="114"/>
        <v>非优秀</v>
      </c>
      <c r="U318" t="str">
        <f t="shared" ca="1" si="115"/>
        <v>综合评分合格</v>
      </c>
      <c r="V318" t="str">
        <f t="shared" ca="1" si="116"/>
        <v>文采斐然</v>
      </c>
      <c r="W318" t="str">
        <f t="shared" ca="1" si="117"/>
        <v>口灿莲花</v>
      </c>
      <c r="X318" t="str">
        <f t="shared" ca="1" si="118"/>
        <v/>
      </c>
      <c r="Y318" t="str">
        <f t="shared" ca="1" si="119"/>
        <v>sql达人</v>
      </c>
      <c r="Z318" t="str">
        <f t="shared" ca="1" si="120"/>
        <v/>
      </c>
      <c r="AA318" t="str">
        <f t="shared" ca="1" si="121"/>
        <v/>
      </c>
      <c r="AB318" t="str">
        <f t="shared" ca="1" si="122"/>
        <v/>
      </c>
      <c r="AC318" t="str">
        <f t="shared" ca="1" si="123"/>
        <v>文采斐然口灿莲花sql达人,综合评分合格,中等收入</v>
      </c>
      <c r="AD318" t="str">
        <f t="shared" ca="1" si="124"/>
        <v>分析师100317属于中等收入人群,综合评分合格</v>
      </c>
      <c r="AE318" t="str">
        <f t="shared" ca="1" si="125"/>
        <v>分析师100317属于中等收入人群,综合评分合格此人文采斐然也是sql达人</v>
      </c>
    </row>
    <row r="319" spans="1:31" x14ac:dyDescent="0.2">
      <c r="A319">
        <v>100318</v>
      </c>
      <c r="B319" s="3">
        <f t="shared" ca="1" si="103"/>
        <v>2714.2936397956541</v>
      </c>
      <c r="C319" s="3">
        <f t="shared" ca="1" si="104"/>
        <v>26.364265998369675</v>
      </c>
      <c r="D319" t="str">
        <f t="shared" ca="1" si="105"/>
        <v>男</v>
      </c>
      <c r="E319" s="3">
        <f t="shared" ca="1" si="106"/>
        <v>8293.838447258262</v>
      </c>
      <c r="F319" s="3">
        <f t="shared" ca="1" si="107"/>
        <v>11</v>
      </c>
      <c r="G319">
        <f t="shared" ca="1" si="128"/>
        <v>5</v>
      </c>
      <c r="H319">
        <f t="shared" ca="1" si="127"/>
        <v>4</v>
      </c>
      <c r="I319">
        <f t="shared" ca="1" si="127"/>
        <v>4</v>
      </c>
      <c r="J319">
        <f t="shared" ca="1" si="127"/>
        <v>3</v>
      </c>
      <c r="K319">
        <f t="shared" ca="1" si="127"/>
        <v>4</v>
      </c>
      <c r="L319">
        <f t="shared" ca="1" si="127"/>
        <v>5</v>
      </c>
      <c r="M319">
        <f t="shared" ca="1" si="127"/>
        <v>5</v>
      </c>
      <c r="N319" s="2">
        <f t="shared" ca="1" si="108"/>
        <v>4</v>
      </c>
      <c r="O319" s="2">
        <f t="shared" ca="1" si="109"/>
        <v>4.666666666666667</v>
      </c>
      <c r="P319" s="2">
        <f t="shared" ca="1" si="110"/>
        <v>4.2666666666666666</v>
      </c>
      <c r="Q319" t="str">
        <f t="shared" ca="1" si="111"/>
        <v>非低收入</v>
      </c>
      <c r="R319" t="str">
        <f t="shared" ca="1" si="112"/>
        <v>中高收入</v>
      </c>
      <c r="S319" t="str">
        <f t="shared" ca="1" si="113"/>
        <v>综合评分合格</v>
      </c>
      <c r="T319" t="str">
        <f t="shared" ca="1" si="114"/>
        <v>非优秀</v>
      </c>
      <c r="U319" t="str">
        <f t="shared" ca="1" si="115"/>
        <v>综合评分合格</v>
      </c>
      <c r="V319" t="str">
        <f t="shared" ca="1" si="116"/>
        <v/>
      </c>
      <c r="W319" t="str">
        <f t="shared" ca="1" si="117"/>
        <v>口灿莲花</v>
      </c>
      <c r="X319" t="str">
        <f t="shared" ca="1" si="118"/>
        <v>颜值爆表</v>
      </c>
      <c r="Y319" t="str">
        <f t="shared" ca="1" si="119"/>
        <v>sql达人</v>
      </c>
      <c r="Z319" t="str">
        <f t="shared" ca="1" si="120"/>
        <v>excel达人</v>
      </c>
      <c r="AA319" t="str">
        <f t="shared" ca="1" si="121"/>
        <v/>
      </c>
      <c r="AB319" t="str">
        <f t="shared" ca="1" si="122"/>
        <v/>
      </c>
      <c r="AC319" t="str">
        <f t="shared" ca="1" si="123"/>
        <v>口灿莲花颜值爆表sql达人excel达人,综合评分合格,中高收入</v>
      </c>
      <c r="AD319" t="str">
        <f t="shared" ca="1" si="124"/>
        <v>分析师100318属于中高收入人群,综合评分合格</v>
      </c>
      <c r="AE319" t="str">
        <f t="shared" ca="1" si="125"/>
        <v>分析师100318属于中高收入人群,综合评分合格也是sql达人</v>
      </c>
    </row>
    <row r="320" spans="1:31" x14ac:dyDescent="0.2">
      <c r="A320">
        <v>100319</v>
      </c>
      <c r="B320" s="3">
        <f t="shared" ca="1" si="103"/>
        <v>9867.6165195770991</v>
      </c>
      <c r="C320" s="3">
        <f t="shared" ca="1" si="104"/>
        <v>20.577040874681419</v>
      </c>
      <c r="D320" t="str">
        <f t="shared" ca="1" si="105"/>
        <v>男</v>
      </c>
      <c r="E320" s="3">
        <f t="shared" ca="1" si="106"/>
        <v>15904.653198399019</v>
      </c>
      <c r="F320" s="3">
        <f t="shared" ca="1" si="107"/>
        <v>13</v>
      </c>
      <c r="G320">
        <f t="shared" ca="1" si="128"/>
        <v>5</v>
      </c>
      <c r="H320">
        <f t="shared" ca="1" si="127"/>
        <v>4</v>
      </c>
      <c r="I320">
        <f t="shared" ca="1" si="127"/>
        <v>3</v>
      </c>
      <c r="J320">
        <f t="shared" ca="1" si="127"/>
        <v>3</v>
      </c>
      <c r="K320">
        <f t="shared" ca="1" si="127"/>
        <v>4</v>
      </c>
      <c r="L320">
        <f t="shared" ca="1" si="127"/>
        <v>5</v>
      </c>
      <c r="M320">
        <f t="shared" ca="1" si="127"/>
        <v>5</v>
      </c>
      <c r="N320" s="2">
        <f t="shared" ca="1" si="108"/>
        <v>3.75</v>
      </c>
      <c r="O320" s="2">
        <f t="shared" ca="1" si="109"/>
        <v>4.666666666666667</v>
      </c>
      <c r="P320" s="2">
        <f t="shared" ca="1" si="110"/>
        <v>4.1166666666666671</v>
      </c>
      <c r="Q320" t="str">
        <f t="shared" ca="1" si="111"/>
        <v>非低收入</v>
      </c>
      <c r="R320" t="str">
        <f t="shared" ca="1" si="112"/>
        <v>高收入</v>
      </c>
      <c r="S320" t="str">
        <f t="shared" ca="1" si="113"/>
        <v>综合评分合格</v>
      </c>
      <c r="T320" t="str">
        <f t="shared" ca="1" si="114"/>
        <v>非优秀</v>
      </c>
      <c r="U320" t="str">
        <f t="shared" ca="1" si="115"/>
        <v>综合评分合格</v>
      </c>
      <c r="V320" t="str">
        <f t="shared" ca="1" si="116"/>
        <v/>
      </c>
      <c r="W320" t="str">
        <f t="shared" ca="1" si="117"/>
        <v>口灿莲花</v>
      </c>
      <c r="X320" t="str">
        <f t="shared" ca="1" si="118"/>
        <v>颜值爆表</v>
      </c>
      <c r="Y320" t="str">
        <f t="shared" ca="1" si="119"/>
        <v>sql达人</v>
      </c>
      <c r="Z320" t="str">
        <f t="shared" ca="1" si="120"/>
        <v>excel达人</v>
      </c>
      <c r="AA320" t="str">
        <f t="shared" ca="1" si="121"/>
        <v/>
      </c>
      <c r="AB320" t="str">
        <f t="shared" ca="1" si="122"/>
        <v/>
      </c>
      <c r="AC320" t="str">
        <f t="shared" ca="1" si="123"/>
        <v>口灿莲花颜值爆表sql达人excel达人,综合评分合格,高收入</v>
      </c>
      <c r="AD320" t="str">
        <f t="shared" ca="1" si="124"/>
        <v>分析师100319属于高收入人群,综合评分合格</v>
      </c>
      <c r="AE320" t="str">
        <f t="shared" ca="1" si="125"/>
        <v>分析师100319属于高收入人群,综合评分合格也是sql达人</v>
      </c>
    </row>
    <row r="321" spans="1:31" x14ac:dyDescent="0.2">
      <c r="A321">
        <v>100320</v>
      </c>
      <c r="B321" s="3">
        <f t="shared" ca="1" si="103"/>
        <v>2848.7678909785632</v>
      </c>
      <c r="C321" s="3">
        <f t="shared" ca="1" si="104"/>
        <v>28.986529486220387</v>
      </c>
      <c r="D321" t="str">
        <f t="shared" ca="1" si="105"/>
        <v>女</v>
      </c>
      <c r="E321" s="3">
        <f t="shared" ca="1" si="106"/>
        <v>8928.2316272704047</v>
      </c>
      <c r="F321" s="3">
        <f t="shared" ca="1" si="107"/>
        <v>15</v>
      </c>
      <c r="G321">
        <f t="shared" ca="1" si="128"/>
        <v>5</v>
      </c>
      <c r="H321">
        <f t="shared" ca="1" si="127"/>
        <v>5</v>
      </c>
      <c r="I321">
        <f t="shared" ca="1" si="127"/>
        <v>4</v>
      </c>
      <c r="J321">
        <f t="shared" ca="1" si="127"/>
        <v>4</v>
      </c>
      <c r="K321">
        <f t="shared" ca="1" si="127"/>
        <v>4</v>
      </c>
      <c r="L321">
        <f t="shared" ca="1" si="127"/>
        <v>4</v>
      </c>
      <c r="M321">
        <f t="shared" ca="1" si="127"/>
        <v>3</v>
      </c>
      <c r="N321" s="2">
        <f t="shared" ca="1" si="108"/>
        <v>4.5</v>
      </c>
      <c r="O321" s="2">
        <f t="shared" ca="1" si="109"/>
        <v>3.6666666666666665</v>
      </c>
      <c r="P321" s="2">
        <f t="shared" ca="1" si="110"/>
        <v>4.1666666666666661</v>
      </c>
      <c r="Q321" t="str">
        <f t="shared" ca="1" si="111"/>
        <v>非低收入</v>
      </c>
      <c r="R321" t="str">
        <f t="shared" ca="1" si="112"/>
        <v>中高收入</v>
      </c>
      <c r="S321" t="str">
        <f t="shared" ca="1" si="113"/>
        <v>综合评分合格</v>
      </c>
      <c r="T321" t="str">
        <f t="shared" ca="1" si="114"/>
        <v>非优秀</v>
      </c>
      <c r="U321" t="str">
        <f t="shared" ca="1" si="115"/>
        <v>综合评分合格</v>
      </c>
      <c r="V321" t="str">
        <f t="shared" ca="1" si="116"/>
        <v/>
      </c>
      <c r="W321" t="str">
        <f t="shared" ca="1" si="117"/>
        <v/>
      </c>
      <c r="X321" t="str">
        <f t="shared" ca="1" si="118"/>
        <v/>
      </c>
      <c r="Y321" t="str">
        <f t="shared" ca="1" si="119"/>
        <v>sql达人</v>
      </c>
      <c r="Z321" t="str">
        <f t="shared" ca="1" si="120"/>
        <v>excel达人</v>
      </c>
      <c r="AA321" t="str">
        <f t="shared" ca="1" si="121"/>
        <v/>
      </c>
      <c r="AB321" t="str">
        <f t="shared" ca="1" si="122"/>
        <v/>
      </c>
      <c r="AC321" t="str">
        <f t="shared" ca="1" si="123"/>
        <v>sql达人excel达人,综合评分合格,中高收入</v>
      </c>
      <c r="AD321" t="str">
        <f t="shared" ca="1" si="124"/>
        <v>分析师100320属于中高收入人群,综合评分合格</v>
      </c>
      <c r="AE321" t="str">
        <f t="shared" ca="1" si="125"/>
        <v>分析师100320属于中高收入人群,综合评分合格也是sql达人</v>
      </c>
    </row>
    <row r="322" spans="1:31" x14ac:dyDescent="0.2">
      <c r="A322">
        <v>100321</v>
      </c>
      <c r="B322" s="3">
        <f t="shared" ca="1" si="103"/>
        <v>177.8908122025924</v>
      </c>
      <c r="C322" s="3">
        <f t="shared" ca="1" si="104"/>
        <v>24.580659042470465</v>
      </c>
      <c r="D322" t="str">
        <f t="shared" ca="1" si="105"/>
        <v>女</v>
      </c>
      <c r="E322" s="3">
        <f t="shared" ca="1" si="106"/>
        <v>9818.6413969777277</v>
      </c>
      <c r="F322" s="3">
        <f t="shared" ca="1" si="107"/>
        <v>16</v>
      </c>
      <c r="G322">
        <f t="shared" ca="1" si="128"/>
        <v>4</v>
      </c>
      <c r="H322">
        <f t="shared" ca="1" si="127"/>
        <v>3</v>
      </c>
      <c r="I322">
        <f t="shared" ca="1" si="127"/>
        <v>5</v>
      </c>
      <c r="J322">
        <f t="shared" ca="1" si="127"/>
        <v>4</v>
      </c>
      <c r="K322">
        <f t="shared" ca="1" si="127"/>
        <v>4</v>
      </c>
      <c r="L322">
        <f t="shared" ca="1" si="127"/>
        <v>5</v>
      </c>
      <c r="M322">
        <f t="shared" ca="1" si="127"/>
        <v>3</v>
      </c>
      <c r="N322" s="2">
        <f t="shared" ca="1" si="108"/>
        <v>4</v>
      </c>
      <c r="O322" s="2">
        <f t="shared" ca="1" si="109"/>
        <v>4</v>
      </c>
      <c r="P322" s="2">
        <f t="shared" ca="1" si="110"/>
        <v>4</v>
      </c>
      <c r="Q322" t="str">
        <f t="shared" ca="1" si="111"/>
        <v>非低收入</v>
      </c>
      <c r="R322" t="str">
        <f t="shared" ca="1" si="112"/>
        <v>中高收入</v>
      </c>
      <c r="S322" t="str">
        <f t="shared" ca="1" si="113"/>
        <v>综合评分合格</v>
      </c>
      <c r="T322" t="str">
        <f t="shared" ca="1" si="114"/>
        <v>非优秀</v>
      </c>
      <c r="U322" t="str">
        <f t="shared" ca="1" si="115"/>
        <v>综合评分合格</v>
      </c>
      <c r="V322" t="str">
        <f t="shared" ca="1" si="116"/>
        <v/>
      </c>
      <c r="W322" t="str">
        <f t="shared" ca="1" si="117"/>
        <v>口灿莲花</v>
      </c>
      <c r="X322" t="str">
        <f t="shared" ca="1" si="118"/>
        <v/>
      </c>
      <c r="Y322" t="str">
        <f t="shared" ca="1" si="119"/>
        <v>sql达人</v>
      </c>
      <c r="Z322" t="str">
        <f t="shared" ca="1" si="120"/>
        <v/>
      </c>
      <c r="AA322" t="str">
        <f t="shared" ca="1" si="121"/>
        <v>tab达人</v>
      </c>
      <c r="AB322" t="str">
        <f t="shared" ca="1" si="122"/>
        <v/>
      </c>
      <c r="AC322" t="str">
        <f t="shared" ca="1" si="123"/>
        <v>口灿莲花sql达人tab达人,综合评分合格,中高收入</v>
      </c>
      <c r="AD322" t="str">
        <f t="shared" ca="1" si="124"/>
        <v>分析师100321属于中高收入人群,综合评分合格</v>
      </c>
      <c r="AE322" t="str">
        <f t="shared" ca="1" si="125"/>
        <v>分析师100321属于中高收入人群,综合评分合格也是sql达人</v>
      </c>
    </row>
    <row r="323" spans="1:31" x14ac:dyDescent="0.2">
      <c r="A323">
        <v>100322</v>
      </c>
      <c r="B323" s="3">
        <f t="shared" ref="B323:B386" ca="1" si="129">RAND()*10000</f>
        <v>4798.55651650653</v>
      </c>
      <c r="C323" s="3">
        <f t="shared" ref="C323:C386" ca="1" si="130">18+RAND()*50</f>
        <v>27.85442100476951</v>
      </c>
      <c r="D323" t="str">
        <f t="shared" ref="D323:D386" ca="1" si="131">IF(RAND()&lt;=0.5,"男","女")</f>
        <v>男</v>
      </c>
      <c r="E323" s="3">
        <f t="shared" ref="E323:E386" ca="1" si="132">RAND()*20000+2000</f>
        <v>5901.7257865379524</v>
      </c>
      <c r="F323" s="3">
        <f t="shared" ref="F323:F386" ca="1" si="133">ROUND((2+RAND()*20),0)</f>
        <v>12</v>
      </c>
      <c r="G323">
        <f t="shared" ca="1" si="128"/>
        <v>5</v>
      </c>
      <c r="H323">
        <f t="shared" ca="1" si="127"/>
        <v>4</v>
      </c>
      <c r="I323">
        <f t="shared" ca="1" si="127"/>
        <v>4</v>
      </c>
      <c r="J323">
        <f t="shared" ca="1" si="127"/>
        <v>4</v>
      </c>
      <c r="K323">
        <f t="shared" ca="1" si="127"/>
        <v>3</v>
      </c>
      <c r="L323">
        <f t="shared" ca="1" si="127"/>
        <v>5</v>
      </c>
      <c r="M323">
        <f t="shared" ca="1" si="127"/>
        <v>3</v>
      </c>
      <c r="N323" s="2">
        <f t="shared" ref="N323:N386" ca="1" si="134">AVERAGE(G323:J323)</f>
        <v>4.25</v>
      </c>
      <c r="O323" s="2">
        <f t="shared" ref="O323:O386" ca="1" si="135">AVERAGE(K323:M323)</f>
        <v>3.6666666666666665</v>
      </c>
      <c r="P323" s="2">
        <f t="shared" ref="P323:P386" ca="1" si="136">0.6*N323+0.4*O323</f>
        <v>4.0166666666666666</v>
      </c>
      <c r="Q323" t="str">
        <f t="shared" ref="Q323:Q386" ca="1" si="137">IF(E323&lt;3000,"低收入","非低收入")</f>
        <v>非低收入</v>
      </c>
      <c r="R323" t="str">
        <f t="shared" ref="R323:R386" ca="1" si="138">IF(E323&lt;3000,"低收入",IF(E323&lt;6000,"中等收入",IF(E323&lt;10000,"中高收入","高收入")))</f>
        <v>中等收入</v>
      </c>
      <c r="S323" t="str">
        <f t="shared" ref="S323:S386" ca="1" si="139">IF(OR(N323&lt;3,O323&lt;3),"综合评分不合格","综合评分合格")</f>
        <v>综合评分合格</v>
      </c>
      <c r="T323" t="str">
        <f t="shared" ref="T323:T386" ca="1" si="140">IF(AND(N323&gt;4.5,O323&gt;4.5),"优秀","非优秀")</f>
        <v>非优秀</v>
      </c>
      <c r="U323" t="str">
        <f t="shared" ref="U323:U386" ca="1" si="141">IF(T323="优秀","优秀",S323)</f>
        <v>综合评分合格</v>
      </c>
      <c r="V323" t="str">
        <f t="shared" ref="V323:V386" ca="1" si="142">IF(K323&gt;=4.5,"文采斐然","")</f>
        <v/>
      </c>
      <c r="W323" t="str">
        <f t="shared" ref="W323:W386" ca="1" si="143">IF(L323&gt;=4.5,"口灿莲花","")</f>
        <v>口灿莲花</v>
      </c>
      <c r="X323" t="str">
        <f t="shared" ref="X323:X386" ca="1" si="144">IF(M323&gt;=4.5,"颜值爆表","")</f>
        <v/>
      </c>
      <c r="Y323" t="str">
        <f t="shared" ref="Y323:Y386" ca="1" si="145">IF(F323&gt;4.5,"sql达人","")</f>
        <v>sql达人</v>
      </c>
      <c r="Z323" t="str">
        <f t="shared" ref="Z323:Z386" ca="1" si="146">IF(G323&gt;4.5,"excel达人","")</f>
        <v>excel达人</v>
      </c>
      <c r="AA323" t="str">
        <f t="shared" ref="AA323:AA386" ca="1" si="147">IF(I323&gt;4.5,"tab达人","")</f>
        <v/>
      </c>
      <c r="AB323" t="str">
        <f t="shared" ref="AB323:AB386" ca="1" si="148">IF(J323&gt;4.5,"python达人","")</f>
        <v/>
      </c>
      <c r="AC323" t="str">
        <f t="shared" ref="AC323:AC386" ca="1" si="149">_xlfn.CONCAT(V323:AB323,",",U323,",",R323)</f>
        <v>口灿莲花sql达人excel达人,综合评分合格,中等收入</v>
      </c>
      <c r="AD323" t="str">
        <f t="shared" ref="AD323:AD386" ca="1" si="150">CONCATENATE("分析师",A323,"属于",R323,"人群",",",U323)</f>
        <v>分析师100322属于中等收入人群,综合评分合格</v>
      </c>
      <c r="AE323" t="str">
        <f t="shared" ref="AE323:AE386" ca="1" si="151">CONCATENATE(AD323,"",IF(V323="","","此人"),V323,IF(Y323="","","也是"),Y323)</f>
        <v>分析师100322属于中等收入人群,综合评分合格也是sql达人</v>
      </c>
    </row>
    <row r="324" spans="1:31" x14ac:dyDescent="0.2">
      <c r="A324">
        <v>100323</v>
      </c>
      <c r="B324" s="3">
        <f t="shared" ca="1" si="129"/>
        <v>6324.0486214957245</v>
      </c>
      <c r="C324" s="3">
        <f t="shared" ca="1" si="130"/>
        <v>57.080598545303914</v>
      </c>
      <c r="D324" t="str">
        <f t="shared" ca="1" si="131"/>
        <v>女</v>
      </c>
      <c r="E324" s="3">
        <f t="shared" ca="1" si="132"/>
        <v>15276.42467142342</v>
      </c>
      <c r="F324" s="3">
        <f t="shared" ca="1" si="133"/>
        <v>7</v>
      </c>
      <c r="G324">
        <f t="shared" ca="1" si="128"/>
        <v>5</v>
      </c>
      <c r="H324">
        <f t="shared" ca="1" si="127"/>
        <v>4</v>
      </c>
      <c r="I324">
        <f t="shared" ca="1" si="127"/>
        <v>4</v>
      </c>
      <c r="J324">
        <f t="shared" ca="1" si="127"/>
        <v>3</v>
      </c>
      <c r="K324">
        <f t="shared" ca="1" si="127"/>
        <v>5</v>
      </c>
      <c r="L324">
        <f t="shared" ca="1" si="127"/>
        <v>5</v>
      </c>
      <c r="M324">
        <f t="shared" ca="1" si="127"/>
        <v>5</v>
      </c>
      <c r="N324" s="2">
        <f t="shared" ca="1" si="134"/>
        <v>4</v>
      </c>
      <c r="O324" s="2">
        <f t="shared" ca="1" si="135"/>
        <v>5</v>
      </c>
      <c r="P324" s="2">
        <f t="shared" ca="1" si="136"/>
        <v>4.4000000000000004</v>
      </c>
      <c r="Q324" t="str">
        <f t="shared" ca="1" si="137"/>
        <v>非低收入</v>
      </c>
      <c r="R324" t="str">
        <f t="shared" ca="1" si="138"/>
        <v>高收入</v>
      </c>
      <c r="S324" t="str">
        <f t="shared" ca="1" si="139"/>
        <v>综合评分合格</v>
      </c>
      <c r="T324" t="str">
        <f t="shared" ca="1" si="140"/>
        <v>非优秀</v>
      </c>
      <c r="U324" t="str">
        <f t="shared" ca="1" si="141"/>
        <v>综合评分合格</v>
      </c>
      <c r="V324" t="str">
        <f t="shared" ca="1" si="142"/>
        <v>文采斐然</v>
      </c>
      <c r="W324" t="str">
        <f t="shared" ca="1" si="143"/>
        <v>口灿莲花</v>
      </c>
      <c r="X324" t="str">
        <f t="shared" ca="1" si="144"/>
        <v>颜值爆表</v>
      </c>
      <c r="Y324" t="str">
        <f t="shared" ca="1" si="145"/>
        <v>sql达人</v>
      </c>
      <c r="Z324" t="str">
        <f t="shared" ca="1" si="146"/>
        <v>excel达人</v>
      </c>
      <c r="AA324" t="str">
        <f t="shared" ca="1" si="147"/>
        <v/>
      </c>
      <c r="AB324" t="str">
        <f t="shared" ca="1" si="148"/>
        <v/>
      </c>
      <c r="AC324" t="str">
        <f t="shared" ca="1" si="149"/>
        <v>文采斐然口灿莲花颜值爆表sql达人excel达人,综合评分合格,高收入</v>
      </c>
      <c r="AD324" t="str">
        <f t="shared" ca="1" si="150"/>
        <v>分析师100323属于高收入人群,综合评分合格</v>
      </c>
      <c r="AE324" t="str">
        <f t="shared" ca="1" si="151"/>
        <v>分析师100323属于高收入人群,综合评分合格此人文采斐然也是sql达人</v>
      </c>
    </row>
    <row r="325" spans="1:31" x14ac:dyDescent="0.2">
      <c r="A325">
        <v>100324</v>
      </c>
      <c r="B325" s="3">
        <f t="shared" ca="1" si="129"/>
        <v>6873.2931547690123</v>
      </c>
      <c r="C325" s="3">
        <f t="shared" ca="1" si="130"/>
        <v>38.58055233363001</v>
      </c>
      <c r="D325" t="str">
        <f t="shared" ca="1" si="131"/>
        <v>女</v>
      </c>
      <c r="E325" s="3">
        <f t="shared" ca="1" si="132"/>
        <v>15172.840365926995</v>
      </c>
      <c r="F325" s="3">
        <f t="shared" ca="1" si="133"/>
        <v>22</v>
      </c>
      <c r="G325">
        <f t="shared" ca="1" si="128"/>
        <v>3</v>
      </c>
      <c r="H325">
        <f t="shared" ca="1" si="127"/>
        <v>3</v>
      </c>
      <c r="I325">
        <f t="shared" ca="1" si="127"/>
        <v>5</v>
      </c>
      <c r="J325">
        <f t="shared" ca="1" si="127"/>
        <v>4</v>
      </c>
      <c r="K325">
        <f t="shared" ca="1" si="127"/>
        <v>5</v>
      </c>
      <c r="L325">
        <f t="shared" ca="1" si="127"/>
        <v>4</v>
      </c>
      <c r="M325">
        <f t="shared" ca="1" si="127"/>
        <v>4</v>
      </c>
      <c r="N325" s="2">
        <f t="shared" ca="1" si="134"/>
        <v>3.75</v>
      </c>
      <c r="O325" s="2">
        <f t="shared" ca="1" si="135"/>
        <v>4.333333333333333</v>
      </c>
      <c r="P325" s="2">
        <f t="shared" ca="1" si="136"/>
        <v>3.9833333333333334</v>
      </c>
      <c r="Q325" t="str">
        <f t="shared" ca="1" si="137"/>
        <v>非低收入</v>
      </c>
      <c r="R325" t="str">
        <f t="shared" ca="1" si="138"/>
        <v>高收入</v>
      </c>
      <c r="S325" t="str">
        <f t="shared" ca="1" si="139"/>
        <v>综合评分合格</v>
      </c>
      <c r="T325" t="str">
        <f t="shared" ca="1" si="140"/>
        <v>非优秀</v>
      </c>
      <c r="U325" t="str">
        <f t="shared" ca="1" si="141"/>
        <v>综合评分合格</v>
      </c>
      <c r="V325" t="str">
        <f t="shared" ca="1" si="142"/>
        <v>文采斐然</v>
      </c>
      <c r="W325" t="str">
        <f t="shared" ca="1" si="143"/>
        <v/>
      </c>
      <c r="X325" t="str">
        <f t="shared" ca="1" si="144"/>
        <v/>
      </c>
      <c r="Y325" t="str">
        <f t="shared" ca="1" si="145"/>
        <v>sql达人</v>
      </c>
      <c r="Z325" t="str">
        <f t="shared" ca="1" si="146"/>
        <v/>
      </c>
      <c r="AA325" t="str">
        <f t="shared" ca="1" si="147"/>
        <v>tab达人</v>
      </c>
      <c r="AB325" t="str">
        <f t="shared" ca="1" si="148"/>
        <v/>
      </c>
      <c r="AC325" t="str">
        <f t="shared" ca="1" si="149"/>
        <v>文采斐然sql达人tab达人,综合评分合格,高收入</v>
      </c>
      <c r="AD325" t="str">
        <f t="shared" ca="1" si="150"/>
        <v>分析师100324属于高收入人群,综合评分合格</v>
      </c>
      <c r="AE325" t="str">
        <f t="shared" ca="1" si="151"/>
        <v>分析师100324属于高收入人群,综合评分合格此人文采斐然也是sql达人</v>
      </c>
    </row>
    <row r="326" spans="1:31" x14ac:dyDescent="0.2">
      <c r="A326">
        <v>100325</v>
      </c>
      <c r="B326" s="3">
        <f t="shared" ca="1" si="129"/>
        <v>3020.6562546998439</v>
      </c>
      <c r="C326" s="3">
        <f t="shared" ca="1" si="130"/>
        <v>58.277962884383541</v>
      </c>
      <c r="D326" t="str">
        <f t="shared" ca="1" si="131"/>
        <v>男</v>
      </c>
      <c r="E326" s="3">
        <f t="shared" ca="1" si="132"/>
        <v>19970.932739172451</v>
      </c>
      <c r="F326" s="3">
        <f t="shared" ca="1" si="133"/>
        <v>6</v>
      </c>
      <c r="G326">
        <f t="shared" ca="1" si="128"/>
        <v>4</v>
      </c>
      <c r="H326">
        <f t="shared" ca="1" si="127"/>
        <v>5</v>
      </c>
      <c r="I326">
        <f t="shared" ca="1" si="127"/>
        <v>4</v>
      </c>
      <c r="J326">
        <f t="shared" ca="1" si="127"/>
        <v>4</v>
      </c>
      <c r="K326">
        <f t="shared" ca="1" si="127"/>
        <v>5</v>
      </c>
      <c r="L326">
        <f t="shared" ca="1" si="127"/>
        <v>4</v>
      </c>
      <c r="M326">
        <f t="shared" ca="1" si="127"/>
        <v>4</v>
      </c>
      <c r="N326" s="2">
        <f t="shared" ca="1" si="134"/>
        <v>4.25</v>
      </c>
      <c r="O326" s="2">
        <f t="shared" ca="1" si="135"/>
        <v>4.333333333333333</v>
      </c>
      <c r="P326" s="2">
        <f t="shared" ca="1" si="136"/>
        <v>4.2833333333333332</v>
      </c>
      <c r="Q326" t="str">
        <f t="shared" ca="1" si="137"/>
        <v>非低收入</v>
      </c>
      <c r="R326" t="str">
        <f t="shared" ca="1" si="138"/>
        <v>高收入</v>
      </c>
      <c r="S326" t="str">
        <f t="shared" ca="1" si="139"/>
        <v>综合评分合格</v>
      </c>
      <c r="T326" t="str">
        <f t="shared" ca="1" si="140"/>
        <v>非优秀</v>
      </c>
      <c r="U326" t="str">
        <f t="shared" ca="1" si="141"/>
        <v>综合评分合格</v>
      </c>
      <c r="V326" t="str">
        <f t="shared" ca="1" si="142"/>
        <v>文采斐然</v>
      </c>
      <c r="W326" t="str">
        <f t="shared" ca="1" si="143"/>
        <v/>
      </c>
      <c r="X326" t="str">
        <f t="shared" ca="1" si="144"/>
        <v/>
      </c>
      <c r="Y326" t="str">
        <f t="shared" ca="1" si="145"/>
        <v>sql达人</v>
      </c>
      <c r="Z326" t="str">
        <f t="shared" ca="1" si="146"/>
        <v/>
      </c>
      <c r="AA326" t="str">
        <f t="shared" ca="1" si="147"/>
        <v/>
      </c>
      <c r="AB326" t="str">
        <f t="shared" ca="1" si="148"/>
        <v/>
      </c>
      <c r="AC326" t="str">
        <f t="shared" ca="1" si="149"/>
        <v>文采斐然sql达人,综合评分合格,高收入</v>
      </c>
      <c r="AD326" t="str">
        <f t="shared" ca="1" si="150"/>
        <v>分析师100325属于高收入人群,综合评分合格</v>
      </c>
      <c r="AE326" t="str">
        <f t="shared" ca="1" si="151"/>
        <v>分析师100325属于高收入人群,综合评分合格此人文采斐然也是sql达人</v>
      </c>
    </row>
    <row r="327" spans="1:31" x14ac:dyDescent="0.2">
      <c r="A327">
        <v>100326</v>
      </c>
      <c r="B327" s="3">
        <f t="shared" ca="1" si="129"/>
        <v>9844.292378392418</v>
      </c>
      <c r="C327" s="3">
        <f t="shared" ca="1" si="130"/>
        <v>52.261587701897483</v>
      </c>
      <c r="D327" t="str">
        <f t="shared" ca="1" si="131"/>
        <v>女</v>
      </c>
      <c r="E327" s="3">
        <f t="shared" ca="1" si="132"/>
        <v>12606.939200922947</v>
      </c>
      <c r="F327" s="3">
        <f t="shared" ca="1" si="133"/>
        <v>6</v>
      </c>
      <c r="G327">
        <f t="shared" ca="1" si="128"/>
        <v>5</v>
      </c>
      <c r="H327">
        <f t="shared" ca="1" si="127"/>
        <v>5</v>
      </c>
      <c r="I327">
        <f t="shared" ca="1" si="127"/>
        <v>4</v>
      </c>
      <c r="J327">
        <f t="shared" ca="1" si="127"/>
        <v>5</v>
      </c>
      <c r="K327">
        <f t="shared" ca="1" si="127"/>
        <v>4</v>
      </c>
      <c r="L327">
        <f t="shared" ca="1" si="127"/>
        <v>4</v>
      </c>
      <c r="M327">
        <f t="shared" ca="1" si="127"/>
        <v>4</v>
      </c>
      <c r="N327" s="2">
        <f t="shared" ca="1" si="134"/>
        <v>4.75</v>
      </c>
      <c r="O327" s="2">
        <f t="shared" ca="1" si="135"/>
        <v>4</v>
      </c>
      <c r="P327" s="2">
        <f t="shared" ca="1" si="136"/>
        <v>4.45</v>
      </c>
      <c r="Q327" t="str">
        <f t="shared" ca="1" si="137"/>
        <v>非低收入</v>
      </c>
      <c r="R327" t="str">
        <f t="shared" ca="1" si="138"/>
        <v>高收入</v>
      </c>
      <c r="S327" t="str">
        <f t="shared" ca="1" si="139"/>
        <v>综合评分合格</v>
      </c>
      <c r="T327" t="str">
        <f t="shared" ca="1" si="140"/>
        <v>非优秀</v>
      </c>
      <c r="U327" t="str">
        <f t="shared" ca="1" si="141"/>
        <v>综合评分合格</v>
      </c>
      <c r="V327" t="str">
        <f t="shared" ca="1" si="142"/>
        <v/>
      </c>
      <c r="W327" t="str">
        <f t="shared" ca="1" si="143"/>
        <v/>
      </c>
      <c r="X327" t="str">
        <f t="shared" ca="1" si="144"/>
        <v/>
      </c>
      <c r="Y327" t="str">
        <f t="shared" ca="1" si="145"/>
        <v>sql达人</v>
      </c>
      <c r="Z327" t="str">
        <f t="shared" ca="1" si="146"/>
        <v>excel达人</v>
      </c>
      <c r="AA327" t="str">
        <f t="shared" ca="1" si="147"/>
        <v/>
      </c>
      <c r="AB327" t="str">
        <f t="shared" ca="1" si="148"/>
        <v>python达人</v>
      </c>
      <c r="AC327" t="str">
        <f t="shared" ca="1" si="149"/>
        <v>sql达人excel达人python达人,综合评分合格,高收入</v>
      </c>
      <c r="AD327" t="str">
        <f t="shared" ca="1" si="150"/>
        <v>分析师100326属于高收入人群,综合评分合格</v>
      </c>
      <c r="AE327" t="str">
        <f t="shared" ca="1" si="151"/>
        <v>分析师100326属于高收入人群,综合评分合格也是sql达人</v>
      </c>
    </row>
    <row r="328" spans="1:31" x14ac:dyDescent="0.2">
      <c r="A328">
        <v>100327</v>
      </c>
      <c r="B328" s="3">
        <f t="shared" ca="1" si="129"/>
        <v>2275.4792363311926</v>
      </c>
      <c r="C328" s="3">
        <f t="shared" ca="1" si="130"/>
        <v>46.75415067602119</v>
      </c>
      <c r="D328" t="str">
        <f t="shared" ca="1" si="131"/>
        <v>女</v>
      </c>
      <c r="E328" s="3">
        <f t="shared" ca="1" si="132"/>
        <v>12201.812030208732</v>
      </c>
      <c r="F328" s="3">
        <f t="shared" ca="1" si="133"/>
        <v>18</v>
      </c>
      <c r="G328">
        <f t="shared" ca="1" si="128"/>
        <v>5</v>
      </c>
      <c r="H328">
        <f t="shared" ca="1" si="127"/>
        <v>4</v>
      </c>
      <c r="I328">
        <f t="shared" ca="1" si="127"/>
        <v>1</v>
      </c>
      <c r="J328">
        <f t="shared" ca="1" si="127"/>
        <v>5</v>
      </c>
      <c r="K328">
        <f t="shared" ca="1" si="127"/>
        <v>5</v>
      </c>
      <c r="L328">
        <f t="shared" ca="1" si="127"/>
        <v>4</v>
      </c>
      <c r="M328">
        <f t="shared" ca="1" si="127"/>
        <v>5</v>
      </c>
      <c r="N328" s="2">
        <f t="shared" ca="1" si="134"/>
        <v>3.75</v>
      </c>
      <c r="O328" s="2">
        <f t="shared" ca="1" si="135"/>
        <v>4.666666666666667</v>
      </c>
      <c r="P328" s="2">
        <f t="shared" ca="1" si="136"/>
        <v>4.1166666666666671</v>
      </c>
      <c r="Q328" t="str">
        <f t="shared" ca="1" si="137"/>
        <v>非低收入</v>
      </c>
      <c r="R328" t="str">
        <f t="shared" ca="1" si="138"/>
        <v>高收入</v>
      </c>
      <c r="S328" t="str">
        <f t="shared" ca="1" si="139"/>
        <v>综合评分合格</v>
      </c>
      <c r="T328" t="str">
        <f t="shared" ca="1" si="140"/>
        <v>非优秀</v>
      </c>
      <c r="U328" t="str">
        <f t="shared" ca="1" si="141"/>
        <v>综合评分合格</v>
      </c>
      <c r="V328" t="str">
        <f t="shared" ca="1" si="142"/>
        <v>文采斐然</v>
      </c>
      <c r="W328" t="str">
        <f t="shared" ca="1" si="143"/>
        <v/>
      </c>
      <c r="X328" t="str">
        <f t="shared" ca="1" si="144"/>
        <v>颜值爆表</v>
      </c>
      <c r="Y328" t="str">
        <f t="shared" ca="1" si="145"/>
        <v>sql达人</v>
      </c>
      <c r="Z328" t="str">
        <f t="shared" ca="1" si="146"/>
        <v>excel达人</v>
      </c>
      <c r="AA328" t="str">
        <f t="shared" ca="1" si="147"/>
        <v/>
      </c>
      <c r="AB328" t="str">
        <f t="shared" ca="1" si="148"/>
        <v>python达人</v>
      </c>
      <c r="AC328" t="str">
        <f t="shared" ca="1" si="149"/>
        <v>文采斐然颜值爆表sql达人excel达人python达人,综合评分合格,高收入</v>
      </c>
      <c r="AD328" t="str">
        <f t="shared" ca="1" si="150"/>
        <v>分析师100327属于高收入人群,综合评分合格</v>
      </c>
      <c r="AE328" t="str">
        <f t="shared" ca="1" si="151"/>
        <v>分析师100327属于高收入人群,综合评分合格此人文采斐然也是sql达人</v>
      </c>
    </row>
    <row r="329" spans="1:31" x14ac:dyDescent="0.2">
      <c r="A329">
        <v>100328</v>
      </c>
      <c r="B329" s="3">
        <f t="shared" ca="1" si="129"/>
        <v>1467.1460784654034</v>
      </c>
      <c r="C329" s="3">
        <f t="shared" ca="1" si="130"/>
        <v>35.253410784789565</v>
      </c>
      <c r="D329" t="str">
        <f t="shared" ca="1" si="131"/>
        <v>女</v>
      </c>
      <c r="E329" s="3">
        <f t="shared" ca="1" si="132"/>
        <v>16846.782273836259</v>
      </c>
      <c r="F329" s="3">
        <f t="shared" ca="1" si="133"/>
        <v>6</v>
      </c>
      <c r="G329">
        <f t="shared" ca="1" si="128"/>
        <v>5</v>
      </c>
      <c r="H329">
        <f t="shared" ca="1" si="127"/>
        <v>4</v>
      </c>
      <c r="I329">
        <f t="shared" ca="1" si="127"/>
        <v>3</v>
      </c>
      <c r="J329">
        <f t="shared" ca="1" si="127"/>
        <v>5</v>
      </c>
      <c r="K329">
        <f t="shared" ca="1" si="127"/>
        <v>4</v>
      </c>
      <c r="L329">
        <f t="shared" ca="1" si="127"/>
        <v>2</v>
      </c>
      <c r="M329">
        <f t="shared" ca="1" si="127"/>
        <v>5</v>
      </c>
      <c r="N329" s="2">
        <f t="shared" ca="1" si="134"/>
        <v>4.25</v>
      </c>
      <c r="O329" s="2">
        <f t="shared" ca="1" si="135"/>
        <v>3.6666666666666665</v>
      </c>
      <c r="P329" s="2">
        <f t="shared" ca="1" si="136"/>
        <v>4.0166666666666666</v>
      </c>
      <c r="Q329" t="str">
        <f t="shared" ca="1" si="137"/>
        <v>非低收入</v>
      </c>
      <c r="R329" t="str">
        <f t="shared" ca="1" si="138"/>
        <v>高收入</v>
      </c>
      <c r="S329" t="str">
        <f t="shared" ca="1" si="139"/>
        <v>综合评分合格</v>
      </c>
      <c r="T329" t="str">
        <f t="shared" ca="1" si="140"/>
        <v>非优秀</v>
      </c>
      <c r="U329" t="str">
        <f t="shared" ca="1" si="141"/>
        <v>综合评分合格</v>
      </c>
      <c r="V329" t="str">
        <f t="shared" ca="1" si="142"/>
        <v/>
      </c>
      <c r="W329" t="str">
        <f t="shared" ca="1" si="143"/>
        <v/>
      </c>
      <c r="X329" t="str">
        <f t="shared" ca="1" si="144"/>
        <v>颜值爆表</v>
      </c>
      <c r="Y329" t="str">
        <f t="shared" ca="1" si="145"/>
        <v>sql达人</v>
      </c>
      <c r="Z329" t="str">
        <f t="shared" ca="1" si="146"/>
        <v>excel达人</v>
      </c>
      <c r="AA329" t="str">
        <f t="shared" ca="1" si="147"/>
        <v/>
      </c>
      <c r="AB329" t="str">
        <f t="shared" ca="1" si="148"/>
        <v>python达人</v>
      </c>
      <c r="AC329" t="str">
        <f t="shared" ca="1" si="149"/>
        <v>颜值爆表sql达人excel达人python达人,综合评分合格,高收入</v>
      </c>
      <c r="AD329" t="str">
        <f t="shared" ca="1" si="150"/>
        <v>分析师100328属于高收入人群,综合评分合格</v>
      </c>
      <c r="AE329" t="str">
        <f t="shared" ca="1" si="151"/>
        <v>分析师100328属于高收入人群,综合评分合格也是sql达人</v>
      </c>
    </row>
    <row r="330" spans="1:31" x14ac:dyDescent="0.2">
      <c r="A330">
        <v>100329</v>
      </c>
      <c r="B330" s="3">
        <f t="shared" ca="1" si="129"/>
        <v>1406.2900789218825</v>
      </c>
      <c r="C330" s="3">
        <f t="shared" ca="1" si="130"/>
        <v>38.554393690553795</v>
      </c>
      <c r="D330" t="str">
        <f t="shared" ca="1" si="131"/>
        <v>男</v>
      </c>
      <c r="E330" s="3">
        <f t="shared" ca="1" si="132"/>
        <v>10432.817498209892</v>
      </c>
      <c r="F330" s="3">
        <f t="shared" ca="1" si="133"/>
        <v>6</v>
      </c>
      <c r="G330">
        <f t="shared" ca="1" si="128"/>
        <v>5</v>
      </c>
      <c r="H330">
        <f t="shared" ca="1" si="127"/>
        <v>4</v>
      </c>
      <c r="I330">
        <f t="shared" ca="1" si="127"/>
        <v>5</v>
      </c>
      <c r="J330">
        <f t="shared" ca="1" si="127"/>
        <v>4</v>
      </c>
      <c r="K330">
        <f t="shared" ca="1" si="127"/>
        <v>4</v>
      </c>
      <c r="L330">
        <f t="shared" ca="1" si="127"/>
        <v>4</v>
      </c>
      <c r="M330">
        <f t="shared" ca="1" si="127"/>
        <v>4</v>
      </c>
      <c r="N330" s="2">
        <f t="shared" ca="1" si="134"/>
        <v>4.5</v>
      </c>
      <c r="O330" s="2">
        <f t="shared" ca="1" si="135"/>
        <v>4</v>
      </c>
      <c r="P330" s="2">
        <f t="shared" ca="1" si="136"/>
        <v>4.3</v>
      </c>
      <c r="Q330" t="str">
        <f t="shared" ca="1" si="137"/>
        <v>非低收入</v>
      </c>
      <c r="R330" t="str">
        <f t="shared" ca="1" si="138"/>
        <v>高收入</v>
      </c>
      <c r="S330" t="str">
        <f t="shared" ca="1" si="139"/>
        <v>综合评分合格</v>
      </c>
      <c r="T330" t="str">
        <f t="shared" ca="1" si="140"/>
        <v>非优秀</v>
      </c>
      <c r="U330" t="str">
        <f t="shared" ca="1" si="141"/>
        <v>综合评分合格</v>
      </c>
      <c r="V330" t="str">
        <f t="shared" ca="1" si="142"/>
        <v/>
      </c>
      <c r="W330" t="str">
        <f t="shared" ca="1" si="143"/>
        <v/>
      </c>
      <c r="X330" t="str">
        <f t="shared" ca="1" si="144"/>
        <v/>
      </c>
      <c r="Y330" t="str">
        <f t="shared" ca="1" si="145"/>
        <v>sql达人</v>
      </c>
      <c r="Z330" t="str">
        <f t="shared" ca="1" si="146"/>
        <v>excel达人</v>
      </c>
      <c r="AA330" t="str">
        <f t="shared" ca="1" si="147"/>
        <v>tab达人</v>
      </c>
      <c r="AB330" t="str">
        <f t="shared" ca="1" si="148"/>
        <v/>
      </c>
      <c r="AC330" t="str">
        <f t="shared" ca="1" si="149"/>
        <v>sql达人excel达人tab达人,综合评分合格,高收入</v>
      </c>
      <c r="AD330" t="str">
        <f t="shared" ca="1" si="150"/>
        <v>分析师100329属于高收入人群,综合评分合格</v>
      </c>
      <c r="AE330" t="str">
        <f t="shared" ca="1" si="151"/>
        <v>分析师100329属于高收入人群,综合评分合格也是sql达人</v>
      </c>
    </row>
    <row r="331" spans="1:31" x14ac:dyDescent="0.2">
      <c r="A331">
        <v>100330</v>
      </c>
      <c r="B331" s="3">
        <f t="shared" ca="1" si="129"/>
        <v>7836.6379400196092</v>
      </c>
      <c r="C331" s="3">
        <f t="shared" ca="1" si="130"/>
        <v>42.102884021233336</v>
      </c>
      <c r="D331" t="str">
        <f t="shared" ca="1" si="131"/>
        <v>男</v>
      </c>
      <c r="E331" s="3">
        <f t="shared" ca="1" si="132"/>
        <v>17184.313708535661</v>
      </c>
      <c r="F331" s="3">
        <f t="shared" ca="1" si="133"/>
        <v>5</v>
      </c>
      <c r="G331">
        <f t="shared" ca="1" si="128"/>
        <v>5</v>
      </c>
      <c r="H331">
        <f t="shared" ca="1" si="127"/>
        <v>4</v>
      </c>
      <c r="I331">
        <f t="shared" ca="1" si="127"/>
        <v>4</v>
      </c>
      <c r="J331">
        <f t="shared" ca="1" si="127"/>
        <v>2</v>
      </c>
      <c r="K331">
        <f t="shared" ca="1" si="127"/>
        <v>4</v>
      </c>
      <c r="L331">
        <f t="shared" ca="1" si="127"/>
        <v>4</v>
      </c>
      <c r="M331">
        <f t="shared" ca="1" si="127"/>
        <v>3</v>
      </c>
      <c r="N331" s="2">
        <f t="shared" ca="1" si="134"/>
        <v>3.75</v>
      </c>
      <c r="O331" s="2">
        <f t="shared" ca="1" si="135"/>
        <v>3.6666666666666665</v>
      </c>
      <c r="P331" s="2">
        <f t="shared" ca="1" si="136"/>
        <v>3.7166666666666668</v>
      </c>
      <c r="Q331" t="str">
        <f t="shared" ca="1" si="137"/>
        <v>非低收入</v>
      </c>
      <c r="R331" t="str">
        <f t="shared" ca="1" si="138"/>
        <v>高收入</v>
      </c>
      <c r="S331" t="str">
        <f t="shared" ca="1" si="139"/>
        <v>综合评分合格</v>
      </c>
      <c r="T331" t="str">
        <f t="shared" ca="1" si="140"/>
        <v>非优秀</v>
      </c>
      <c r="U331" t="str">
        <f t="shared" ca="1" si="141"/>
        <v>综合评分合格</v>
      </c>
      <c r="V331" t="str">
        <f t="shared" ca="1" si="142"/>
        <v/>
      </c>
      <c r="W331" t="str">
        <f t="shared" ca="1" si="143"/>
        <v/>
      </c>
      <c r="X331" t="str">
        <f t="shared" ca="1" si="144"/>
        <v/>
      </c>
      <c r="Y331" t="str">
        <f t="shared" ca="1" si="145"/>
        <v>sql达人</v>
      </c>
      <c r="Z331" t="str">
        <f t="shared" ca="1" si="146"/>
        <v>excel达人</v>
      </c>
      <c r="AA331" t="str">
        <f t="shared" ca="1" si="147"/>
        <v/>
      </c>
      <c r="AB331" t="str">
        <f t="shared" ca="1" si="148"/>
        <v/>
      </c>
      <c r="AC331" t="str">
        <f t="shared" ca="1" si="149"/>
        <v>sql达人excel达人,综合评分合格,高收入</v>
      </c>
      <c r="AD331" t="str">
        <f t="shared" ca="1" si="150"/>
        <v>分析师100330属于高收入人群,综合评分合格</v>
      </c>
      <c r="AE331" t="str">
        <f t="shared" ca="1" si="151"/>
        <v>分析师100330属于高收入人群,综合评分合格也是sql达人</v>
      </c>
    </row>
    <row r="332" spans="1:31" x14ac:dyDescent="0.2">
      <c r="A332">
        <v>100331</v>
      </c>
      <c r="B332" s="3">
        <f t="shared" ca="1" si="129"/>
        <v>1336.9285979175961</v>
      </c>
      <c r="C332" s="3">
        <f t="shared" ca="1" si="130"/>
        <v>30.460081785912013</v>
      </c>
      <c r="D332" t="str">
        <f t="shared" ca="1" si="131"/>
        <v>男</v>
      </c>
      <c r="E332" s="3">
        <f t="shared" ca="1" si="132"/>
        <v>5095.7449999285309</v>
      </c>
      <c r="F332" s="3">
        <f t="shared" ca="1" si="133"/>
        <v>7</v>
      </c>
      <c r="G332">
        <f t="shared" ca="1" si="128"/>
        <v>4</v>
      </c>
      <c r="H332">
        <f t="shared" ca="1" si="127"/>
        <v>5</v>
      </c>
      <c r="I332">
        <f t="shared" ca="1" si="127"/>
        <v>5</v>
      </c>
      <c r="J332">
        <f t="shared" ca="1" si="127"/>
        <v>5</v>
      </c>
      <c r="K332">
        <f t="shared" ca="1" si="127"/>
        <v>5</v>
      </c>
      <c r="L332">
        <f t="shared" ca="1" si="127"/>
        <v>5</v>
      </c>
      <c r="M332">
        <f t="shared" ca="1" si="127"/>
        <v>5</v>
      </c>
      <c r="N332" s="2">
        <f t="shared" ca="1" si="134"/>
        <v>4.75</v>
      </c>
      <c r="O332" s="2">
        <f t="shared" ca="1" si="135"/>
        <v>5</v>
      </c>
      <c r="P332" s="2">
        <f t="shared" ca="1" si="136"/>
        <v>4.8499999999999996</v>
      </c>
      <c r="Q332" t="str">
        <f t="shared" ca="1" si="137"/>
        <v>非低收入</v>
      </c>
      <c r="R332" t="str">
        <f t="shared" ca="1" si="138"/>
        <v>中等收入</v>
      </c>
      <c r="S332" t="str">
        <f t="shared" ca="1" si="139"/>
        <v>综合评分合格</v>
      </c>
      <c r="T332" t="str">
        <f t="shared" ca="1" si="140"/>
        <v>优秀</v>
      </c>
      <c r="U332" t="str">
        <f t="shared" ca="1" si="141"/>
        <v>优秀</v>
      </c>
      <c r="V332" t="str">
        <f t="shared" ca="1" si="142"/>
        <v>文采斐然</v>
      </c>
      <c r="W332" t="str">
        <f t="shared" ca="1" si="143"/>
        <v>口灿莲花</v>
      </c>
      <c r="X332" t="str">
        <f t="shared" ca="1" si="144"/>
        <v>颜值爆表</v>
      </c>
      <c r="Y332" t="str">
        <f t="shared" ca="1" si="145"/>
        <v>sql达人</v>
      </c>
      <c r="Z332" t="str">
        <f t="shared" ca="1" si="146"/>
        <v/>
      </c>
      <c r="AA332" t="str">
        <f t="shared" ca="1" si="147"/>
        <v>tab达人</v>
      </c>
      <c r="AB332" t="str">
        <f t="shared" ca="1" si="148"/>
        <v>python达人</v>
      </c>
      <c r="AC332" t="str">
        <f t="shared" ca="1" si="149"/>
        <v>文采斐然口灿莲花颜值爆表sql达人tab达人python达人,优秀,中等收入</v>
      </c>
      <c r="AD332" t="str">
        <f t="shared" ca="1" si="150"/>
        <v>分析师100331属于中等收入人群,优秀</v>
      </c>
      <c r="AE332" t="str">
        <f t="shared" ca="1" si="151"/>
        <v>分析师100331属于中等收入人群,优秀此人文采斐然也是sql达人</v>
      </c>
    </row>
    <row r="333" spans="1:31" x14ac:dyDescent="0.2">
      <c r="A333">
        <v>100332</v>
      </c>
      <c r="B333" s="3">
        <f t="shared" ca="1" si="129"/>
        <v>3392.2642230492306</v>
      </c>
      <c r="C333" s="3">
        <f t="shared" ca="1" si="130"/>
        <v>28.090785447834161</v>
      </c>
      <c r="D333" t="str">
        <f t="shared" ca="1" si="131"/>
        <v>女</v>
      </c>
      <c r="E333" s="3">
        <f t="shared" ca="1" si="132"/>
        <v>2920.0541426202567</v>
      </c>
      <c r="F333" s="3">
        <f t="shared" ca="1" si="133"/>
        <v>19</v>
      </c>
      <c r="G333">
        <f t="shared" ca="1" si="128"/>
        <v>5</v>
      </c>
      <c r="H333">
        <f t="shared" ca="1" si="127"/>
        <v>5</v>
      </c>
      <c r="I333">
        <f t="shared" ca="1" si="127"/>
        <v>3</v>
      </c>
      <c r="J333">
        <f t="shared" ca="1" si="127"/>
        <v>5</v>
      </c>
      <c r="K333">
        <f t="shared" ca="1" si="127"/>
        <v>5</v>
      </c>
      <c r="L333">
        <f t="shared" ca="1" si="127"/>
        <v>4</v>
      </c>
      <c r="M333">
        <f t="shared" ca="1" si="127"/>
        <v>4</v>
      </c>
      <c r="N333" s="2">
        <f t="shared" ca="1" si="134"/>
        <v>4.5</v>
      </c>
      <c r="O333" s="2">
        <f t="shared" ca="1" si="135"/>
        <v>4.333333333333333</v>
      </c>
      <c r="P333" s="2">
        <f t="shared" ca="1" si="136"/>
        <v>4.4333333333333336</v>
      </c>
      <c r="Q333" t="str">
        <f t="shared" ca="1" si="137"/>
        <v>低收入</v>
      </c>
      <c r="R333" t="str">
        <f t="shared" ca="1" si="138"/>
        <v>低收入</v>
      </c>
      <c r="S333" t="str">
        <f t="shared" ca="1" si="139"/>
        <v>综合评分合格</v>
      </c>
      <c r="T333" t="str">
        <f t="shared" ca="1" si="140"/>
        <v>非优秀</v>
      </c>
      <c r="U333" t="str">
        <f t="shared" ca="1" si="141"/>
        <v>综合评分合格</v>
      </c>
      <c r="V333" t="str">
        <f t="shared" ca="1" si="142"/>
        <v>文采斐然</v>
      </c>
      <c r="W333" t="str">
        <f t="shared" ca="1" si="143"/>
        <v/>
      </c>
      <c r="X333" t="str">
        <f t="shared" ca="1" si="144"/>
        <v/>
      </c>
      <c r="Y333" t="str">
        <f t="shared" ca="1" si="145"/>
        <v>sql达人</v>
      </c>
      <c r="Z333" t="str">
        <f t="shared" ca="1" si="146"/>
        <v>excel达人</v>
      </c>
      <c r="AA333" t="str">
        <f t="shared" ca="1" si="147"/>
        <v/>
      </c>
      <c r="AB333" t="str">
        <f t="shared" ca="1" si="148"/>
        <v>python达人</v>
      </c>
      <c r="AC333" t="str">
        <f t="shared" ca="1" si="149"/>
        <v>文采斐然sql达人excel达人python达人,综合评分合格,低收入</v>
      </c>
      <c r="AD333" t="str">
        <f t="shared" ca="1" si="150"/>
        <v>分析师100332属于低收入人群,综合评分合格</v>
      </c>
      <c r="AE333" t="str">
        <f t="shared" ca="1" si="151"/>
        <v>分析师100332属于低收入人群,综合评分合格此人文采斐然也是sql达人</v>
      </c>
    </row>
    <row r="334" spans="1:31" x14ac:dyDescent="0.2">
      <c r="A334">
        <v>100333</v>
      </c>
      <c r="B334" s="3">
        <f t="shared" ca="1" si="129"/>
        <v>9934.0676319844861</v>
      </c>
      <c r="C334" s="3">
        <f t="shared" ca="1" si="130"/>
        <v>27.217041397003612</v>
      </c>
      <c r="D334" t="str">
        <f t="shared" ca="1" si="131"/>
        <v>男</v>
      </c>
      <c r="E334" s="3">
        <f t="shared" ca="1" si="132"/>
        <v>5166.5678286447264</v>
      </c>
      <c r="F334" s="3">
        <f t="shared" ca="1" si="133"/>
        <v>4</v>
      </c>
      <c r="G334">
        <f t="shared" ca="1" si="128"/>
        <v>4</v>
      </c>
      <c r="H334">
        <f t="shared" ca="1" si="127"/>
        <v>5</v>
      </c>
      <c r="I334">
        <f t="shared" ca="1" si="127"/>
        <v>5</v>
      </c>
      <c r="J334">
        <f t="shared" ca="1" si="127"/>
        <v>4</v>
      </c>
      <c r="K334">
        <f t="shared" ca="1" si="127"/>
        <v>5</v>
      </c>
      <c r="L334">
        <f t="shared" ca="1" si="127"/>
        <v>5</v>
      </c>
      <c r="M334">
        <f t="shared" ca="1" si="127"/>
        <v>5</v>
      </c>
      <c r="N334" s="2">
        <f t="shared" ca="1" si="134"/>
        <v>4.5</v>
      </c>
      <c r="O334" s="2">
        <f t="shared" ca="1" si="135"/>
        <v>5</v>
      </c>
      <c r="P334" s="2">
        <f t="shared" ca="1" si="136"/>
        <v>4.6999999999999993</v>
      </c>
      <c r="Q334" t="str">
        <f t="shared" ca="1" si="137"/>
        <v>非低收入</v>
      </c>
      <c r="R334" t="str">
        <f t="shared" ca="1" si="138"/>
        <v>中等收入</v>
      </c>
      <c r="S334" t="str">
        <f t="shared" ca="1" si="139"/>
        <v>综合评分合格</v>
      </c>
      <c r="T334" t="str">
        <f t="shared" ca="1" si="140"/>
        <v>非优秀</v>
      </c>
      <c r="U334" t="str">
        <f t="shared" ca="1" si="141"/>
        <v>综合评分合格</v>
      </c>
      <c r="V334" t="str">
        <f t="shared" ca="1" si="142"/>
        <v>文采斐然</v>
      </c>
      <c r="W334" t="str">
        <f t="shared" ca="1" si="143"/>
        <v>口灿莲花</v>
      </c>
      <c r="X334" t="str">
        <f t="shared" ca="1" si="144"/>
        <v>颜值爆表</v>
      </c>
      <c r="Y334" t="str">
        <f t="shared" ca="1" si="145"/>
        <v/>
      </c>
      <c r="Z334" t="str">
        <f t="shared" ca="1" si="146"/>
        <v/>
      </c>
      <c r="AA334" t="str">
        <f t="shared" ca="1" si="147"/>
        <v>tab达人</v>
      </c>
      <c r="AB334" t="str">
        <f t="shared" ca="1" si="148"/>
        <v/>
      </c>
      <c r="AC334" t="str">
        <f t="shared" ca="1" si="149"/>
        <v>文采斐然口灿莲花颜值爆表tab达人,综合评分合格,中等收入</v>
      </c>
      <c r="AD334" t="str">
        <f t="shared" ca="1" si="150"/>
        <v>分析师100333属于中等收入人群,综合评分合格</v>
      </c>
      <c r="AE334" t="str">
        <f t="shared" ca="1" si="151"/>
        <v>分析师100333属于中等收入人群,综合评分合格此人文采斐然</v>
      </c>
    </row>
    <row r="335" spans="1:31" x14ac:dyDescent="0.2">
      <c r="A335">
        <v>100334</v>
      </c>
      <c r="B335" s="3">
        <f t="shared" ca="1" si="129"/>
        <v>9676.7683388716487</v>
      </c>
      <c r="C335" s="3">
        <f t="shared" ca="1" si="130"/>
        <v>18.006720700736267</v>
      </c>
      <c r="D335" t="str">
        <f t="shared" ca="1" si="131"/>
        <v>女</v>
      </c>
      <c r="E335" s="3">
        <f t="shared" ca="1" si="132"/>
        <v>10911.300218423599</v>
      </c>
      <c r="F335" s="3">
        <f t="shared" ca="1" si="133"/>
        <v>9</v>
      </c>
      <c r="G335">
        <f t="shared" ca="1" si="128"/>
        <v>5</v>
      </c>
      <c r="H335">
        <f t="shared" ca="1" si="127"/>
        <v>5</v>
      </c>
      <c r="I335">
        <f t="shared" ca="1" si="127"/>
        <v>4</v>
      </c>
      <c r="J335">
        <f t="shared" ca="1" si="127"/>
        <v>5</v>
      </c>
      <c r="K335">
        <f t="shared" ca="1" si="127"/>
        <v>5</v>
      </c>
      <c r="L335">
        <f t="shared" ca="1" si="127"/>
        <v>3</v>
      </c>
      <c r="M335">
        <f t="shared" ca="1" si="127"/>
        <v>5</v>
      </c>
      <c r="N335" s="2">
        <f t="shared" ca="1" si="134"/>
        <v>4.75</v>
      </c>
      <c r="O335" s="2">
        <f t="shared" ca="1" si="135"/>
        <v>4.333333333333333</v>
      </c>
      <c r="P335" s="2">
        <f t="shared" ca="1" si="136"/>
        <v>4.5833333333333339</v>
      </c>
      <c r="Q335" t="str">
        <f t="shared" ca="1" si="137"/>
        <v>非低收入</v>
      </c>
      <c r="R335" t="str">
        <f t="shared" ca="1" si="138"/>
        <v>高收入</v>
      </c>
      <c r="S335" t="str">
        <f t="shared" ca="1" si="139"/>
        <v>综合评分合格</v>
      </c>
      <c r="T335" t="str">
        <f t="shared" ca="1" si="140"/>
        <v>非优秀</v>
      </c>
      <c r="U335" t="str">
        <f t="shared" ca="1" si="141"/>
        <v>综合评分合格</v>
      </c>
      <c r="V335" t="str">
        <f t="shared" ca="1" si="142"/>
        <v>文采斐然</v>
      </c>
      <c r="W335" t="str">
        <f t="shared" ca="1" si="143"/>
        <v/>
      </c>
      <c r="X335" t="str">
        <f t="shared" ca="1" si="144"/>
        <v>颜值爆表</v>
      </c>
      <c r="Y335" t="str">
        <f t="shared" ca="1" si="145"/>
        <v>sql达人</v>
      </c>
      <c r="Z335" t="str">
        <f t="shared" ca="1" si="146"/>
        <v>excel达人</v>
      </c>
      <c r="AA335" t="str">
        <f t="shared" ca="1" si="147"/>
        <v/>
      </c>
      <c r="AB335" t="str">
        <f t="shared" ca="1" si="148"/>
        <v>python达人</v>
      </c>
      <c r="AC335" t="str">
        <f t="shared" ca="1" si="149"/>
        <v>文采斐然颜值爆表sql达人excel达人python达人,综合评分合格,高收入</v>
      </c>
      <c r="AD335" t="str">
        <f t="shared" ca="1" si="150"/>
        <v>分析师100334属于高收入人群,综合评分合格</v>
      </c>
      <c r="AE335" t="str">
        <f t="shared" ca="1" si="151"/>
        <v>分析师100334属于高收入人群,综合评分合格此人文采斐然也是sql达人</v>
      </c>
    </row>
    <row r="336" spans="1:31" x14ac:dyDescent="0.2">
      <c r="A336">
        <v>100335</v>
      </c>
      <c r="B336" s="3">
        <f t="shared" ca="1" si="129"/>
        <v>7991.9548786639116</v>
      </c>
      <c r="C336" s="3">
        <f t="shared" ca="1" si="130"/>
        <v>36.704539961052262</v>
      </c>
      <c r="D336" t="str">
        <f t="shared" ca="1" si="131"/>
        <v>女</v>
      </c>
      <c r="E336" s="3">
        <f t="shared" ca="1" si="132"/>
        <v>18248.384873838862</v>
      </c>
      <c r="F336" s="3">
        <f t="shared" ca="1" si="133"/>
        <v>17</v>
      </c>
      <c r="G336">
        <f t="shared" ca="1" si="128"/>
        <v>5</v>
      </c>
      <c r="H336">
        <f t="shared" ca="1" si="127"/>
        <v>4</v>
      </c>
      <c r="I336">
        <f t="shared" ca="1" si="127"/>
        <v>4</v>
      </c>
      <c r="J336">
        <f t="shared" ca="1" si="127"/>
        <v>5</v>
      </c>
      <c r="K336">
        <f t="shared" ca="1" si="127"/>
        <v>4</v>
      </c>
      <c r="L336">
        <f t="shared" ca="1" si="127"/>
        <v>5</v>
      </c>
      <c r="M336">
        <f t="shared" ca="1" si="127"/>
        <v>5</v>
      </c>
      <c r="N336" s="2">
        <f t="shared" ca="1" si="134"/>
        <v>4.5</v>
      </c>
      <c r="O336" s="2">
        <f t="shared" ca="1" si="135"/>
        <v>4.666666666666667</v>
      </c>
      <c r="P336" s="2">
        <f t="shared" ca="1" si="136"/>
        <v>4.5666666666666664</v>
      </c>
      <c r="Q336" t="str">
        <f t="shared" ca="1" si="137"/>
        <v>非低收入</v>
      </c>
      <c r="R336" t="str">
        <f t="shared" ca="1" si="138"/>
        <v>高收入</v>
      </c>
      <c r="S336" t="str">
        <f t="shared" ca="1" si="139"/>
        <v>综合评分合格</v>
      </c>
      <c r="T336" t="str">
        <f t="shared" ca="1" si="140"/>
        <v>非优秀</v>
      </c>
      <c r="U336" t="str">
        <f t="shared" ca="1" si="141"/>
        <v>综合评分合格</v>
      </c>
      <c r="V336" t="str">
        <f t="shared" ca="1" si="142"/>
        <v/>
      </c>
      <c r="W336" t="str">
        <f t="shared" ca="1" si="143"/>
        <v>口灿莲花</v>
      </c>
      <c r="X336" t="str">
        <f t="shared" ca="1" si="144"/>
        <v>颜值爆表</v>
      </c>
      <c r="Y336" t="str">
        <f t="shared" ca="1" si="145"/>
        <v>sql达人</v>
      </c>
      <c r="Z336" t="str">
        <f t="shared" ca="1" si="146"/>
        <v>excel达人</v>
      </c>
      <c r="AA336" t="str">
        <f t="shared" ca="1" si="147"/>
        <v/>
      </c>
      <c r="AB336" t="str">
        <f t="shared" ca="1" si="148"/>
        <v>python达人</v>
      </c>
      <c r="AC336" t="str">
        <f t="shared" ca="1" si="149"/>
        <v>口灿莲花颜值爆表sql达人excel达人python达人,综合评分合格,高收入</v>
      </c>
      <c r="AD336" t="str">
        <f t="shared" ca="1" si="150"/>
        <v>分析师100335属于高收入人群,综合评分合格</v>
      </c>
      <c r="AE336" t="str">
        <f t="shared" ca="1" si="151"/>
        <v>分析师100335属于高收入人群,综合评分合格也是sql达人</v>
      </c>
    </row>
    <row r="337" spans="1:31" x14ac:dyDescent="0.2">
      <c r="A337">
        <v>100336</v>
      </c>
      <c r="B337" s="3">
        <f t="shared" ca="1" si="129"/>
        <v>4967.1278866909706</v>
      </c>
      <c r="C337" s="3">
        <f t="shared" ca="1" si="130"/>
        <v>56.336886346596607</v>
      </c>
      <c r="D337" t="str">
        <f t="shared" ca="1" si="131"/>
        <v>男</v>
      </c>
      <c r="E337" s="3">
        <f t="shared" ca="1" si="132"/>
        <v>20533.272589389897</v>
      </c>
      <c r="F337" s="3">
        <f t="shared" ca="1" si="133"/>
        <v>7</v>
      </c>
      <c r="G337">
        <f t="shared" ca="1" si="128"/>
        <v>5</v>
      </c>
      <c r="H337">
        <f t="shared" ca="1" si="127"/>
        <v>3</v>
      </c>
      <c r="I337">
        <f t="shared" ca="1" si="127"/>
        <v>5</v>
      </c>
      <c r="J337">
        <f t="shared" ca="1" si="127"/>
        <v>5</v>
      </c>
      <c r="K337">
        <f t="shared" ca="1" si="127"/>
        <v>3</v>
      </c>
      <c r="L337">
        <f t="shared" ca="1" si="127"/>
        <v>3</v>
      </c>
      <c r="M337">
        <f t="shared" ca="1" si="127"/>
        <v>5</v>
      </c>
      <c r="N337" s="2">
        <f t="shared" ca="1" si="134"/>
        <v>4.5</v>
      </c>
      <c r="O337" s="2">
        <f t="shared" ca="1" si="135"/>
        <v>3.6666666666666665</v>
      </c>
      <c r="P337" s="2">
        <f t="shared" ca="1" si="136"/>
        <v>4.1666666666666661</v>
      </c>
      <c r="Q337" t="str">
        <f t="shared" ca="1" si="137"/>
        <v>非低收入</v>
      </c>
      <c r="R337" t="str">
        <f t="shared" ca="1" si="138"/>
        <v>高收入</v>
      </c>
      <c r="S337" t="str">
        <f t="shared" ca="1" si="139"/>
        <v>综合评分合格</v>
      </c>
      <c r="T337" t="str">
        <f t="shared" ca="1" si="140"/>
        <v>非优秀</v>
      </c>
      <c r="U337" t="str">
        <f t="shared" ca="1" si="141"/>
        <v>综合评分合格</v>
      </c>
      <c r="V337" t="str">
        <f t="shared" ca="1" si="142"/>
        <v/>
      </c>
      <c r="W337" t="str">
        <f t="shared" ca="1" si="143"/>
        <v/>
      </c>
      <c r="X337" t="str">
        <f t="shared" ca="1" si="144"/>
        <v>颜值爆表</v>
      </c>
      <c r="Y337" t="str">
        <f t="shared" ca="1" si="145"/>
        <v>sql达人</v>
      </c>
      <c r="Z337" t="str">
        <f t="shared" ca="1" si="146"/>
        <v>excel达人</v>
      </c>
      <c r="AA337" t="str">
        <f t="shared" ca="1" si="147"/>
        <v>tab达人</v>
      </c>
      <c r="AB337" t="str">
        <f t="shared" ca="1" si="148"/>
        <v>python达人</v>
      </c>
      <c r="AC337" t="str">
        <f t="shared" ca="1" si="149"/>
        <v>颜值爆表sql达人excel达人tab达人python达人,综合评分合格,高收入</v>
      </c>
      <c r="AD337" t="str">
        <f t="shared" ca="1" si="150"/>
        <v>分析师100336属于高收入人群,综合评分合格</v>
      </c>
      <c r="AE337" t="str">
        <f t="shared" ca="1" si="151"/>
        <v>分析师100336属于高收入人群,综合评分合格也是sql达人</v>
      </c>
    </row>
    <row r="338" spans="1:31" x14ac:dyDescent="0.2">
      <c r="A338">
        <v>100337</v>
      </c>
      <c r="B338" s="3">
        <f t="shared" ca="1" si="129"/>
        <v>132.43959880891998</v>
      </c>
      <c r="C338" s="3">
        <f t="shared" ca="1" si="130"/>
        <v>43.63353364011229</v>
      </c>
      <c r="D338" t="str">
        <f t="shared" ca="1" si="131"/>
        <v>男</v>
      </c>
      <c r="E338" s="3">
        <f t="shared" ca="1" si="132"/>
        <v>19448.454064095247</v>
      </c>
      <c r="F338" s="3">
        <f t="shared" ca="1" si="133"/>
        <v>9</v>
      </c>
      <c r="G338">
        <f t="shared" ca="1" si="128"/>
        <v>5</v>
      </c>
      <c r="H338">
        <f t="shared" ca="1" si="127"/>
        <v>5</v>
      </c>
      <c r="I338">
        <f t="shared" ca="1" si="127"/>
        <v>4</v>
      </c>
      <c r="J338">
        <f t="shared" ca="1" si="127"/>
        <v>5</v>
      </c>
      <c r="K338">
        <f t="shared" ca="1" si="127"/>
        <v>5</v>
      </c>
      <c r="L338">
        <f t="shared" ca="1" si="127"/>
        <v>4</v>
      </c>
      <c r="M338">
        <f t="shared" ca="1" si="127"/>
        <v>2</v>
      </c>
      <c r="N338" s="2">
        <f t="shared" ca="1" si="134"/>
        <v>4.75</v>
      </c>
      <c r="O338" s="2">
        <f t="shared" ca="1" si="135"/>
        <v>3.6666666666666665</v>
      </c>
      <c r="P338" s="2">
        <f t="shared" ca="1" si="136"/>
        <v>4.3166666666666664</v>
      </c>
      <c r="Q338" t="str">
        <f t="shared" ca="1" si="137"/>
        <v>非低收入</v>
      </c>
      <c r="R338" t="str">
        <f t="shared" ca="1" si="138"/>
        <v>高收入</v>
      </c>
      <c r="S338" t="str">
        <f t="shared" ca="1" si="139"/>
        <v>综合评分合格</v>
      </c>
      <c r="T338" t="str">
        <f t="shared" ca="1" si="140"/>
        <v>非优秀</v>
      </c>
      <c r="U338" t="str">
        <f t="shared" ca="1" si="141"/>
        <v>综合评分合格</v>
      </c>
      <c r="V338" t="str">
        <f t="shared" ca="1" si="142"/>
        <v>文采斐然</v>
      </c>
      <c r="W338" t="str">
        <f t="shared" ca="1" si="143"/>
        <v/>
      </c>
      <c r="X338" t="str">
        <f t="shared" ca="1" si="144"/>
        <v/>
      </c>
      <c r="Y338" t="str">
        <f t="shared" ca="1" si="145"/>
        <v>sql达人</v>
      </c>
      <c r="Z338" t="str">
        <f t="shared" ca="1" si="146"/>
        <v>excel达人</v>
      </c>
      <c r="AA338" t="str">
        <f t="shared" ca="1" si="147"/>
        <v/>
      </c>
      <c r="AB338" t="str">
        <f t="shared" ca="1" si="148"/>
        <v>python达人</v>
      </c>
      <c r="AC338" t="str">
        <f t="shared" ca="1" si="149"/>
        <v>文采斐然sql达人excel达人python达人,综合评分合格,高收入</v>
      </c>
      <c r="AD338" t="str">
        <f t="shared" ca="1" si="150"/>
        <v>分析师100337属于高收入人群,综合评分合格</v>
      </c>
      <c r="AE338" t="str">
        <f t="shared" ca="1" si="151"/>
        <v>分析师100337属于高收入人群,综合评分合格此人文采斐然也是sql达人</v>
      </c>
    </row>
    <row r="339" spans="1:31" x14ac:dyDescent="0.2">
      <c r="A339">
        <v>100338</v>
      </c>
      <c r="B339" s="3">
        <f t="shared" ca="1" si="129"/>
        <v>1120.117232685054</v>
      </c>
      <c r="C339" s="3">
        <f t="shared" ca="1" si="130"/>
        <v>29.293101604136424</v>
      </c>
      <c r="D339" t="str">
        <f t="shared" ca="1" si="131"/>
        <v>女</v>
      </c>
      <c r="E339" s="3">
        <f t="shared" ca="1" si="132"/>
        <v>4098.9516857545423</v>
      </c>
      <c r="F339" s="3">
        <f t="shared" ca="1" si="133"/>
        <v>8</v>
      </c>
      <c r="G339">
        <f t="shared" ca="1" si="128"/>
        <v>5</v>
      </c>
      <c r="H339">
        <f t="shared" ca="1" si="127"/>
        <v>5</v>
      </c>
      <c r="I339">
        <f t="shared" ca="1" si="127"/>
        <v>4</v>
      </c>
      <c r="J339">
        <f t="shared" ca="1" si="127"/>
        <v>5</v>
      </c>
      <c r="K339">
        <f t="shared" ca="1" si="127"/>
        <v>5</v>
      </c>
      <c r="L339">
        <f t="shared" ca="1" si="127"/>
        <v>3</v>
      </c>
      <c r="M339">
        <f t="shared" ca="1" si="127"/>
        <v>5</v>
      </c>
      <c r="N339" s="2">
        <f t="shared" ca="1" si="134"/>
        <v>4.75</v>
      </c>
      <c r="O339" s="2">
        <f t="shared" ca="1" si="135"/>
        <v>4.333333333333333</v>
      </c>
      <c r="P339" s="2">
        <f t="shared" ca="1" si="136"/>
        <v>4.5833333333333339</v>
      </c>
      <c r="Q339" t="str">
        <f t="shared" ca="1" si="137"/>
        <v>非低收入</v>
      </c>
      <c r="R339" t="str">
        <f t="shared" ca="1" si="138"/>
        <v>中等收入</v>
      </c>
      <c r="S339" t="str">
        <f t="shared" ca="1" si="139"/>
        <v>综合评分合格</v>
      </c>
      <c r="T339" t="str">
        <f t="shared" ca="1" si="140"/>
        <v>非优秀</v>
      </c>
      <c r="U339" t="str">
        <f t="shared" ca="1" si="141"/>
        <v>综合评分合格</v>
      </c>
      <c r="V339" t="str">
        <f t="shared" ca="1" si="142"/>
        <v>文采斐然</v>
      </c>
      <c r="W339" t="str">
        <f t="shared" ca="1" si="143"/>
        <v/>
      </c>
      <c r="X339" t="str">
        <f t="shared" ca="1" si="144"/>
        <v>颜值爆表</v>
      </c>
      <c r="Y339" t="str">
        <f t="shared" ca="1" si="145"/>
        <v>sql达人</v>
      </c>
      <c r="Z339" t="str">
        <f t="shared" ca="1" si="146"/>
        <v>excel达人</v>
      </c>
      <c r="AA339" t="str">
        <f t="shared" ca="1" si="147"/>
        <v/>
      </c>
      <c r="AB339" t="str">
        <f t="shared" ca="1" si="148"/>
        <v>python达人</v>
      </c>
      <c r="AC339" t="str">
        <f t="shared" ca="1" si="149"/>
        <v>文采斐然颜值爆表sql达人excel达人python达人,综合评分合格,中等收入</v>
      </c>
      <c r="AD339" t="str">
        <f t="shared" ca="1" si="150"/>
        <v>分析师100338属于中等收入人群,综合评分合格</v>
      </c>
      <c r="AE339" t="str">
        <f t="shared" ca="1" si="151"/>
        <v>分析师100338属于中等收入人群,综合评分合格此人文采斐然也是sql达人</v>
      </c>
    </row>
    <row r="340" spans="1:31" x14ac:dyDescent="0.2">
      <c r="A340">
        <v>100339</v>
      </c>
      <c r="B340" s="3">
        <f t="shared" ca="1" si="129"/>
        <v>3864.3609142392365</v>
      </c>
      <c r="C340" s="3">
        <f t="shared" ca="1" si="130"/>
        <v>61.030447289487427</v>
      </c>
      <c r="D340" t="str">
        <f t="shared" ca="1" si="131"/>
        <v>女</v>
      </c>
      <c r="E340" s="3">
        <f t="shared" ca="1" si="132"/>
        <v>5185.4124116534722</v>
      </c>
      <c r="F340" s="3">
        <f t="shared" ca="1" si="133"/>
        <v>7</v>
      </c>
      <c r="G340">
        <f t="shared" ca="1" si="128"/>
        <v>5</v>
      </c>
      <c r="H340">
        <f t="shared" ca="1" si="127"/>
        <v>4</v>
      </c>
      <c r="I340">
        <f t="shared" ca="1" si="127"/>
        <v>3</v>
      </c>
      <c r="J340">
        <f t="shared" ca="1" si="127"/>
        <v>5</v>
      </c>
      <c r="K340">
        <f t="shared" ca="1" si="127"/>
        <v>5</v>
      </c>
      <c r="L340">
        <f t="shared" ca="1" si="127"/>
        <v>5</v>
      </c>
      <c r="M340">
        <f t="shared" ca="1" si="127"/>
        <v>4</v>
      </c>
      <c r="N340" s="2">
        <f t="shared" ca="1" si="134"/>
        <v>4.25</v>
      </c>
      <c r="O340" s="2">
        <f t="shared" ca="1" si="135"/>
        <v>4.666666666666667</v>
      </c>
      <c r="P340" s="2">
        <f t="shared" ca="1" si="136"/>
        <v>4.416666666666667</v>
      </c>
      <c r="Q340" t="str">
        <f t="shared" ca="1" si="137"/>
        <v>非低收入</v>
      </c>
      <c r="R340" t="str">
        <f t="shared" ca="1" si="138"/>
        <v>中等收入</v>
      </c>
      <c r="S340" t="str">
        <f t="shared" ca="1" si="139"/>
        <v>综合评分合格</v>
      </c>
      <c r="T340" t="str">
        <f t="shared" ca="1" si="140"/>
        <v>非优秀</v>
      </c>
      <c r="U340" t="str">
        <f t="shared" ca="1" si="141"/>
        <v>综合评分合格</v>
      </c>
      <c r="V340" t="str">
        <f t="shared" ca="1" si="142"/>
        <v>文采斐然</v>
      </c>
      <c r="W340" t="str">
        <f t="shared" ca="1" si="143"/>
        <v>口灿莲花</v>
      </c>
      <c r="X340" t="str">
        <f t="shared" ca="1" si="144"/>
        <v/>
      </c>
      <c r="Y340" t="str">
        <f t="shared" ca="1" si="145"/>
        <v>sql达人</v>
      </c>
      <c r="Z340" t="str">
        <f t="shared" ca="1" si="146"/>
        <v>excel达人</v>
      </c>
      <c r="AA340" t="str">
        <f t="shared" ca="1" si="147"/>
        <v/>
      </c>
      <c r="AB340" t="str">
        <f t="shared" ca="1" si="148"/>
        <v>python达人</v>
      </c>
      <c r="AC340" t="str">
        <f t="shared" ca="1" si="149"/>
        <v>文采斐然口灿莲花sql达人excel达人python达人,综合评分合格,中等收入</v>
      </c>
      <c r="AD340" t="str">
        <f t="shared" ca="1" si="150"/>
        <v>分析师100339属于中等收入人群,综合评分合格</v>
      </c>
      <c r="AE340" t="str">
        <f t="shared" ca="1" si="151"/>
        <v>分析师100339属于中等收入人群,综合评分合格此人文采斐然也是sql达人</v>
      </c>
    </row>
    <row r="341" spans="1:31" x14ac:dyDescent="0.2">
      <c r="A341">
        <v>100340</v>
      </c>
      <c r="B341" s="3">
        <f t="shared" ca="1" si="129"/>
        <v>7764.9067901355738</v>
      </c>
      <c r="C341" s="3">
        <f t="shared" ca="1" si="130"/>
        <v>50.789780817872078</v>
      </c>
      <c r="D341" t="str">
        <f t="shared" ca="1" si="131"/>
        <v>女</v>
      </c>
      <c r="E341" s="3">
        <f t="shared" ca="1" si="132"/>
        <v>10261.343065041136</v>
      </c>
      <c r="F341" s="3">
        <f t="shared" ca="1" si="133"/>
        <v>17</v>
      </c>
      <c r="G341">
        <f t="shared" ca="1" si="128"/>
        <v>3</v>
      </c>
      <c r="H341">
        <f t="shared" ca="1" si="127"/>
        <v>3</v>
      </c>
      <c r="I341">
        <f t="shared" ca="1" si="127"/>
        <v>4</v>
      </c>
      <c r="J341">
        <f t="shared" ca="1" si="127"/>
        <v>5</v>
      </c>
      <c r="K341">
        <f t="shared" ca="1" si="127"/>
        <v>4</v>
      </c>
      <c r="L341">
        <f t="shared" ca="1" si="127"/>
        <v>5</v>
      </c>
      <c r="M341">
        <f t="shared" ca="1" si="127"/>
        <v>5</v>
      </c>
      <c r="N341" s="2">
        <f t="shared" ca="1" si="134"/>
        <v>3.75</v>
      </c>
      <c r="O341" s="2">
        <f t="shared" ca="1" si="135"/>
        <v>4.666666666666667</v>
      </c>
      <c r="P341" s="2">
        <f t="shared" ca="1" si="136"/>
        <v>4.1166666666666671</v>
      </c>
      <c r="Q341" t="str">
        <f t="shared" ca="1" si="137"/>
        <v>非低收入</v>
      </c>
      <c r="R341" t="str">
        <f t="shared" ca="1" si="138"/>
        <v>高收入</v>
      </c>
      <c r="S341" t="str">
        <f t="shared" ca="1" si="139"/>
        <v>综合评分合格</v>
      </c>
      <c r="T341" t="str">
        <f t="shared" ca="1" si="140"/>
        <v>非优秀</v>
      </c>
      <c r="U341" t="str">
        <f t="shared" ca="1" si="141"/>
        <v>综合评分合格</v>
      </c>
      <c r="V341" t="str">
        <f t="shared" ca="1" si="142"/>
        <v/>
      </c>
      <c r="W341" t="str">
        <f t="shared" ca="1" si="143"/>
        <v>口灿莲花</v>
      </c>
      <c r="X341" t="str">
        <f t="shared" ca="1" si="144"/>
        <v>颜值爆表</v>
      </c>
      <c r="Y341" t="str">
        <f t="shared" ca="1" si="145"/>
        <v>sql达人</v>
      </c>
      <c r="Z341" t="str">
        <f t="shared" ca="1" si="146"/>
        <v/>
      </c>
      <c r="AA341" t="str">
        <f t="shared" ca="1" si="147"/>
        <v/>
      </c>
      <c r="AB341" t="str">
        <f t="shared" ca="1" si="148"/>
        <v>python达人</v>
      </c>
      <c r="AC341" t="str">
        <f t="shared" ca="1" si="149"/>
        <v>口灿莲花颜值爆表sql达人python达人,综合评分合格,高收入</v>
      </c>
      <c r="AD341" t="str">
        <f t="shared" ca="1" si="150"/>
        <v>分析师100340属于高收入人群,综合评分合格</v>
      </c>
      <c r="AE341" t="str">
        <f t="shared" ca="1" si="151"/>
        <v>分析师100340属于高收入人群,综合评分合格也是sql达人</v>
      </c>
    </row>
    <row r="342" spans="1:31" x14ac:dyDescent="0.2">
      <c r="A342">
        <v>100341</v>
      </c>
      <c r="B342" s="3">
        <f t="shared" ca="1" si="129"/>
        <v>3665.7060242858306</v>
      </c>
      <c r="C342" s="3">
        <f t="shared" ca="1" si="130"/>
        <v>51.646288873676049</v>
      </c>
      <c r="D342" t="str">
        <f t="shared" ca="1" si="131"/>
        <v>女</v>
      </c>
      <c r="E342" s="3">
        <f t="shared" ca="1" si="132"/>
        <v>8536.9673965731999</v>
      </c>
      <c r="F342" s="3">
        <f t="shared" ca="1" si="133"/>
        <v>5</v>
      </c>
      <c r="G342">
        <f t="shared" ca="1" si="128"/>
        <v>4</v>
      </c>
      <c r="H342">
        <f t="shared" ca="1" si="127"/>
        <v>5</v>
      </c>
      <c r="I342">
        <f t="shared" ca="1" si="127"/>
        <v>4</v>
      </c>
      <c r="J342">
        <f t="shared" ca="1" si="127"/>
        <v>5</v>
      </c>
      <c r="K342">
        <f t="shared" ca="1" si="127"/>
        <v>5</v>
      </c>
      <c r="L342">
        <f t="shared" ca="1" si="127"/>
        <v>4</v>
      </c>
      <c r="M342">
        <f t="shared" ca="1" si="127"/>
        <v>5</v>
      </c>
      <c r="N342" s="2">
        <f t="shared" ca="1" si="134"/>
        <v>4.5</v>
      </c>
      <c r="O342" s="2">
        <f t="shared" ca="1" si="135"/>
        <v>4.666666666666667</v>
      </c>
      <c r="P342" s="2">
        <f t="shared" ca="1" si="136"/>
        <v>4.5666666666666664</v>
      </c>
      <c r="Q342" t="str">
        <f t="shared" ca="1" si="137"/>
        <v>非低收入</v>
      </c>
      <c r="R342" t="str">
        <f t="shared" ca="1" si="138"/>
        <v>中高收入</v>
      </c>
      <c r="S342" t="str">
        <f t="shared" ca="1" si="139"/>
        <v>综合评分合格</v>
      </c>
      <c r="T342" t="str">
        <f t="shared" ca="1" si="140"/>
        <v>非优秀</v>
      </c>
      <c r="U342" t="str">
        <f t="shared" ca="1" si="141"/>
        <v>综合评分合格</v>
      </c>
      <c r="V342" t="str">
        <f t="shared" ca="1" si="142"/>
        <v>文采斐然</v>
      </c>
      <c r="W342" t="str">
        <f t="shared" ca="1" si="143"/>
        <v/>
      </c>
      <c r="X342" t="str">
        <f t="shared" ca="1" si="144"/>
        <v>颜值爆表</v>
      </c>
      <c r="Y342" t="str">
        <f t="shared" ca="1" si="145"/>
        <v>sql达人</v>
      </c>
      <c r="Z342" t="str">
        <f t="shared" ca="1" si="146"/>
        <v/>
      </c>
      <c r="AA342" t="str">
        <f t="shared" ca="1" si="147"/>
        <v/>
      </c>
      <c r="AB342" t="str">
        <f t="shared" ca="1" si="148"/>
        <v>python达人</v>
      </c>
      <c r="AC342" t="str">
        <f t="shared" ca="1" si="149"/>
        <v>文采斐然颜值爆表sql达人python达人,综合评分合格,中高收入</v>
      </c>
      <c r="AD342" t="str">
        <f t="shared" ca="1" si="150"/>
        <v>分析师100341属于中高收入人群,综合评分合格</v>
      </c>
      <c r="AE342" t="str">
        <f t="shared" ca="1" si="151"/>
        <v>分析师100341属于中高收入人群,综合评分合格此人文采斐然也是sql达人</v>
      </c>
    </row>
    <row r="343" spans="1:31" x14ac:dyDescent="0.2">
      <c r="A343">
        <v>100342</v>
      </c>
      <c r="B343" s="3">
        <f t="shared" ca="1" si="129"/>
        <v>7805.5045297916213</v>
      </c>
      <c r="C343" s="3">
        <f t="shared" ca="1" si="130"/>
        <v>57.839215686303405</v>
      </c>
      <c r="D343" t="str">
        <f t="shared" ca="1" si="131"/>
        <v>男</v>
      </c>
      <c r="E343" s="3">
        <f t="shared" ca="1" si="132"/>
        <v>18243.288614150322</v>
      </c>
      <c r="F343" s="3">
        <f t="shared" ca="1" si="133"/>
        <v>10</v>
      </c>
      <c r="G343">
        <f t="shared" ca="1" si="128"/>
        <v>4</v>
      </c>
      <c r="H343">
        <f t="shared" ca="1" si="127"/>
        <v>5</v>
      </c>
      <c r="I343">
        <f t="shared" ca="1" si="127"/>
        <v>5</v>
      </c>
      <c r="J343">
        <f t="shared" ca="1" si="127"/>
        <v>4</v>
      </c>
      <c r="K343">
        <f t="shared" ca="1" si="127"/>
        <v>5</v>
      </c>
      <c r="L343">
        <f t="shared" ca="1" si="127"/>
        <v>4</v>
      </c>
      <c r="M343">
        <f t="shared" ca="1" si="127"/>
        <v>4</v>
      </c>
      <c r="N343" s="2">
        <f t="shared" ca="1" si="134"/>
        <v>4.5</v>
      </c>
      <c r="O343" s="2">
        <f t="shared" ca="1" si="135"/>
        <v>4.333333333333333</v>
      </c>
      <c r="P343" s="2">
        <f t="shared" ca="1" si="136"/>
        <v>4.4333333333333336</v>
      </c>
      <c r="Q343" t="str">
        <f t="shared" ca="1" si="137"/>
        <v>非低收入</v>
      </c>
      <c r="R343" t="str">
        <f t="shared" ca="1" si="138"/>
        <v>高收入</v>
      </c>
      <c r="S343" t="str">
        <f t="shared" ca="1" si="139"/>
        <v>综合评分合格</v>
      </c>
      <c r="T343" t="str">
        <f t="shared" ca="1" si="140"/>
        <v>非优秀</v>
      </c>
      <c r="U343" t="str">
        <f t="shared" ca="1" si="141"/>
        <v>综合评分合格</v>
      </c>
      <c r="V343" t="str">
        <f t="shared" ca="1" si="142"/>
        <v>文采斐然</v>
      </c>
      <c r="W343" t="str">
        <f t="shared" ca="1" si="143"/>
        <v/>
      </c>
      <c r="X343" t="str">
        <f t="shared" ca="1" si="144"/>
        <v/>
      </c>
      <c r="Y343" t="str">
        <f t="shared" ca="1" si="145"/>
        <v>sql达人</v>
      </c>
      <c r="Z343" t="str">
        <f t="shared" ca="1" si="146"/>
        <v/>
      </c>
      <c r="AA343" t="str">
        <f t="shared" ca="1" si="147"/>
        <v>tab达人</v>
      </c>
      <c r="AB343" t="str">
        <f t="shared" ca="1" si="148"/>
        <v/>
      </c>
      <c r="AC343" t="str">
        <f t="shared" ca="1" si="149"/>
        <v>文采斐然sql达人tab达人,综合评分合格,高收入</v>
      </c>
      <c r="AD343" t="str">
        <f t="shared" ca="1" si="150"/>
        <v>分析师100342属于高收入人群,综合评分合格</v>
      </c>
      <c r="AE343" t="str">
        <f t="shared" ca="1" si="151"/>
        <v>分析师100342属于高收入人群,综合评分合格此人文采斐然也是sql达人</v>
      </c>
    </row>
    <row r="344" spans="1:31" x14ac:dyDescent="0.2">
      <c r="A344">
        <v>100343</v>
      </c>
      <c r="B344" s="3">
        <f t="shared" ca="1" si="129"/>
        <v>3361.5352928367838</v>
      </c>
      <c r="C344" s="3">
        <f t="shared" ca="1" si="130"/>
        <v>44.816358437452763</v>
      </c>
      <c r="D344" t="str">
        <f t="shared" ca="1" si="131"/>
        <v>女</v>
      </c>
      <c r="E344" s="3">
        <f t="shared" ca="1" si="132"/>
        <v>2911.1384185127158</v>
      </c>
      <c r="F344" s="3">
        <f t="shared" ca="1" si="133"/>
        <v>21</v>
      </c>
      <c r="G344">
        <f t="shared" ca="1" si="128"/>
        <v>5</v>
      </c>
      <c r="H344">
        <f t="shared" ca="1" si="127"/>
        <v>5</v>
      </c>
      <c r="I344">
        <f t="shared" ca="1" si="127"/>
        <v>4</v>
      </c>
      <c r="J344">
        <f t="shared" ca="1" si="127"/>
        <v>5</v>
      </c>
      <c r="K344">
        <f t="shared" ca="1" si="127"/>
        <v>4</v>
      </c>
      <c r="L344">
        <f t="shared" ca="1" si="127"/>
        <v>5</v>
      </c>
      <c r="M344">
        <f t="shared" ca="1" si="127"/>
        <v>5</v>
      </c>
      <c r="N344" s="2">
        <f t="shared" ca="1" si="134"/>
        <v>4.75</v>
      </c>
      <c r="O344" s="2">
        <f t="shared" ca="1" si="135"/>
        <v>4.666666666666667</v>
      </c>
      <c r="P344" s="2">
        <f t="shared" ca="1" si="136"/>
        <v>4.7166666666666668</v>
      </c>
      <c r="Q344" t="str">
        <f t="shared" ca="1" si="137"/>
        <v>低收入</v>
      </c>
      <c r="R344" t="str">
        <f t="shared" ca="1" si="138"/>
        <v>低收入</v>
      </c>
      <c r="S344" t="str">
        <f t="shared" ca="1" si="139"/>
        <v>综合评分合格</v>
      </c>
      <c r="T344" t="str">
        <f t="shared" ca="1" si="140"/>
        <v>优秀</v>
      </c>
      <c r="U344" t="str">
        <f t="shared" ca="1" si="141"/>
        <v>优秀</v>
      </c>
      <c r="V344" t="str">
        <f t="shared" ca="1" si="142"/>
        <v/>
      </c>
      <c r="W344" t="str">
        <f t="shared" ca="1" si="143"/>
        <v>口灿莲花</v>
      </c>
      <c r="X344" t="str">
        <f t="shared" ca="1" si="144"/>
        <v>颜值爆表</v>
      </c>
      <c r="Y344" t="str">
        <f t="shared" ca="1" si="145"/>
        <v>sql达人</v>
      </c>
      <c r="Z344" t="str">
        <f t="shared" ca="1" si="146"/>
        <v>excel达人</v>
      </c>
      <c r="AA344" t="str">
        <f t="shared" ca="1" si="147"/>
        <v/>
      </c>
      <c r="AB344" t="str">
        <f t="shared" ca="1" si="148"/>
        <v>python达人</v>
      </c>
      <c r="AC344" t="str">
        <f t="shared" ca="1" si="149"/>
        <v>口灿莲花颜值爆表sql达人excel达人python达人,优秀,低收入</v>
      </c>
      <c r="AD344" t="str">
        <f t="shared" ca="1" si="150"/>
        <v>分析师100343属于低收入人群,优秀</v>
      </c>
      <c r="AE344" t="str">
        <f t="shared" ca="1" si="151"/>
        <v>分析师100343属于低收入人群,优秀也是sql达人</v>
      </c>
    </row>
    <row r="345" spans="1:31" x14ac:dyDescent="0.2">
      <c r="A345">
        <v>100344</v>
      </c>
      <c r="B345" s="3">
        <f t="shared" ca="1" si="129"/>
        <v>9538.1569081108737</v>
      </c>
      <c r="C345" s="3">
        <f t="shared" ca="1" si="130"/>
        <v>34.806260263871351</v>
      </c>
      <c r="D345" t="str">
        <f t="shared" ca="1" si="131"/>
        <v>男</v>
      </c>
      <c r="E345" s="3">
        <f t="shared" ca="1" si="132"/>
        <v>14693.914243203017</v>
      </c>
      <c r="F345" s="3">
        <f t="shared" ca="1" si="133"/>
        <v>15</v>
      </c>
      <c r="G345">
        <f t="shared" ca="1" si="128"/>
        <v>3</v>
      </c>
      <c r="H345">
        <f t="shared" ca="1" si="127"/>
        <v>5</v>
      </c>
      <c r="I345">
        <f t="shared" ca="1" si="127"/>
        <v>3</v>
      </c>
      <c r="J345">
        <f t="shared" ca="1" si="127"/>
        <v>4</v>
      </c>
      <c r="K345">
        <f t="shared" ca="1" si="127"/>
        <v>4</v>
      </c>
      <c r="L345">
        <f t="shared" ca="1" si="127"/>
        <v>5</v>
      </c>
      <c r="M345">
        <f t="shared" ca="1" si="127"/>
        <v>4</v>
      </c>
      <c r="N345" s="2">
        <f t="shared" ca="1" si="134"/>
        <v>3.75</v>
      </c>
      <c r="O345" s="2">
        <f t="shared" ca="1" si="135"/>
        <v>4.333333333333333</v>
      </c>
      <c r="P345" s="2">
        <f t="shared" ca="1" si="136"/>
        <v>3.9833333333333334</v>
      </c>
      <c r="Q345" t="str">
        <f t="shared" ca="1" si="137"/>
        <v>非低收入</v>
      </c>
      <c r="R345" t="str">
        <f t="shared" ca="1" si="138"/>
        <v>高收入</v>
      </c>
      <c r="S345" t="str">
        <f t="shared" ca="1" si="139"/>
        <v>综合评分合格</v>
      </c>
      <c r="T345" t="str">
        <f t="shared" ca="1" si="140"/>
        <v>非优秀</v>
      </c>
      <c r="U345" t="str">
        <f t="shared" ca="1" si="141"/>
        <v>综合评分合格</v>
      </c>
      <c r="V345" t="str">
        <f t="shared" ca="1" si="142"/>
        <v/>
      </c>
      <c r="W345" t="str">
        <f t="shared" ca="1" si="143"/>
        <v>口灿莲花</v>
      </c>
      <c r="X345" t="str">
        <f t="shared" ca="1" si="144"/>
        <v/>
      </c>
      <c r="Y345" t="str">
        <f t="shared" ca="1" si="145"/>
        <v>sql达人</v>
      </c>
      <c r="Z345" t="str">
        <f t="shared" ca="1" si="146"/>
        <v/>
      </c>
      <c r="AA345" t="str">
        <f t="shared" ca="1" si="147"/>
        <v/>
      </c>
      <c r="AB345" t="str">
        <f t="shared" ca="1" si="148"/>
        <v/>
      </c>
      <c r="AC345" t="str">
        <f t="shared" ca="1" si="149"/>
        <v>口灿莲花sql达人,综合评分合格,高收入</v>
      </c>
      <c r="AD345" t="str">
        <f t="shared" ca="1" si="150"/>
        <v>分析师100344属于高收入人群,综合评分合格</v>
      </c>
      <c r="AE345" t="str">
        <f t="shared" ca="1" si="151"/>
        <v>分析师100344属于高收入人群,综合评分合格也是sql达人</v>
      </c>
    </row>
    <row r="346" spans="1:31" x14ac:dyDescent="0.2">
      <c r="A346">
        <v>100345</v>
      </c>
      <c r="B346" s="3">
        <f t="shared" ca="1" si="129"/>
        <v>8551.2186066190316</v>
      </c>
      <c r="C346" s="3">
        <f t="shared" ca="1" si="130"/>
        <v>39.157132105791007</v>
      </c>
      <c r="D346" t="str">
        <f t="shared" ca="1" si="131"/>
        <v>男</v>
      </c>
      <c r="E346" s="3">
        <f t="shared" ca="1" si="132"/>
        <v>20989.26904157937</v>
      </c>
      <c r="F346" s="3">
        <f t="shared" ca="1" si="133"/>
        <v>5</v>
      </c>
      <c r="G346">
        <f t="shared" ca="1" si="128"/>
        <v>5</v>
      </c>
      <c r="H346">
        <f t="shared" ca="1" si="127"/>
        <v>4</v>
      </c>
      <c r="I346">
        <f t="shared" ca="1" si="127"/>
        <v>5</v>
      </c>
      <c r="J346">
        <f t="shared" ca="1" si="127"/>
        <v>4</v>
      </c>
      <c r="K346">
        <f t="shared" ca="1" si="127"/>
        <v>5</v>
      </c>
      <c r="L346">
        <f t="shared" ca="1" si="127"/>
        <v>3</v>
      </c>
      <c r="M346">
        <f t="shared" ca="1" si="127"/>
        <v>4</v>
      </c>
      <c r="N346" s="2">
        <f t="shared" ca="1" si="134"/>
        <v>4.5</v>
      </c>
      <c r="O346" s="2">
        <f t="shared" ca="1" si="135"/>
        <v>4</v>
      </c>
      <c r="P346" s="2">
        <f t="shared" ca="1" si="136"/>
        <v>4.3</v>
      </c>
      <c r="Q346" t="str">
        <f t="shared" ca="1" si="137"/>
        <v>非低收入</v>
      </c>
      <c r="R346" t="str">
        <f t="shared" ca="1" si="138"/>
        <v>高收入</v>
      </c>
      <c r="S346" t="str">
        <f t="shared" ca="1" si="139"/>
        <v>综合评分合格</v>
      </c>
      <c r="T346" t="str">
        <f t="shared" ca="1" si="140"/>
        <v>非优秀</v>
      </c>
      <c r="U346" t="str">
        <f t="shared" ca="1" si="141"/>
        <v>综合评分合格</v>
      </c>
      <c r="V346" t="str">
        <f t="shared" ca="1" si="142"/>
        <v>文采斐然</v>
      </c>
      <c r="W346" t="str">
        <f t="shared" ca="1" si="143"/>
        <v/>
      </c>
      <c r="X346" t="str">
        <f t="shared" ca="1" si="144"/>
        <v/>
      </c>
      <c r="Y346" t="str">
        <f t="shared" ca="1" si="145"/>
        <v>sql达人</v>
      </c>
      <c r="Z346" t="str">
        <f t="shared" ca="1" si="146"/>
        <v>excel达人</v>
      </c>
      <c r="AA346" t="str">
        <f t="shared" ca="1" si="147"/>
        <v>tab达人</v>
      </c>
      <c r="AB346" t="str">
        <f t="shared" ca="1" si="148"/>
        <v/>
      </c>
      <c r="AC346" t="str">
        <f t="shared" ca="1" si="149"/>
        <v>文采斐然sql达人excel达人tab达人,综合评分合格,高收入</v>
      </c>
      <c r="AD346" t="str">
        <f t="shared" ca="1" si="150"/>
        <v>分析师100345属于高收入人群,综合评分合格</v>
      </c>
      <c r="AE346" t="str">
        <f t="shared" ca="1" si="151"/>
        <v>分析师100345属于高收入人群,综合评分合格此人文采斐然也是sql达人</v>
      </c>
    </row>
    <row r="347" spans="1:31" x14ac:dyDescent="0.2">
      <c r="A347">
        <v>100346</v>
      </c>
      <c r="B347" s="3">
        <f t="shared" ca="1" si="129"/>
        <v>2795.1288000505638</v>
      </c>
      <c r="C347" s="3">
        <f t="shared" ca="1" si="130"/>
        <v>27.447165633947574</v>
      </c>
      <c r="D347" t="str">
        <f t="shared" ca="1" si="131"/>
        <v>女</v>
      </c>
      <c r="E347" s="3">
        <f t="shared" ca="1" si="132"/>
        <v>14118.745948657875</v>
      </c>
      <c r="F347" s="3">
        <f t="shared" ca="1" si="133"/>
        <v>14</v>
      </c>
      <c r="G347">
        <f t="shared" ca="1" si="128"/>
        <v>5</v>
      </c>
      <c r="H347">
        <f t="shared" ca="1" si="127"/>
        <v>4</v>
      </c>
      <c r="I347">
        <f t="shared" ca="1" si="127"/>
        <v>3</v>
      </c>
      <c r="J347">
        <f t="shared" ca="1" si="127"/>
        <v>5</v>
      </c>
      <c r="K347">
        <f t="shared" ca="1" si="127"/>
        <v>4</v>
      </c>
      <c r="L347">
        <f t="shared" ca="1" si="127"/>
        <v>5</v>
      </c>
      <c r="M347">
        <f t="shared" ca="1" si="127"/>
        <v>5</v>
      </c>
      <c r="N347" s="2">
        <f t="shared" ca="1" si="134"/>
        <v>4.25</v>
      </c>
      <c r="O347" s="2">
        <f t="shared" ca="1" si="135"/>
        <v>4.666666666666667</v>
      </c>
      <c r="P347" s="2">
        <f t="shared" ca="1" si="136"/>
        <v>4.416666666666667</v>
      </c>
      <c r="Q347" t="str">
        <f t="shared" ca="1" si="137"/>
        <v>非低收入</v>
      </c>
      <c r="R347" t="str">
        <f t="shared" ca="1" si="138"/>
        <v>高收入</v>
      </c>
      <c r="S347" t="str">
        <f t="shared" ca="1" si="139"/>
        <v>综合评分合格</v>
      </c>
      <c r="T347" t="str">
        <f t="shared" ca="1" si="140"/>
        <v>非优秀</v>
      </c>
      <c r="U347" t="str">
        <f t="shared" ca="1" si="141"/>
        <v>综合评分合格</v>
      </c>
      <c r="V347" t="str">
        <f t="shared" ca="1" si="142"/>
        <v/>
      </c>
      <c r="W347" t="str">
        <f t="shared" ca="1" si="143"/>
        <v>口灿莲花</v>
      </c>
      <c r="X347" t="str">
        <f t="shared" ca="1" si="144"/>
        <v>颜值爆表</v>
      </c>
      <c r="Y347" t="str">
        <f t="shared" ca="1" si="145"/>
        <v>sql达人</v>
      </c>
      <c r="Z347" t="str">
        <f t="shared" ca="1" si="146"/>
        <v>excel达人</v>
      </c>
      <c r="AA347" t="str">
        <f t="shared" ca="1" si="147"/>
        <v/>
      </c>
      <c r="AB347" t="str">
        <f t="shared" ca="1" si="148"/>
        <v>python达人</v>
      </c>
      <c r="AC347" t="str">
        <f t="shared" ca="1" si="149"/>
        <v>口灿莲花颜值爆表sql达人excel达人python达人,综合评分合格,高收入</v>
      </c>
      <c r="AD347" t="str">
        <f t="shared" ca="1" si="150"/>
        <v>分析师100346属于高收入人群,综合评分合格</v>
      </c>
      <c r="AE347" t="str">
        <f t="shared" ca="1" si="151"/>
        <v>分析师100346属于高收入人群,综合评分合格也是sql达人</v>
      </c>
    </row>
    <row r="348" spans="1:31" x14ac:dyDescent="0.2">
      <c r="A348">
        <v>100347</v>
      </c>
      <c r="B348" s="3">
        <f t="shared" ca="1" si="129"/>
        <v>6371.2910477766691</v>
      </c>
      <c r="C348" s="3">
        <f t="shared" ca="1" si="130"/>
        <v>41.615395237006524</v>
      </c>
      <c r="D348" t="str">
        <f t="shared" ca="1" si="131"/>
        <v>女</v>
      </c>
      <c r="E348" s="3">
        <f t="shared" ca="1" si="132"/>
        <v>19016.167674210166</v>
      </c>
      <c r="F348" s="3">
        <f t="shared" ca="1" si="133"/>
        <v>16</v>
      </c>
      <c r="G348">
        <f t="shared" ca="1" si="128"/>
        <v>3</v>
      </c>
      <c r="H348">
        <f t="shared" ca="1" si="127"/>
        <v>5</v>
      </c>
      <c r="I348">
        <f t="shared" ca="1" si="127"/>
        <v>4</v>
      </c>
      <c r="J348">
        <f t="shared" ca="1" si="127"/>
        <v>5</v>
      </c>
      <c r="K348">
        <f t="shared" ca="1" si="127"/>
        <v>5</v>
      </c>
      <c r="L348">
        <f t="shared" ca="1" si="127"/>
        <v>5</v>
      </c>
      <c r="M348">
        <f t="shared" ca="1" si="127"/>
        <v>5</v>
      </c>
      <c r="N348" s="2">
        <f t="shared" ca="1" si="134"/>
        <v>4.25</v>
      </c>
      <c r="O348" s="2">
        <f t="shared" ca="1" si="135"/>
        <v>5</v>
      </c>
      <c r="P348" s="2">
        <f t="shared" ca="1" si="136"/>
        <v>4.55</v>
      </c>
      <c r="Q348" t="str">
        <f t="shared" ca="1" si="137"/>
        <v>非低收入</v>
      </c>
      <c r="R348" t="str">
        <f t="shared" ca="1" si="138"/>
        <v>高收入</v>
      </c>
      <c r="S348" t="str">
        <f t="shared" ca="1" si="139"/>
        <v>综合评分合格</v>
      </c>
      <c r="T348" t="str">
        <f t="shared" ca="1" si="140"/>
        <v>非优秀</v>
      </c>
      <c r="U348" t="str">
        <f t="shared" ca="1" si="141"/>
        <v>综合评分合格</v>
      </c>
      <c r="V348" t="str">
        <f t="shared" ca="1" si="142"/>
        <v>文采斐然</v>
      </c>
      <c r="W348" t="str">
        <f t="shared" ca="1" si="143"/>
        <v>口灿莲花</v>
      </c>
      <c r="X348" t="str">
        <f t="shared" ca="1" si="144"/>
        <v>颜值爆表</v>
      </c>
      <c r="Y348" t="str">
        <f t="shared" ca="1" si="145"/>
        <v>sql达人</v>
      </c>
      <c r="Z348" t="str">
        <f t="shared" ca="1" si="146"/>
        <v/>
      </c>
      <c r="AA348" t="str">
        <f t="shared" ca="1" si="147"/>
        <v/>
      </c>
      <c r="AB348" t="str">
        <f t="shared" ca="1" si="148"/>
        <v>python达人</v>
      </c>
      <c r="AC348" t="str">
        <f t="shared" ca="1" si="149"/>
        <v>文采斐然口灿莲花颜值爆表sql达人python达人,综合评分合格,高收入</v>
      </c>
      <c r="AD348" t="str">
        <f t="shared" ca="1" si="150"/>
        <v>分析师100347属于高收入人群,综合评分合格</v>
      </c>
      <c r="AE348" t="str">
        <f t="shared" ca="1" si="151"/>
        <v>分析师100347属于高收入人群,综合评分合格此人文采斐然也是sql达人</v>
      </c>
    </row>
    <row r="349" spans="1:31" x14ac:dyDescent="0.2">
      <c r="A349">
        <v>100348</v>
      </c>
      <c r="B349" s="3">
        <f t="shared" ca="1" si="129"/>
        <v>3697.3413901406038</v>
      </c>
      <c r="C349" s="3">
        <f t="shared" ca="1" si="130"/>
        <v>34.796418645844525</v>
      </c>
      <c r="D349" t="str">
        <f t="shared" ca="1" si="131"/>
        <v>女</v>
      </c>
      <c r="E349" s="3">
        <f t="shared" ca="1" si="132"/>
        <v>3586.5495969531239</v>
      </c>
      <c r="F349" s="3">
        <f t="shared" ca="1" si="133"/>
        <v>4</v>
      </c>
      <c r="G349">
        <f t="shared" ca="1" si="128"/>
        <v>4</v>
      </c>
      <c r="H349">
        <f t="shared" ca="1" si="127"/>
        <v>4</v>
      </c>
      <c r="I349">
        <f t="shared" ca="1" si="127"/>
        <v>5</v>
      </c>
      <c r="J349">
        <f t="shared" ca="1" si="127"/>
        <v>5</v>
      </c>
      <c r="K349">
        <f t="shared" ca="1" si="127"/>
        <v>5</v>
      </c>
      <c r="L349">
        <f t="shared" ref="H349:M392" ca="1" si="152">IF(RAND()&lt;0.5,5,IF(RAND()&lt;0.7,4,IF(RAND()&lt;0.8,3,IF(RAND()&lt;0.9,2,1))))</f>
        <v>4</v>
      </c>
      <c r="M349">
        <f t="shared" ca="1" si="152"/>
        <v>3</v>
      </c>
      <c r="N349" s="2">
        <f t="shared" ca="1" si="134"/>
        <v>4.5</v>
      </c>
      <c r="O349" s="2">
        <f t="shared" ca="1" si="135"/>
        <v>4</v>
      </c>
      <c r="P349" s="2">
        <f t="shared" ca="1" si="136"/>
        <v>4.3</v>
      </c>
      <c r="Q349" t="str">
        <f t="shared" ca="1" si="137"/>
        <v>非低收入</v>
      </c>
      <c r="R349" t="str">
        <f t="shared" ca="1" si="138"/>
        <v>中等收入</v>
      </c>
      <c r="S349" t="str">
        <f t="shared" ca="1" si="139"/>
        <v>综合评分合格</v>
      </c>
      <c r="T349" t="str">
        <f t="shared" ca="1" si="140"/>
        <v>非优秀</v>
      </c>
      <c r="U349" t="str">
        <f t="shared" ca="1" si="141"/>
        <v>综合评分合格</v>
      </c>
      <c r="V349" t="str">
        <f t="shared" ca="1" si="142"/>
        <v>文采斐然</v>
      </c>
      <c r="W349" t="str">
        <f t="shared" ca="1" si="143"/>
        <v/>
      </c>
      <c r="X349" t="str">
        <f t="shared" ca="1" si="144"/>
        <v/>
      </c>
      <c r="Y349" t="str">
        <f t="shared" ca="1" si="145"/>
        <v/>
      </c>
      <c r="Z349" t="str">
        <f t="shared" ca="1" si="146"/>
        <v/>
      </c>
      <c r="AA349" t="str">
        <f t="shared" ca="1" si="147"/>
        <v>tab达人</v>
      </c>
      <c r="AB349" t="str">
        <f t="shared" ca="1" si="148"/>
        <v>python达人</v>
      </c>
      <c r="AC349" t="str">
        <f t="shared" ca="1" si="149"/>
        <v>文采斐然tab达人python达人,综合评分合格,中等收入</v>
      </c>
      <c r="AD349" t="str">
        <f t="shared" ca="1" si="150"/>
        <v>分析师100348属于中等收入人群,综合评分合格</v>
      </c>
      <c r="AE349" t="str">
        <f t="shared" ca="1" si="151"/>
        <v>分析师100348属于中等收入人群,综合评分合格此人文采斐然</v>
      </c>
    </row>
    <row r="350" spans="1:31" x14ac:dyDescent="0.2">
      <c r="A350">
        <v>100349</v>
      </c>
      <c r="B350" s="3">
        <f t="shared" ca="1" si="129"/>
        <v>3237.5374855696036</v>
      </c>
      <c r="C350" s="3">
        <f t="shared" ca="1" si="130"/>
        <v>62.821728784275827</v>
      </c>
      <c r="D350" t="str">
        <f t="shared" ca="1" si="131"/>
        <v>男</v>
      </c>
      <c r="E350" s="3">
        <f t="shared" ca="1" si="132"/>
        <v>9861.4683642140917</v>
      </c>
      <c r="F350" s="3">
        <f t="shared" ca="1" si="133"/>
        <v>19</v>
      </c>
      <c r="G350">
        <f t="shared" ca="1" si="128"/>
        <v>4</v>
      </c>
      <c r="H350">
        <f t="shared" ca="1" si="152"/>
        <v>5</v>
      </c>
      <c r="I350">
        <f t="shared" ca="1" si="152"/>
        <v>4</v>
      </c>
      <c r="J350">
        <f t="shared" ca="1" si="152"/>
        <v>4</v>
      </c>
      <c r="K350">
        <f t="shared" ca="1" si="152"/>
        <v>3</v>
      </c>
      <c r="L350">
        <f t="shared" ca="1" si="152"/>
        <v>4</v>
      </c>
      <c r="M350">
        <f t="shared" ca="1" si="152"/>
        <v>5</v>
      </c>
      <c r="N350" s="2">
        <f t="shared" ca="1" si="134"/>
        <v>4.25</v>
      </c>
      <c r="O350" s="2">
        <f t="shared" ca="1" si="135"/>
        <v>4</v>
      </c>
      <c r="P350" s="2">
        <f t="shared" ca="1" si="136"/>
        <v>4.1500000000000004</v>
      </c>
      <c r="Q350" t="str">
        <f t="shared" ca="1" si="137"/>
        <v>非低收入</v>
      </c>
      <c r="R350" t="str">
        <f t="shared" ca="1" si="138"/>
        <v>中高收入</v>
      </c>
      <c r="S350" t="str">
        <f t="shared" ca="1" si="139"/>
        <v>综合评分合格</v>
      </c>
      <c r="T350" t="str">
        <f t="shared" ca="1" si="140"/>
        <v>非优秀</v>
      </c>
      <c r="U350" t="str">
        <f t="shared" ca="1" si="141"/>
        <v>综合评分合格</v>
      </c>
      <c r="V350" t="str">
        <f t="shared" ca="1" si="142"/>
        <v/>
      </c>
      <c r="W350" t="str">
        <f t="shared" ca="1" si="143"/>
        <v/>
      </c>
      <c r="X350" t="str">
        <f t="shared" ca="1" si="144"/>
        <v>颜值爆表</v>
      </c>
      <c r="Y350" t="str">
        <f t="shared" ca="1" si="145"/>
        <v>sql达人</v>
      </c>
      <c r="Z350" t="str">
        <f t="shared" ca="1" si="146"/>
        <v/>
      </c>
      <c r="AA350" t="str">
        <f t="shared" ca="1" si="147"/>
        <v/>
      </c>
      <c r="AB350" t="str">
        <f t="shared" ca="1" si="148"/>
        <v/>
      </c>
      <c r="AC350" t="str">
        <f t="shared" ca="1" si="149"/>
        <v>颜值爆表sql达人,综合评分合格,中高收入</v>
      </c>
      <c r="AD350" t="str">
        <f t="shared" ca="1" si="150"/>
        <v>分析师100349属于中高收入人群,综合评分合格</v>
      </c>
      <c r="AE350" t="str">
        <f t="shared" ca="1" si="151"/>
        <v>分析师100349属于中高收入人群,综合评分合格也是sql达人</v>
      </c>
    </row>
    <row r="351" spans="1:31" x14ac:dyDescent="0.2">
      <c r="A351">
        <v>100350</v>
      </c>
      <c r="B351" s="3">
        <f t="shared" ca="1" si="129"/>
        <v>6335.0594551642725</v>
      </c>
      <c r="C351" s="3">
        <f t="shared" ca="1" si="130"/>
        <v>27.117705524611978</v>
      </c>
      <c r="D351" t="str">
        <f t="shared" ca="1" si="131"/>
        <v>男</v>
      </c>
      <c r="E351" s="3">
        <f t="shared" ca="1" si="132"/>
        <v>17864.939009943715</v>
      </c>
      <c r="F351" s="3">
        <f t="shared" ca="1" si="133"/>
        <v>19</v>
      </c>
      <c r="G351">
        <f t="shared" ca="1" si="128"/>
        <v>4</v>
      </c>
      <c r="H351">
        <f t="shared" ca="1" si="152"/>
        <v>4</v>
      </c>
      <c r="I351">
        <f t="shared" ca="1" si="152"/>
        <v>3</v>
      </c>
      <c r="J351">
        <f t="shared" ca="1" si="152"/>
        <v>4</v>
      </c>
      <c r="K351">
        <f t="shared" ca="1" si="152"/>
        <v>4</v>
      </c>
      <c r="L351">
        <f t="shared" ca="1" si="152"/>
        <v>4</v>
      </c>
      <c r="M351">
        <f t="shared" ca="1" si="152"/>
        <v>4</v>
      </c>
      <c r="N351" s="2">
        <f t="shared" ca="1" si="134"/>
        <v>3.75</v>
      </c>
      <c r="O351" s="2">
        <f t="shared" ca="1" si="135"/>
        <v>4</v>
      </c>
      <c r="P351" s="2">
        <f t="shared" ca="1" si="136"/>
        <v>3.85</v>
      </c>
      <c r="Q351" t="str">
        <f t="shared" ca="1" si="137"/>
        <v>非低收入</v>
      </c>
      <c r="R351" t="str">
        <f t="shared" ca="1" si="138"/>
        <v>高收入</v>
      </c>
      <c r="S351" t="str">
        <f t="shared" ca="1" si="139"/>
        <v>综合评分合格</v>
      </c>
      <c r="T351" t="str">
        <f t="shared" ca="1" si="140"/>
        <v>非优秀</v>
      </c>
      <c r="U351" t="str">
        <f t="shared" ca="1" si="141"/>
        <v>综合评分合格</v>
      </c>
      <c r="V351" t="str">
        <f t="shared" ca="1" si="142"/>
        <v/>
      </c>
      <c r="W351" t="str">
        <f t="shared" ca="1" si="143"/>
        <v/>
      </c>
      <c r="X351" t="str">
        <f t="shared" ca="1" si="144"/>
        <v/>
      </c>
      <c r="Y351" t="str">
        <f t="shared" ca="1" si="145"/>
        <v>sql达人</v>
      </c>
      <c r="Z351" t="str">
        <f t="shared" ca="1" si="146"/>
        <v/>
      </c>
      <c r="AA351" t="str">
        <f t="shared" ca="1" si="147"/>
        <v/>
      </c>
      <c r="AB351" t="str">
        <f t="shared" ca="1" si="148"/>
        <v/>
      </c>
      <c r="AC351" t="str">
        <f t="shared" ca="1" si="149"/>
        <v>sql达人,综合评分合格,高收入</v>
      </c>
      <c r="AD351" t="str">
        <f t="shared" ca="1" si="150"/>
        <v>分析师100350属于高收入人群,综合评分合格</v>
      </c>
      <c r="AE351" t="str">
        <f t="shared" ca="1" si="151"/>
        <v>分析师100350属于高收入人群,综合评分合格也是sql达人</v>
      </c>
    </row>
    <row r="352" spans="1:31" x14ac:dyDescent="0.2">
      <c r="A352">
        <v>100351</v>
      </c>
      <c r="B352" s="3">
        <f t="shared" ca="1" si="129"/>
        <v>5456.1726437308735</v>
      </c>
      <c r="C352" s="3">
        <f t="shared" ca="1" si="130"/>
        <v>31.813616415216252</v>
      </c>
      <c r="D352" t="str">
        <f t="shared" ca="1" si="131"/>
        <v>女</v>
      </c>
      <c r="E352" s="3">
        <f t="shared" ca="1" si="132"/>
        <v>21998.538202151503</v>
      </c>
      <c r="F352" s="3">
        <f t="shared" ca="1" si="133"/>
        <v>6</v>
      </c>
      <c r="G352">
        <f t="shared" ca="1" si="128"/>
        <v>5</v>
      </c>
      <c r="H352">
        <f t="shared" ca="1" si="152"/>
        <v>5</v>
      </c>
      <c r="I352">
        <f t="shared" ca="1" si="152"/>
        <v>4</v>
      </c>
      <c r="J352">
        <f t="shared" ca="1" si="152"/>
        <v>4</v>
      </c>
      <c r="K352">
        <f t="shared" ca="1" si="152"/>
        <v>4</v>
      </c>
      <c r="L352">
        <f t="shared" ca="1" si="152"/>
        <v>3</v>
      </c>
      <c r="M352">
        <f t="shared" ca="1" si="152"/>
        <v>5</v>
      </c>
      <c r="N352" s="2">
        <f t="shared" ca="1" si="134"/>
        <v>4.5</v>
      </c>
      <c r="O352" s="2">
        <f t="shared" ca="1" si="135"/>
        <v>4</v>
      </c>
      <c r="P352" s="2">
        <f t="shared" ca="1" si="136"/>
        <v>4.3</v>
      </c>
      <c r="Q352" t="str">
        <f t="shared" ca="1" si="137"/>
        <v>非低收入</v>
      </c>
      <c r="R352" t="str">
        <f t="shared" ca="1" si="138"/>
        <v>高收入</v>
      </c>
      <c r="S352" t="str">
        <f t="shared" ca="1" si="139"/>
        <v>综合评分合格</v>
      </c>
      <c r="T352" t="str">
        <f t="shared" ca="1" si="140"/>
        <v>非优秀</v>
      </c>
      <c r="U352" t="str">
        <f t="shared" ca="1" si="141"/>
        <v>综合评分合格</v>
      </c>
      <c r="V352" t="str">
        <f t="shared" ca="1" si="142"/>
        <v/>
      </c>
      <c r="W352" t="str">
        <f t="shared" ca="1" si="143"/>
        <v/>
      </c>
      <c r="X352" t="str">
        <f t="shared" ca="1" si="144"/>
        <v>颜值爆表</v>
      </c>
      <c r="Y352" t="str">
        <f t="shared" ca="1" si="145"/>
        <v>sql达人</v>
      </c>
      <c r="Z352" t="str">
        <f t="shared" ca="1" si="146"/>
        <v>excel达人</v>
      </c>
      <c r="AA352" t="str">
        <f t="shared" ca="1" si="147"/>
        <v/>
      </c>
      <c r="AB352" t="str">
        <f t="shared" ca="1" si="148"/>
        <v/>
      </c>
      <c r="AC352" t="str">
        <f t="shared" ca="1" si="149"/>
        <v>颜值爆表sql达人excel达人,综合评分合格,高收入</v>
      </c>
      <c r="AD352" t="str">
        <f t="shared" ca="1" si="150"/>
        <v>分析师100351属于高收入人群,综合评分合格</v>
      </c>
      <c r="AE352" t="str">
        <f t="shared" ca="1" si="151"/>
        <v>分析师100351属于高收入人群,综合评分合格也是sql达人</v>
      </c>
    </row>
    <row r="353" spans="1:31" x14ac:dyDescent="0.2">
      <c r="A353">
        <v>100352</v>
      </c>
      <c r="B353" s="3">
        <f t="shared" ca="1" si="129"/>
        <v>8638.0024111919556</v>
      </c>
      <c r="C353" s="3">
        <f t="shared" ca="1" si="130"/>
        <v>29.010307131501158</v>
      </c>
      <c r="D353" t="str">
        <f t="shared" ca="1" si="131"/>
        <v>男</v>
      </c>
      <c r="E353" s="3">
        <f t="shared" ca="1" si="132"/>
        <v>7168.9335774610436</v>
      </c>
      <c r="F353" s="3">
        <f t="shared" ca="1" si="133"/>
        <v>4</v>
      </c>
      <c r="G353">
        <f t="shared" ca="1" si="128"/>
        <v>4</v>
      </c>
      <c r="H353">
        <f t="shared" ca="1" si="152"/>
        <v>5</v>
      </c>
      <c r="I353">
        <f t="shared" ca="1" si="152"/>
        <v>5</v>
      </c>
      <c r="J353">
        <f t="shared" ca="1" si="152"/>
        <v>4</v>
      </c>
      <c r="K353">
        <f t="shared" ca="1" si="152"/>
        <v>4</v>
      </c>
      <c r="L353">
        <f t="shared" ca="1" si="152"/>
        <v>2</v>
      </c>
      <c r="M353">
        <f t="shared" ca="1" si="152"/>
        <v>5</v>
      </c>
      <c r="N353" s="2">
        <f t="shared" ca="1" si="134"/>
        <v>4.5</v>
      </c>
      <c r="O353" s="2">
        <f t="shared" ca="1" si="135"/>
        <v>3.6666666666666665</v>
      </c>
      <c r="P353" s="2">
        <f t="shared" ca="1" si="136"/>
        <v>4.1666666666666661</v>
      </c>
      <c r="Q353" t="str">
        <f t="shared" ca="1" si="137"/>
        <v>非低收入</v>
      </c>
      <c r="R353" t="str">
        <f t="shared" ca="1" si="138"/>
        <v>中高收入</v>
      </c>
      <c r="S353" t="str">
        <f t="shared" ca="1" si="139"/>
        <v>综合评分合格</v>
      </c>
      <c r="T353" t="str">
        <f t="shared" ca="1" si="140"/>
        <v>非优秀</v>
      </c>
      <c r="U353" t="str">
        <f t="shared" ca="1" si="141"/>
        <v>综合评分合格</v>
      </c>
      <c r="V353" t="str">
        <f t="shared" ca="1" si="142"/>
        <v/>
      </c>
      <c r="W353" t="str">
        <f t="shared" ca="1" si="143"/>
        <v/>
      </c>
      <c r="X353" t="str">
        <f t="shared" ca="1" si="144"/>
        <v>颜值爆表</v>
      </c>
      <c r="Y353" t="str">
        <f t="shared" ca="1" si="145"/>
        <v/>
      </c>
      <c r="Z353" t="str">
        <f t="shared" ca="1" si="146"/>
        <v/>
      </c>
      <c r="AA353" t="str">
        <f t="shared" ca="1" si="147"/>
        <v>tab达人</v>
      </c>
      <c r="AB353" t="str">
        <f t="shared" ca="1" si="148"/>
        <v/>
      </c>
      <c r="AC353" t="str">
        <f t="shared" ca="1" si="149"/>
        <v>颜值爆表tab达人,综合评分合格,中高收入</v>
      </c>
      <c r="AD353" t="str">
        <f t="shared" ca="1" si="150"/>
        <v>分析师100352属于中高收入人群,综合评分合格</v>
      </c>
      <c r="AE353" t="str">
        <f t="shared" ca="1" si="151"/>
        <v>分析师100352属于中高收入人群,综合评分合格</v>
      </c>
    </row>
    <row r="354" spans="1:31" x14ac:dyDescent="0.2">
      <c r="A354">
        <v>100353</v>
      </c>
      <c r="B354" s="3">
        <f t="shared" ca="1" si="129"/>
        <v>9236.5053438580089</v>
      </c>
      <c r="C354" s="3">
        <f t="shared" ca="1" si="130"/>
        <v>26.847606123348889</v>
      </c>
      <c r="D354" t="str">
        <f t="shared" ca="1" si="131"/>
        <v>男</v>
      </c>
      <c r="E354" s="3">
        <f t="shared" ca="1" si="132"/>
        <v>13193.131702248289</v>
      </c>
      <c r="F354" s="3">
        <f t="shared" ca="1" si="133"/>
        <v>21</v>
      </c>
      <c r="G354">
        <f t="shared" ca="1" si="128"/>
        <v>5</v>
      </c>
      <c r="H354">
        <f t="shared" ca="1" si="152"/>
        <v>4</v>
      </c>
      <c r="I354">
        <f t="shared" ca="1" si="152"/>
        <v>5</v>
      </c>
      <c r="J354">
        <f t="shared" ca="1" si="152"/>
        <v>4</v>
      </c>
      <c r="K354">
        <f t="shared" ca="1" si="152"/>
        <v>5</v>
      </c>
      <c r="L354">
        <f t="shared" ca="1" si="152"/>
        <v>2</v>
      </c>
      <c r="M354">
        <f t="shared" ca="1" si="152"/>
        <v>4</v>
      </c>
      <c r="N354" s="2">
        <f t="shared" ca="1" si="134"/>
        <v>4.5</v>
      </c>
      <c r="O354" s="2">
        <f t="shared" ca="1" si="135"/>
        <v>3.6666666666666665</v>
      </c>
      <c r="P354" s="2">
        <f t="shared" ca="1" si="136"/>
        <v>4.1666666666666661</v>
      </c>
      <c r="Q354" t="str">
        <f t="shared" ca="1" si="137"/>
        <v>非低收入</v>
      </c>
      <c r="R354" t="str">
        <f t="shared" ca="1" si="138"/>
        <v>高收入</v>
      </c>
      <c r="S354" t="str">
        <f t="shared" ca="1" si="139"/>
        <v>综合评分合格</v>
      </c>
      <c r="T354" t="str">
        <f t="shared" ca="1" si="140"/>
        <v>非优秀</v>
      </c>
      <c r="U354" t="str">
        <f t="shared" ca="1" si="141"/>
        <v>综合评分合格</v>
      </c>
      <c r="V354" t="str">
        <f t="shared" ca="1" si="142"/>
        <v>文采斐然</v>
      </c>
      <c r="W354" t="str">
        <f t="shared" ca="1" si="143"/>
        <v/>
      </c>
      <c r="X354" t="str">
        <f t="shared" ca="1" si="144"/>
        <v/>
      </c>
      <c r="Y354" t="str">
        <f t="shared" ca="1" si="145"/>
        <v>sql达人</v>
      </c>
      <c r="Z354" t="str">
        <f t="shared" ca="1" si="146"/>
        <v>excel达人</v>
      </c>
      <c r="AA354" t="str">
        <f t="shared" ca="1" si="147"/>
        <v>tab达人</v>
      </c>
      <c r="AB354" t="str">
        <f t="shared" ca="1" si="148"/>
        <v/>
      </c>
      <c r="AC354" t="str">
        <f t="shared" ca="1" si="149"/>
        <v>文采斐然sql达人excel达人tab达人,综合评分合格,高收入</v>
      </c>
      <c r="AD354" t="str">
        <f t="shared" ca="1" si="150"/>
        <v>分析师100353属于高收入人群,综合评分合格</v>
      </c>
      <c r="AE354" t="str">
        <f t="shared" ca="1" si="151"/>
        <v>分析师100353属于高收入人群,综合评分合格此人文采斐然也是sql达人</v>
      </c>
    </row>
    <row r="355" spans="1:31" x14ac:dyDescent="0.2">
      <c r="A355">
        <v>100354</v>
      </c>
      <c r="B355" s="3">
        <f t="shared" ca="1" si="129"/>
        <v>4014.5298024340459</v>
      </c>
      <c r="C355" s="3">
        <f t="shared" ca="1" si="130"/>
        <v>35.943478624350675</v>
      </c>
      <c r="D355" t="str">
        <f t="shared" ca="1" si="131"/>
        <v>男</v>
      </c>
      <c r="E355" s="3">
        <f t="shared" ca="1" si="132"/>
        <v>2652.9062293565958</v>
      </c>
      <c r="F355" s="3">
        <f t="shared" ca="1" si="133"/>
        <v>10</v>
      </c>
      <c r="G355">
        <f t="shared" ca="1" si="128"/>
        <v>5</v>
      </c>
      <c r="H355">
        <f t="shared" ca="1" si="152"/>
        <v>3</v>
      </c>
      <c r="I355">
        <f t="shared" ca="1" si="152"/>
        <v>4</v>
      </c>
      <c r="J355">
        <f t="shared" ca="1" si="152"/>
        <v>5</v>
      </c>
      <c r="K355">
        <f t="shared" ca="1" si="152"/>
        <v>5</v>
      </c>
      <c r="L355">
        <f t="shared" ca="1" si="152"/>
        <v>2</v>
      </c>
      <c r="M355">
        <f t="shared" ca="1" si="152"/>
        <v>2</v>
      </c>
      <c r="N355" s="2">
        <f t="shared" ca="1" si="134"/>
        <v>4.25</v>
      </c>
      <c r="O355" s="2">
        <f t="shared" ca="1" si="135"/>
        <v>3</v>
      </c>
      <c r="P355" s="2">
        <f t="shared" ca="1" si="136"/>
        <v>3.75</v>
      </c>
      <c r="Q355" t="str">
        <f t="shared" ca="1" si="137"/>
        <v>低收入</v>
      </c>
      <c r="R355" t="str">
        <f t="shared" ca="1" si="138"/>
        <v>低收入</v>
      </c>
      <c r="S355" t="str">
        <f t="shared" ca="1" si="139"/>
        <v>综合评分合格</v>
      </c>
      <c r="T355" t="str">
        <f t="shared" ca="1" si="140"/>
        <v>非优秀</v>
      </c>
      <c r="U355" t="str">
        <f t="shared" ca="1" si="141"/>
        <v>综合评分合格</v>
      </c>
      <c r="V355" t="str">
        <f t="shared" ca="1" si="142"/>
        <v>文采斐然</v>
      </c>
      <c r="W355" t="str">
        <f t="shared" ca="1" si="143"/>
        <v/>
      </c>
      <c r="X355" t="str">
        <f t="shared" ca="1" si="144"/>
        <v/>
      </c>
      <c r="Y355" t="str">
        <f t="shared" ca="1" si="145"/>
        <v>sql达人</v>
      </c>
      <c r="Z355" t="str">
        <f t="shared" ca="1" si="146"/>
        <v>excel达人</v>
      </c>
      <c r="AA355" t="str">
        <f t="shared" ca="1" si="147"/>
        <v/>
      </c>
      <c r="AB355" t="str">
        <f t="shared" ca="1" si="148"/>
        <v>python达人</v>
      </c>
      <c r="AC355" t="str">
        <f t="shared" ca="1" si="149"/>
        <v>文采斐然sql达人excel达人python达人,综合评分合格,低收入</v>
      </c>
      <c r="AD355" t="str">
        <f t="shared" ca="1" si="150"/>
        <v>分析师100354属于低收入人群,综合评分合格</v>
      </c>
      <c r="AE355" t="str">
        <f t="shared" ca="1" si="151"/>
        <v>分析师100354属于低收入人群,综合评分合格此人文采斐然也是sql达人</v>
      </c>
    </row>
    <row r="356" spans="1:31" x14ac:dyDescent="0.2">
      <c r="A356">
        <v>100355</v>
      </c>
      <c r="B356" s="3">
        <f t="shared" ca="1" si="129"/>
        <v>7503.743602058852</v>
      </c>
      <c r="C356" s="3">
        <f t="shared" ca="1" si="130"/>
        <v>62.86709840797424</v>
      </c>
      <c r="D356" t="str">
        <f t="shared" ca="1" si="131"/>
        <v>女</v>
      </c>
      <c r="E356" s="3">
        <f t="shared" ca="1" si="132"/>
        <v>13378.089292108014</v>
      </c>
      <c r="F356" s="3">
        <f t="shared" ca="1" si="133"/>
        <v>6</v>
      </c>
      <c r="G356">
        <f t="shared" ca="1" si="128"/>
        <v>5</v>
      </c>
      <c r="H356">
        <f t="shared" ca="1" si="152"/>
        <v>4</v>
      </c>
      <c r="I356">
        <f t="shared" ca="1" si="152"/>
        <v>3</v>
      </c>
      <c r="J356">
        <f t="shared" ca="1" si="152"/>
        <v>5</v>
      </c>
      <c r="K356">
        <f t="shared" ca="1" si="152"/>
        <v>3</v>
      </c>
      <c r="L356">
        <f t="shared" ca="1" si="152"/>
        <v>2</v>
      </c>
      <c r="M356">
        <f t="shared" ca="1" si="152"/>
        <v>5</v>
      </c>
      <c r="N356" s="2">
        <f t="shared" ca="1" si="134"/>
        <v>4.25</v>
      </c>
      <c r="O356" s="2">
        <f t="shared" ca="1" si="135"/>
        <v>3.3333333333333335</v>
      </c>
      <c r="P356" s="2">
        <f t="shared" ca="1" si="136"/>
        <v>3.8833333333333333</v>
      </c>
      <c r="Q356" t="str">
        <f t="shared" ca="1" si="137"/>
        <v>非低收入</v>
      </c>
      <c r="R356" t="str">
        <f t="shared" ca="1" si="138"/>
        <v>高收入</v>
      </c>
      <c r="S356" t="str">
        <f t="shared" ca="1" si="139"/>
        <v>综合评分合格</v>
      </c>
      <c r="T356" t="str">
        <f t="shared" ca="1" si="140"/>
        <v>非优秀</v>
      </c>
      <c r="U356" t="str">
        <f t="shared" ca="1" si="141"/>
        <v>综合评分合格</v>
      </c>
      <c r="V356" t="str">
        <f t="shared" ca="1" si="142"/>
        <v/>
      </c>
      <c r="W356" t="str">
        <f t="shared" ca="1" si="143"/>
        <v/>
      </c>
      <c r="X356" t="str">
        <f t="shared" ca="1" si="144"/>
        <v>颜值爆表</v>
      </c>
      <c r="Y356" t="str">
        <f t="shared" ca="1" si="145"/>
        <v>sql达人</v>
      </c>
      <c r="Z356" t="str">
        <f t="shared" ca="1" si="146"/>
        <v>excel达人</v>
      </c>
      <c r="AA356" t="str">
        <f t="shared" ca="1" si="147"/>
        <v/>
      </c>
      <c r="AB356" t="str">
        <f t="shared" ca="1" si="148"/>
        <v>python达人</v>
      </c>
      <c r="AC356" t="str">
        <f t="shared" ca="1" si="149"/>
        <v>颜值爆表sql达人excel达人python达人,综合评分合格,高收入</v>
      </c>
      <c r="AD356" t="str">
        <f t="shared" ca="1" si="150"/>
        <v>分析师100355属于高收入人群,综合评分合格</v>
      </c>
      <c r="AE356" t="str">
        <f t="shared" ca="1" si="151"/>
        <v>分析师100355属于高收入人群,综合评分合格也是sql达人</v>
      </c>
    </row>
    <row r="357" spans="1:31" x14ac:dyDescent="0.2">
      <c r="A357">
        <v>100356</v>
      </c>
      <c r="B357" s="3">
        <f t="shared" ca="1" si="129"/>
        <v>913.09234062162511</v>
      </c>
      <c r="C357" s="3">
        <f t="shared" ca="1" si="130"/>
        <v>26.228538801113309</v>
      </c>
      <c r="D357" t="str">
        <f t="shared" ca="1" si="131"/>
        <v>男</v>
      </c>
      <c r="E357" s="3">
        <f t="shared" ca="1" si="132"/>
        <v>11115.721823692111</v>
      </c>
      <c r="F357" s="3">
        <f t="shared" ca="1" si="133"/>
        <v>5</v>
      </c>
      <c r="G357">
        <f t="shared" ca="1" si="128"/>
        <v>4</v>
      </c>
      <c r="H357">
        <f t="shared" ca="1" si="152"/>
        <v>5</v>
      </c>
      <c r="I357">
        <f t="shared" ca="1" si="152"/>
        <v>4</v>
      </c>
      <c r="J357">
        <f t="shared" ca="1" si="152"/>
        <v>4</v>
      </c>
      <c r="K357">
        <f t="shared" ca="1" si="152"/>
        <v>4</v>
      </c>
      <c r="L357">
        <f t="shared" ca="1" si="152"/>
        <v>4</v>
      </c>
      <c r="M357">
        <f t="shared" ca="1" si="152"/>
        <v>4</v>
      </c>
      <c r="N357" s="2">
        <f t="shared" ca="1" si="134"/>
        <v>4.25</v>
      </c>
      <c r="O357" s="2">
        <f t="shared" ca="1" si="135"/>
        <v>4</v>
      </c>
      <c r="P357" s="2">
        <f t="shared" ca="1" si="136"/>
        <v>4.1500000000000004</v>
      </c>
      <c r="Q357" t="str">
        <f t="shared" ca="1" si="137"/>
        <v>非低收入</v>
      </c>
      <c r="R357" t="str">
        <f t="shared" ca="1" si="138"/>
        <v>高收入</v>
      </c>
      <c r="S357" t="str">
        <f t="shared" ca="1" si="139"/>
        <v>综合评分合格</v>
      </c>
      <c r="T357" t="str">
        <f t="shared" ca="1" si="140"/>
        <v>非优秀</v>
      </c>
      <c r="U357" t="str">
        <f t="shared" ca="1" si="141"/>
        <v>综合评分合格</v>
      </c>
      <c r="V357" t="str">
        <f t="shared" ca="1" si="142"/>
        <v/>
      </c>
      <c r="W357" t="str">
        <f t="shared" ca="1" si="143"/>
        <v/>
      </c>
      <c r="X357" t="str">
        <f t="shared" ca="1" si="144"/>
        <v/>
      </c>
      <c r="Y357" t="str">
        <f t="shared" ca="1" si="145"/>
        <v>sql达人</v>
      </c>
      <c r="Z357" t="str">
        <f t="shared" ca="1" si="146"/>
        <v/>
      </c>
      <c r="AA357" t="str">
        <f t="shared" ca="1" si="147"/>
        <v/>
      </c>
      <c r="AB357" t="str">
        <f t="shared" ca="1" si="148"/>
        <v/>
      </c>
      <c r="AC357" t="str">
        <f t="shared" ca="1" si="149"/>
        <v>sql达人,综合评分合格,高收入</v>
      </c>
      <c r="AD357" t="str">
        <f t="shared" ca="1" si="150"/>
        <v>分析师100356属于高收入人群,综合评分合格</v>
      </c>
      <c r="AE357" t="str">
        <f t="shared" ca="1" si="151"/>
        <v>分析师100356属于高收入人群,综合评分合格也是sql达人</v>
      </c>
    </row>
    <row r="358" spans="1:31" x14ac:dyDescent="0.2">
      <c r="A358">
        <v>100357</v>
      </c>
      <c r="B358" s="3">
        <f t="shared" ca="1" si="129"/>
        <v>2668.0557813555952</v>
      </c>
      <c r="C358" s="3">
        <f t="shared" ca="1" si="130"/>
        <v>65.472873249228812</v>
      </c>
      <c r="D358" t="str">
        <f t="shared" ca="1" si="131"/>
        <v>男</v>
      </c>
      <c r="E358" s="3">
        <f t="shared" ca="1" si="132"/>
        <v>6820.4024749184064</v>
      </c>
      <c r="F358" s="3">
        <f t="shared" ca="1" si="133"/>
        <v>11</v>
      </c>
      <c r="G358">
        <f t="shared" ca="1" si="128"/>
        <v>5</v>
      </c>
      <c r="H358">
        <f t="shared" ca="1" si="152"/>
        <v>4</v>
      </c>
      <c r="I358">
        <f t="shared" ca="1" si="152"/>
        <v>4</v>
      </c>
      <c r="J358">
        <f t="shared" ca="1" si="152"/>
        <v>4</v>
      </c>
      <c r="K358">
        <f t="shared" ca="1" si="152"/>
        <v>5</v>
      </c>
      <c r="L358">
        <f t="shared" ca="1" si="152"/>
        <v>5</v>
      </c>
      <c r="M358">
        <f t="shared" ca="1" si="152"/>
        <v>5</v>
      </c>
      <c r="N358" s="2">
        <f t="shared" ca="1" si="134"/>
        <v>4.25</v>
      </c>
      <c r="O358" s="2">
        <f t="shared" ca="1" si="135"/>
        <v>5</v>
      </c>
      <c r="P358" s="2">
        <f t="shared" ca="1" si="136"/>
        <v>4.55</v>
      </c>
      <c r="Q358" t="str">
        <f t="shared" ca="1" si="137"/>
        <v>非低收入</v>
      </c>
      <c r="R358" t="str">
        <f t="shared" ca="1" si="138"/>
        <v>中高收入</v>
      </c>
      <c r="S358" t="str">
        <f t="shared" ca="1" si="139"/>
        <v>综合评分合格</v>
      </c>
      <c r="T358" t="str">
        <f t="shared" ca="1" si="140"/>
        <v>非优秀</v>
      </c>
      <c r="U358" t="str">
        <f t="shared" ca="1" si="141"/>
        <v>综合评分合格</v>
      </c>
      <c r="V358" t="str">
        <f t="shared" ca="1" si="142"/>
        <v>文采斐然</v>
      </c>
      <c r="W358" t="str">
        <f t="shared" ca="1" si="143"/>
        <v>口灿莲花</v>
      </c>
      <c r="X358" t="str">
        <f t="shared" ca="1" si="144"/>
        <v>颜值爆表</v>
      </c>
      <c r="Y358" t="str">
        <f t="shared" ca="1" si="145"/>
        <v>sql达人</v>
      </c>
      <c r="Z358" t="str">
        <f t="shared" ca="1" si="146"/>
        <v>excel达人</v>
      </c>
      <c r="AA358" t="str">
        <f t="shared" ca="1" si="147"/>
        <v/>
      </c>
      <c r="AB358" t="str">
        <f t="shared" ca="1" si="148"/>
        <v/>
      </c>
      <c r="AC358" t="str">
        <f t="shared" ca="1" si="149"/>
        <v>文采斐然口灿莲花颜值爆表sql达人excel达人,综合评分合格,中高收入</v>
      </c>
      <c r="AD358" t="str">
        <f t="shared" ca="1" si="150"/>
        <v>分析师100357属于中高收入人群,综合评分合格</v>
      </c>
      <c r="AE358" t="str">
        <f t="shared" ca="1" si="151"/>
        <v>分析师100357属于中高收入人群,综合评分合格此人文采斐然也是sql达人</v>
      </c>
    </row>
    <row r="359" spans="1:31" x14ac:dyDescent="0.2">
      <c r="A359">
        <v>100358</v>
      </c>
      <c r="B359" s="3">
        <f t="shared" ca="1" si="129"/>
        <v>1059.0397113625927</v>
      </c>
      <c r="C359" s="3">
        <f t="shared" ca="1" si="130"/>
        <v>29.296408246882834</v>
      </c>
      <c r="D359" t="str">
        <f t="shared" ca="1" si="131"/>
        <v>女</v>
      </c>
      <c r="E359" s="3">
        <f t="shared" ca="1" si="132"/>
        <v>19297.036463573819</v>
      </c>
      <c r="F359" s="3">
        <f t="shared" ca="1" si="133"/>
        <v>4</v>
      </c>
      <c r="G359">
        <f t="shared" ca="1" si="128"/>
        <v>5</v>
      </c>
      <c r="H359">
        <f t="shared" ca="1" si="152"/>
        <v>5</v>
      </c>
      <c r="I359">
        <f t="shared" ca="1" si="152"/>
        <v>4</v>
      </c>
      <c r="J359">
        <f t="shared" ca="1" si="152"/>
        <v>5</v>
      </c>
      <c r="K359">
        <f t="shared" ca="1" si="152"/>
        <v>5</v>
      </c>
      <c r="L359">
        <f t="shared" ca="1" si="152"/>
        <v>5</v>
      </c>
      <c r="M359">
        <f t="shared" ca="1" si="152"/>
        <v>5</v>
      </c>
      <c r="N359" s="2">
        <f t="shared" ca="1" si="134"/>
        <v>4.75</v>
      </c>
      <c r="O359" s="2">
        <f t="shared" ca="1" si="135"/>
        <v>5</v>
      </c>
      <c r="P359" s="2">
        <f t="shared" ca="1" si="136"/>
        <v>4.8499999999999996</v>
      </c>
      <c r="Q359" t="str">
        <f t="shared" ca="1" si="137"/>
        <v>非低收入</v>
      </c>
      <c r="R359" t="str">
        <f t="shared" ca="1" si="138"/>
        <v>高收入</v>
      </c>
      <c r="S359" t="str">
        <f t="shared" ca="1" si="139"/>
        <v>综合评分合格</v>
      </c>
      <c r="T359" t="str">
        <f t="shared" ca="1" si="140"/>
        <v>优秀</v>
      </c>
      <c r="U359" t="str">
        <f t="shared" ca="1" si="141"/>
        <v>优秀</v>
      </c>
      <c r="V359" t="str">
        <f t="shared" ca="1" si="142"/>
        <v>文采斐然</v>
      </c>
      <c r="W359" t="str">
        <f t="shared" ca="1" si="143"/>
        <v>口灿莲花</v>
      </c>
      <c r="X359" t="str">
        <f t="shared" ca="1" si="144"/>
        <v>颜值爆表</v>
      </c>
      <c r="Y359" t="str">
        <f t="shared" ca="1" si="145"/>
        <v/>
      </c>
      <c r="Z359" t="str">
        <f t="shared" ca="1" si="146"/>
        <v>excel达人</v>
      </c>
      <c r="AA359" t="str">
        <f t="shared" ca="1" si="147"/>
        <v/>
      </c>
      <c r="AB359" t="str">
        <f t="shared" ca="1" si="148"/>
        <v>python达人</v>
      </c>
      <c r="AC359" t="str">
        <f t="shared" ca="1" si="149"/>
        <v>文采斐然口灿莲花颜值爆表excel达人python达人,优秀,高收入</v>
      </c>
      <c r="AD359" t="str">
        <f t="shared" ca="1" si="150"/>
        <v>分析师100358属于高收入人群,优秀</v>
      </c>
      <c r="AE359" t="str">
        <f t="shared" ca="1" si="151"/>
        <v>分析师100358属于高收入人群,优秀此人文采斐然</v>
      </c>
    </row>
    <row r="360" spans="1:31" x14ac:dyDescent="0.2">
      <c r="A360">
        <v>100359</v>
      </c>
      <c r="B360" s="3">
        <f t="shared" ca="1" si="129"/>
        <v>6038.9891758522272</v>
      </c>
      <c r="C360" s="3">
        <f t="shared" ca="1" si="130"/>
        <v>33.322889279940803</v>
      </c>
      <c r="D360" t="str">
        <f t="shared" ca="1" si="131"/>
        <v>男</v>
      </c>
      <c r="E360" s="3">
        <f t="shared" ca="1" si="132"/>
        <v>16022.367239920932</v>
      </c>
      <c r="F360" s="3">
        <f t="shared" ca="1" si="133"/>
        <v>13</v>
      </c>
      <c r="G360">
        <f t="shared" ca="1" si="128"/>
        <v>4</v>
      </c>
      <c r="H360">
        <f t="shared" ca="1" si="152"/>
        <v>4</v>
      </c>
      <c r="I360">
        <f t="shared" ca="1" si="152"/>
        <v>4</v>
      </c>
      <c r="J360">
        <f t="shared" ca="1" si="152"/>
        <v>5</v>
      </c>
      <c r="K360">
        <f t="shared" ca="1" si="152"/>
        <v>4</v>
      </c>
      <c r="L360">
        <f t="shared" ca="1" si="152"/>
        <v>4</v>
      </c>
      <c r="M360">
        <f t="shared" ca="1" si="152"/>
        <v>5</v>
      </c>
      <c r="N360" s="2">
        <f t="shared" ca="1" si="134"/>
        <v>4.25</v>
      </c>
      <c r="O360" s="2">
        <f t="shared" ca="1" si="135"/>
        <v>4.333333333333333</v>
      </c>
      <c r="P360" s="2">
        <f t="shared" ca="1" si="136"/>
        <v>4.2833333333333332</v>
      </c>
      <c r="Q360" t="str">
        <f t="shared" ca="1" si="137"/>
        <v>非低收入</v>
      </c>
      <c r="R360" t="str">
        <f t="shared" ca="1" si="138"/>
        <v>高收入</v>
      </c>
      <c r="S360" t="str">
        <f t="shared" ca="1" si="139"/>
        <v>综合评分合格</v>
      </c>
      <c r="T360" t="str">
        <f t="shared" ca="1" si="140"/>
        <v>非优秀</v>
      </c>
      <c r="U360" t="str">
        <f t="shared" ca="1" si="141"/>
        <v>综合评分合格</v>
      </c>
      <c r="V360" t="str">
        <f t="shared" ca="1" si="142"/>
        <v/>
      </c>
      <c r="W360" t="str">
        <f t="shared" ca="1" si="143"/>
        <v/>
      </c>
      <c r="X360" t="str">
        <f t="shared" ca="1" si="144"/>
        <v>颜值爆表</v>
      </c>
      <c r="Y360" t="str">
        <f t="shared" ca="1" si="145"/>
        <v>sql达人</v>
      </c>
      <c r="Z360" t="str">
        <f t="shared" ca="1" si="146"/>
        <v/>
      </c>
      <c r="AA360" t="str">
        <f t="shared" ca="1" si="147"/>
        <v/>
      </c>
      <c r="AB360" t="str">
        <f t="shared" ca="1" si="148"/>
        <v>python达人</v>
      </c>
      <c r="AC360" t="str">
        <f t="shared" ca="1" si="149"/>
        <v>颜值爆表sql达人python达人,综合评分合格,高收入</v>
      </c>
      <c r="AD360" t="str">
        <f t="shared" ca="1" si="150"/>
        <v>分析师100359属于高收入人群,综合评分合格</v>
      </c>
      <c r="AE360" t="str">
        <f t="shared" ca="1" si="151"/>
        <v>分析师100359属于高收入人群,综合评分合格也是sql达人</v>
      </c>
    </row>
    <row r="361" spans="1:31" x14ac:dyDescent="0.2">
      <c r="A361">
        <v>100360</v>
      </c>
      <c r="B361" s="3">
        <f t="shared" ca="1" si="129"/>
        <v>6804.3266954653955</v>
      </c>
      <c r="C361" s="3">
        <f t="shared" ca="1" si="130"/>
        <v>33.87393486032822</v>
      </c>
      <c r="D361" t="str">
        <f t="shared" ca="1" si="131"/>
        <v>男</v>
      </c>
      <c r="E361" s="3">
        <f t="shared" ca="1" si="132"/>
        <v>21270.413603012781</v>
      </c>
      <c r="F361" s="3">
        <f t="shared" ca="1" si="133"/>
        <v>4</v>
      </c>
      <c r="G361">
        <f t="shared" ca="1" si="128"/>
        <v>4</v>
      </c>
      <c r="H361">
        <f t="shared" ca="1" si="152"/>
        <v>5</v>
      </c>
      <c r="I361">
        <f t="shared" ca="1" si="152"/>
        <v>4</v>
      </c>
      <c r="J361">
        <f t="shared" ca="1" si="152"/>
        <v>3</v>
      </c>
      <c r="K361">
        <f t="shared" ca="1" si="152"/>
        <v>4</v>
      </c>
      <c r="L361">
        <f t="shared" ca="1" si="152"/>
        <v>5</v>
      </c>
      <c r="M361">
        <f t="shared" ca="1" si="152"/>
        <v>3</v>
      </c>
      <c r="N361" s="2">
        <f t="shared" ca="1" si="134"/>
        <v>4</v>
      </c>
      <c r="O361" s="2">
        <f t="shared" ca="1" si="135"/>
        <v>4</v>
      </c>
      <c r="P361" s="2">
        <f t="shared" ca="1" si="136"/>
        <v>4</v>
      </c>
      <c r="Q361" t="str">
        <f t="shared" ca="1" si="137"/>
        <v>非低收入</v>
      </c>
      <c r="R361" t="str">
        <f t="shared" ca="1" si="138"/>
        <v>高收入</v>
      </c>
      <c r="S361" t="str">
        <f t="shared" ca="1" si="139"/>
        <v>综合评分合格</v>
      </c>
      <c r="T361" t="str">
        <f t="shared" ca="1" si="140"/>
        <v>非优秀</v>
      </c>
      <c r="U361" t="str">
        <f t="shared" ca="1" si="141"/>
        <v>综合评分合格</v>
      </c>
      <c r="V361" t="str">
        <f t="shared" ca="1" si="142"/>
        <v/>
      </c>
      <c r="W361" t="str">
        <f t="shared" ca="1" si="143"/>
        <v>口灿莲花</v>
      </c>
      <c r="X361" t="str">
        <f t="shared" ca="1" si="144"/>
        <v/>
      </c>
      <c r="Y361" t="str">
        <f t="shared" ca="1" si="145"/>
        <v/>
      </c>
      <c r="Z361" t="str">
        <f t="shared" ca="1" si="146"/>
        <v/>
      </c>
      <c r="AA361" t="str">
        <f t="shared" ca="1" si="147"/>
        <v/>
      </c>
      <c r="AB361" t="str">
        <f t="shared" ca="1" si="148"/>
        <v/>
      </c>
      <c r="AC361" t="str">
        <f t="shared" ca="1" si="149"/>
        <v>口灿莲花,综合评分合格,高收入</v>
      </c>
      <c r="AD361" t="str">
        <f t="shared" ca="1" si="150"/>
        <v>分析师100360属于高收入人群,综合评分合格</v>
      </c>
      <c r="AE361" t="str">
        <f t="shared" ca="1" si="151"/>
        <v>分析师100360属于高收入人群,综合评分合格</v>
      </c>
    </row>
    <row r="362" spans="1:31" x14ac:dyDescent="0.2">
      <c r="A362">
        <v>100361</v>
      </c>
      <c r="B362" s="3">
        <f t="shared" ca="1" si="129"/>
        <v>8182.2658873075306</v>
      </c>
      <c r="C362" s="3">
        <f t="shared" ca="1" si="130"/>
        <v>65.560781820983308</v>
      </c>
      <c r="D362" t="str">
        <f t="shared" ca="1" si="131"/>
        <v>男</v>
      </c>
      <c r="E362" s="3">
        <f t="shared" ca="1" si="132"/>
        <v>4066.8547630273638</v>
      </c>
      <c r="F362" s="3">
        <f t="shared" ca="1" si="133"/>
        <v>22</v>
      </c>
      <c r="G362">
        <f t="shared" ca="1" si="128"/>
        <v>4</v>
      </c>
      <c r="H362">
        <f t="shared" ca="1" si="152"/>
        <v>5</v>
      </c>
      <c r="I362">
        <f t="shared" ca="1" si="152"/>
        <v>4</v>
      </c>
      <c r="J362">
        <f t="shared" ca="1" si="152"/>
        <v>5</v>
      </c>
      <c r="K362">
        <f t="shared" ca="1" si="152"/>
        <v>3</v>
      </c>
      <c r="L362">
        <f t="shared" ca="1" si="152"/>
        <v>4</v>
      </c>
      <c r="M362">
        <f t="shared" ca="1" si="152"/>
        <v>5</v>
      </c>
      <c r="N362" s="2">
        <f t="shared" ca="1" si="134"/>
        <v>4.5</v>
      </c>
      <c r="O362" s="2">
        <f t="shared" ca="1" si="135"/>
        <v>4</v>
      </c>
      <c r="P362" s="2">
        <f t="shared" ca="1" si="136"/>
        <v>4.3</v>
      </c>
      <c r="Q362" t="str">
        <f t="shared" ca="1" si="137"/>
        <v>非低收入</v>
      </c>
      <c r="R362" t="str">
        <f t="shared" ca="1" si="138"/>
        <v>中等收入</v>
      </c>
      <c r="S362" t="str">
        <f t="shared" ca="1" si="139"/>
        <v>综合评分合格</v>
      </c>
      <c r="T362" t="str">
        <f t="shared" ca="1" si="140"/>
        <v>非优秀</v>
      </c>
      <c r="U362" t="str">
        <f t="shared" ca="1" si="141"/>
        <v>综合评分合格</v>
      </c>
      <c r="V362" t="str">
        <f t="shared" ca="1" si="142"/>
        <v/>
      </c>
      <c r="W362" t="str">
        <f t="shared" ca="1" si="143"/>
        <v/>
      </c>
      <c r="X362" t="str">
        <f t="shared" ca="1" si="144"/>
        <v>颜值爆表</v>
      </c>
      <c r="Y362" t="str">
        <f t="shared" ca="1" si="145"/>
        <v>sql达人</v>
      </c>
      <c r="Z362" t="str">
        <f t="shared" ca="1" si="146"/>
        <v/>
      </c>
      <c r="AA362" t="str">
        <f t="shared" ca="1" si="147"/>
        <v/>
      </c>
      <c r="AB362" t="str">
        <f t="shared" ca="1" si="148"/>
        <v>python达人</v>
      </c>
      <c r="AC362" t="str">
        <f t="shared" ca="1" si="149"/>
        <v>颜值爆表sql达人python达人,综合评分合格,中等收入</v>
      </c>
      <c r="AD362" t="str">
        <f t="shared" ca="1" si="150"/>
        <v>分析师100361属于中等收入人群,综合评分合格</v>
      </c>
      <c r="AE362" t="str">
        <f t="shared" ca="1" si="151"/>
        <v>分析师100361属于中等收入人群,综合评分合格也是sql达人</v>
      </c>
    </row>
    <row r="363" spans="1:31" x14ac:dyDescent="0.2">
      <c r="A363">
        <v>100362</v>
      </c>
      <c r="B363" s="3">
        <f t="shared" ca="1" si="129"/>
        <v>1213.1157668708547</v>
      </c>
      <c r="C363" s="3">
        <f t="shared" ca="1" si="130"/>
        <v>19.553803455132879</v>
      </c>
      <c r="D363" t="str">
        <f t="shared" ca="1" si="131"/>
        <v>女</v>
      </c>
      <c r="E363" s="3">
        <f t="shared" ca="1" si="132"/>
        <v>12276.84001506917</v>
      </c>
      <c r="F363" s="3">
        <f t="shared" ca="1" si="133"/>
        <v>4</v>
      </c>
      <c r="G363">
        <f t="shared" ca="1" si="128"/>
        <v>4</v>
      </c>
      <c r="H363">
        <f t="shared" ca="1" si="152"/>
        <v>3</v>
      </c>
      <c r="I363">
        <f t="shared" ca="1" si="152"/>
        <v>5</v>
      </c>
      <c r="J363">
        <f t="shared" ca="1" si="152"/>
        <v>5</v>
      </c>
      <c r="K363">
        <f t="shared" ca="1" si="152"/>
        <v>5</v>
      </c>
      <c r="L363">
        <f t="shared" ca="1" si="152"/>
        <v>4</v>
      </c>
      <c r="M363">
        <f t="shared" ca="1" si="152"/>
        <v>5</v>
      </c>
      <c r="N363" s="2">
        <f t="shared" ca="1" si="134"/>
        <v>4.25</v>
      </c>
      <c r="O363" s="2">
        <f t="shared" ca="1" si="135"/>
        <v>4.666666666666667</v>
      </c>
      <c r="P363" s="2">
        <f t="shared" ca="1" si="136"/>
        <v>4.416666666666667</v>
      </c>
      <c r="Q363" t="str">
        <f t="shared" ca="1" si="137"/>
        <v>非低收入</v>
      </c>
      <c r="R363" t="str">
        <f t="shared" ca="1" si="138"/>
        <v>高收入</v>
      </c>
      <c r="S363" t="str">
        <f t="shared" ca="1" si="139"/>
        <v>综合评分合格</v>
      </c>
      <c r="T363" t="str">
        <f t="shared" ca="1" si="140"/>
        <v>非优秀</v>
      </c>
      <c r="U363" t="str">
        <f t="shared" ca="1" si="141"/>
        <v>综合评分合格</v>
      </c>
      <c r="V363" t="str">
        <f t="shared" ca="1" si="142"/>
        <v>文采斐然</v>
      </c>
      <c r="W363" t="str">
        <f t="shared" ca="1" si="143"/>
        <v/>
      </c>
      <c r="X363" t="str">
        <f t="shared" ca="1" si="144"/>
        <v>颜值爆表</v>
      </c>
      <c r="Y363" t="str">
        <f t="shared" ca="1" si="145"/>
        <v/>
      </c>
      <c r="Z363" t="str">
        <f t="shared" ca="1" si="146"/>
        <v/>
      </c>
      <c r="AA363" t="str">
        <f t="shared" ca="1" si="147"/>
        <v>tab达人</v>
      </c>
      <c r="AB363" t="str">
        <f t="shared" ca="1" si="148"/>
        <v>python达人</v>
      </c>
      <c r="AC363" t="str">
        <f t="shared" ca="1" si="149"/>
        <v>文采斐然颜值爆表tab达人python达人,综合评分合格,高收入</v>
      </c>
      <c r="AD363" t="str">
        <f t="shared" ca="1" si="150"/>
        <v>分析师100362属于高收入人群,综合评分合格</v>
      </c>
      <c r="AE363" t="str">
        <f t="shared" ca="1" si="151"/>
        <v>分析师100362属于高收入人群,综合评分合格此人文采斐然</v>
      </c>
    </row>
    <row r="364" spans="1:31" x14ac:dyDescent="0.2">
      <c r="A364">
        <v>100363</v>
      </c>
      <c r="B364" s="3">
        <f t="shared" ca="1" si="129"/>
        <v>5414.7056378286525</v>
      </c>
      <c r="C364" s="3">
        <f t="shared" ca="1" si="130"/>
        <v>22.41360703551797</v>
      </c>
      <c r="D364" t="str">
        <f t="shared" ca="1" si="131"/>
        <v>女</v>
      </c>
      <c r="E364" s="3">
        <f t="shared" ca="1" si="132"/>
        <v>18477.445474286884</v>
      </c>
      <c r="F364" s="3">
        <f t="shared" ca="1" si="133"/>
        <v>6</v>
      </c>
      <c r="G364">
        <f t="shared" ca="1" si="128"/>
        <v>3</v>
      </c>
      <c r="H364">
        <f t="shared" ca="1" si="152"/>
        <v>5</v>
      </c>
      <c r="I364">
        <f t="shared" ca="1" si="152"/>
        <v>4</v>
      </c>
      <c r="J364">
        <f t="shared" ca="1" si="152"/>
        <v>5</v>
      </c>
      <c r="K364">
        <f t="shared" ca="1" si="152"/>
        <v>5</v>
      </c>
      <c r="L364">
        <f t="shared" ca="1" si="152"/>
        <v>4</v>
      </c>
      <c r="M364">
        <f t="shared" ca="1" si="152"/>
        <v>3</v>
      </c>
      <c r="N364" s="2">
        <f t="shared" ca="1" si="134"/>
        <v>4.25</v>
      </c>
      <c r="O364" s="2">
        <f t="shared" ca="1" si="135"/>
        <v>4</v>
      </c>
      <c r="P364" s="2">
        <f t="shared" ca="1" si="136"/>
        <v>4.1500000000000004</v>
      </c>
      <c r="Q364" t="str">
        <f t="shared" ca="1" si="137"/>
        <v>非低收入</v>
      </c>
      <c r="R364" t="str">
        <f t="shared" ca="1" si="138"/>
        <v>高收入</v>
      </c>
      <c r="S364" t="str">
        <f t="shared" ca="1" si="139"/>
        <v>综合评分合格</v>
      </c>
      <c r="T364" t="str">
        <f t="shared" ca="1" si="140"/>
        <v>非优秀</v>
      </c>
      <c r="U364" t="str">
        <f t="shared" ca="1" si="141"/>
        <v>综合评分合格</v>
      </c>
      <c r="V364" t="str">
        <f t="shared" ca="1" si="142"/>
        <v>文采斐然</v>
      </c>
      <c r="W364" t="str">
        <f t="shared" ca="1" si="143"/>
        <v/>
      </c>
      <c r="X364" t="str">
        <f t="shared" ca="1" si="144"/>
        <v/>
      </c>
      <c r="Y364" t="str">
        <f t="shared" ca="1" si="145"/>
        <v>sql达人</v>
      </c>
      <c r="Z364" t="str">
        <f t="shared" ca="1" si="146"/>
        <v/>
      </c>
      <c r="AA364" t="str">
        <f t="shared" ca="1" si="147"/>
        <v/>
      </c>
      <c r="AB364" t="str">
        <f t="shared" ca="1" si="148"/>
        <v>python达人</v>
      </c>
      <c r="AC364" t="str">
        <f t="shared" ca="1" si="149"/>
        <v>文采斐然sql达人python达人,综合评分合格,高收入</v>
      </c>
      <c r="AD364" t="str">
        <f t="shared" ca="1" si="150"/>
        <v>分析师100363属于高收入人群,综合评分合格</v>
      </c>
      <c r="AE364" t="str">
        <f t="shared" ca="1" si="151"/>
        <v>分析师100363属于高收入人群,综合评分合格此人文采斐然也是sql达人</v>
      </c>
    </row>
    <row r="365" spans="1:31" x14ac:dyDescent="0.2">
      <c r="A365">
        <v>100364</v>
      </c>
      <c r="B365" s="3">
        <f t="shared" ca="1" si="129"/>
        <v>6024.958268057846</v>
      </c>
      <c r="C365" s="3">
        <f t="shared" ca="1" si="130"/>
        <v>66.848372945106519</v>
      </c>
      <c r="D365" t="str">
        <f t="shared" ca="1" si="131"/>
        <v>男</v>
      </c>
      <c r="E365" s="3">
        <f t="shared" ca="1" si="132"/>
        <v>6105.8922038544779</v>
      </c>
      <c r="F365" s="3">
        <f t="shared" ca="1" si="133"/>
        <v>12</v>
      </c>
      <c r="G365">
        <f t="shared" ca="1" si="128"/>
        <v>4</v>
      </c>
      <c r="H365">
        <f t="shared" ca="1" si="152"/>
        <v>5</v>
      </c>
      <c r="I365">
        <f t="shared" ca="1" si="152"/>
        <v>5</v>
      </c>
      <c r="J365">
        <f t="shared" ca="1" si="152"/>
        <v>4</v>
      </c>
      <c r="K365">
        <f t="shared" ca="1" si="152"/>
        <v>4</v>
      </c>
      <c r="L365">
        <f t="shared" ca="1" si="152"/>
        <v>5</v>
      </c>
      <c r="M365">
        <f t="shared" ca="1" si="152"/>
        <v>2</v>
      </c>
      <c r="N365" s="2">
        <f t="shared" ca="1" si="134"/>
        <v>4.5</v>
      </c>
      <c r="O365" s="2">
        <f t="shared" ca="1" si="135"/>
        <v>3.6666666666666665</v>
      </c>
      <c r="P365" s="2">
        <f t="shared" ca="1" si="136"/>
        <v>4.1666666666666661</v>
      </c>
      <c r="Q365" t="str">
        <f t="shared" ca="1" si="137"/>
        <v>非低收入</v>
      </c>
      <c r="R365" t="str">
        <f t="shared" ca="1" si="138"/>
        <v>中高收入</v>
      </c>
      <c r="S365" t="str">
        <f t="shared" ca="1" si="139"/>
        <v>综合评分合格</v>
      </c>
      <c r="T365" t="str">
        <f t="shared" ca="1" si="140"/>
        <v>非优秀</v>
      </c>
      <c r="U365" t="str">
        <f t="shared" ca="1" si="141"/>
        <v>综合评分合格</v>
      </c>
      <c r="V365" t="str">
        <f t="shared" ca="1" si="142"/>
        <v/>
      </c>
      <c r="W365" t="str">
        <f t="shared" ca="1" si="143"/>
        <v>口灿莲花</v>
      </c>
      <c r="X365" t="str">
        <f t="shared" ca="1" si="144"/>
        <v/>
      </c>
      <c r="Y365" t="str">
        <f t="shared" ca="1" si="145"/>
        <v>sql达人</v>
      </c>
      <c r="Z365" t="str">
        <f t="shared" ca="1" si="146"/>
        <v/>
      </c>
      <c r="AA365" t="str">
        <f t="shared" ca="1" si="147"/>
        <v>tab达人</v>
      </c>
      <c r="AB365" t="str">
        <f t="shared" ca="1" si="148"/>
        <v/>
      </c>
      <c r="AC365" t="str">
        <f t="shared" ca="1" si="149"/>
        <v>口灿莲花sql达人tab达人,综合评分合格,中高收入</v>
      </c>
      <c r="AD365" t="str">
        <f t="shared" ca="1" si="150"/>
        <v>分析师100364属于中高收入人群,综合评分合格</v>
      </c>
      <c r="AE365" t="str">
        <f t="shared" ca="1" si="151"/>
        <v>分析师100364属于中高收入人群,综合评分合格也是sql达人</v>
      </c>
    </row>
    <row r="366" spans="1:31" x14ac:dyDescent="0.2">
      <c r="A366">
        <v>100365</v>
      </c>
      <c r="B366" s="3">
        <f t="shared" ca="1" si="129"/>
        <v>178.59104603530463</v>
      </c>
      <c r="C366" s="3">
        <f t="shared" ca="1" si="130"/>
        <v>22.790010233635922</v>
      </c>
      <c r="D366" t="str">
        <f t="shared" ca="1" si="131"/>
        <v>女</v>
      </c>
      <c r="E366" s="3">
        <f t="shared" ca="1" si="132"/>
        <v>12838.595100748824</v>
      </c>
      <c r="F366" s="3">
        <f t="shared" ca="1" si="133"/>
        <v>9</v>
      </c>
      <c r="G366">
        <f t="shared" ca="1" si="128"/>
        <v>5</v>
      </c>
      <c r="H366">
        <f t="shared" ca="1" si="152"/>
        <v>5</v>
      </c>
      <c r="I366">
        <f t="shared" ca="1" si="152"/>
        <v>4</v>
      </c>
      <c r="J366">
        <f t="shared" ca="1" si="152"/>
        <v>4</v>
      </c>
      <c r="K366">
        <f t="shared" ca="1" si="152"/>
        <v>5</v>
      </c>
      <c r="L366">
        <f t="shared" ca="1" si="152"/>
        <v>5</v>
      </c>
      <c r="M366">
        <f t="shared" ca="1" si="152"/>
        <v>3</v>
      </c>
      <c r="N366" s="2">
        <f t="shared" ca="1" si="134"/>
        <v>4.5</v>
      </c>
      <c r="O366" s="2">
        <f t="shared" ca="1" si="135"/>
        <v>4.333333333333333</v>
      </c>
      <c r="P366" s="2">
        <f t="shared" ca="1" si="136"/>
        <v>4.4333333333333336</v>
      </c>
      <c r="Q366" t="str">
        <f t="shared" ca="1" si="137"/>
        <v>非低收入</v>
      </c>
      <c r="R366" t="str">
        <f t="shared" ca="1" si="138"/>
        <v>高收入</v>
      </c>
      <c r="S366" t="str">
        <f t="shared" ca="1" si="139"/>
        <v>综合评分合格</v>
      </c>
      <c r="T366" t="str">
        <f t="shared" ca="1" si="140"/>
        <v>非优秀</v>
      </c>
      <c r="U366" t="str">
        <f t="shared" ca="1" si="141"/>
        <v>综合评分合格</v>
      </c>
      <c r="V366" t="str">
        <f t="shared" ca="1" si="142"/>
        <v>文采斐然</v>
      </c>
      <c r="W366" t="str">
        <f t="shared" ca="1" si="143"/>
        <v>口灿莲花</v>
      </c>
      <c r="X366" t="str">
        <f t="shared" ca="1" si="144"/>
        <v/>
      </c>
      <c r="Y366" t="str">
        <f t="shared" ca="1" si="145"/>
        <v>sql达人</v>
      </c>
      <c r="Z366" t="str">
        <f t="shared" ca="1" si="146"/>
        <v>excel达人</v>
      </c>
      <c r="AA366" t="str">
        <f t="shared" ca="1" si="147"/>
        <v/>
      </c>
      <c r="AB366" t="str">
        <f t="shared" ca="1" si="148"/>
        <v/>
      </c>
      <c r="AC366" t="str">
        <f t="shared" ca="1" si="149"/>
        <v>文采斐然口灿莲花sql达人excel达人,综合评分合格,高收入</v>
      </c>
      <c r="AD366" t="str">
        <f t="shared" ca="1" si="150"/>
        <v>分析师100365属于高收入人群,综合评分合格</v>
      </c>
      <c r="AE366" t="str">
        <f t="shared" ca="1" si="151"/>
        <v>分析师100365属于高收入人群,综合评分合格此人文采斐然也是sql达人</v>
      </c>
    </row>
    <row r="367" spans="1:31" x14ac:dyDescent="0.2">
      <c r="A367">
        <v>100366</v>
      </c>
      <c r="B367" s="3">
        <f t="shared" ca="1" si="129"/>
        <v>8178.8453950326702</v>
      </c>
      <c r="C367" s="3">
        <f t="shared" ca="1" si="130"/>
        <v>27.266424382748028</v>
      </c>
      <c r="D367" t="str">
        <f t="shared" ca="1" si="131"/>
        <v>男</v>
      </c>
      <c r="E367" s="3">
        <f t="shared" ca="1" si="132"/>
        <v>13499.922017892188</v>
      </c>
      <c r="F367" s="3">
        <f t="shared" ca="1" si="133"/>
        <v>17</v>
      </c>
      <c r="G367">
        <f t="shared" ca="1" si="128"/>
        <v>3</v>
      </c>
      <c r="H367">
        <f t="shared" ca="1" si="152"/>
        <v>5</v>
      </c>
      <c r="I367">
        <f t="shared" ca="1" si="152"/>
        <v>5</v>
      </c>
      <c r="J367">
        <f t="shared" ca="1" si="152"/>
        <v>5</v>
      </c>
      <c r="K367">
        <f t="shared" ca="1" si="152"/>
        <v>5</v>
      </c>
      <c r="L367">
        <f t="shared" ca="1" si="152"/>
        <v>5</v>
      </c>
      <c r="M367">
        <f t="shared" ca="1" si="152"/>
        <v>5</v>
      </c>
      <c r="N367" s="2">
        <f t="shared" ca="1" si="134"/>
        <v>4.5</v>
      </c>
      <c r="O367" s="2">
        <f t="shared" ca="1" si="135"/>
        <v>5</v>
      </c>
      <c r="P367" s="2">
        <f t="shared" ca="1" si="136"/>
        <v>4.6999999999999993</v>
      </c>
      <c r="Q367" t="str">
        <f t="shared" ca="1" si="137"/>
        <v>非低收入</v>
      </c>
      <c r="R367" t="str">
        <f t="shared" ca="1" si="138"/>
        <v>高收入</v>
      </c>
      <c r="S367" t="str">
        <f t="shared" ca="1" si="139"/>
        <v>综合评分合格</v>
      </c>
      <c r="T367" t="str">
        <f t="shared" ca="1" si="140"/>
        <v>非优秀</v>
      </c>
      <c r="U367" t="str">
        <f t="shared" ca="1" si="141"/>
        <v>综合评分合格</v>
      </c>
      <c r="V367" t="str">
        <f t="shared" ca="1" si="142"/>
        <v>文采斐然</v>
      </c>
      <c r="W367" t="str">
        <f t="shared" ca="1" si="143"/>
        <v>口灿莲花</v>
      </c>
      <c r="X367" t="str">
        <f t="shared" ca="1" si="144"/>
        <v>颜值爆表</v>
      </c>
      <c r="Y367" t="str">
        <f t="shared" ca="1" si="145"/>
        <v>sql达人</v>
      </c>
      <c r="Z367" t="str">
        <f t="shared" ca="1" si="146"/>
        <v/>
      </c>
      <c r="AA367" t="str">
        <f t="shared" ca="1" si="147"/>
        <v>tab达人</v>
      </c>
      <c r="AB367" t="str">
        <f t="shared" ca="1" si="148"/>
        <v>python达人</v>
      </c>
      <c r="AC367" t="str">
        <f t="shared" ca="1" si="149"/>
        <v>文采斐然口灿莲花颜值爆表sql达人tab达人python达人,综合评分合格,高收入</v>
      </c>
      <c r="AD367" t="str">
        <f t="shared" ca="1" si="150"/>
        <v>分析师100366属于高收入人群,综合评分合格</v>
      </c>
      <c r="AE367" t="str">
        <f t="shared" ca="1" si="151"/>
        <v>分析师100366属于高收入人群,综合评分合格此人文采斐然也是sql达人</v>
      </c>
    </row>
    <row r="368" spans="1:31" x14ac:dyDescent="0.2">
      <c r="A368">
        <v>100367</v>
      </c>
      <c r="B368" s="3">
        <f t="shared" ca="1" si="129"/>
        <v>7806.349536181865</v>
      </c>
      <c r="C368" s="3">
        <f t="shared" ca="1" si="130"/>
        <v>38.377376556973246</v>
      </c>
      <c r="D368" t="str">
        <f t="shared" ca="1" si="131"/>
        <v>男</v>
      </c>
      <c r="E368" s="3">
        <f t="shared" ca="1" si="132"/>
        <v>4506.0809501267995</v>
      </c>
      <c r="F368" s="3">
        <f t="shared" ca="1" si="133"/>
        <v>11</v>
      </c>
      <c r="G368">
        <f t="shared" ca="1" si="128"/>
        <v>5</v>
      </c>
      <c r="H368">
        <f t="shared" ca="1" si="152"/>
        <v>4</v>
      </c>
      <c r="I368">
        <f t="shared" ca="1" si="152"/>
        <v>4</v>
      </c>
      <c r="J368">
        <f t="shared" ca="1" si="152"/>
        <v>5</v>
      </c>
      <c r="K368">
        <f t="shared" ca="1" si="152"/>
        <v>5</v>
      </c>
      <c r="L368">
        <f t="shared" ca="1" si="152"/>
        <v>4</v>
      </c>
      <c r="M368">
        <f t="shared" ca="1" si="152"/>
        <v>4</v>
      </c>
      <c r="N368" s="2">
        <f t="shared" ca="1" si="134"/>
        <v>4.5</v>
      </c>
      <c r="O368" s="2">
        <f t="shared" ca="1" si="135"/>
        <v>4.333333333333333</v>
      </c>
      <c r="P368" s="2">
        <f t="shared" ca="1" si="136"/>
        <v>4.4333333333333336</v>
      </c>
      <c r="Q368" t="str">
        <f t="shared" ca="1" si="137"/>
        <v>非低收入</v>
      </c>
      <c r="R368" t="str">
        <f t="shared" ca="1" si="138"/>
        <v>中等收入</v>
      </c>
      <c r="S368" t="str">
        <f t="shared" ca="1" si="139"/>
        <v>综合评分合格</v>
      </c>
      <c r="T368" t="str">
        <f t="shared" ca="1" si="140"/>
        <v>非优秀</v>
      </c>
      <c r="U368" t="str">
        <f t="shared" ca="1" si="141"/>
        <v>综合评分合格</v>
      </c>
      <c r="V368" t="str">
        <f t="shared" ca="1" si="142"/>
        <v>文采斐然</v>
      </c>
      <c r="W368" t="str">
        <f t="shared" ca="1" si="143"/>
        <v/>
      </c>
      <c r="X368" t="str">
        <f t="shared" ca="1" si="144"/>
        <v/>
      </c>
      <c r="Y368" t="str">
        <f t="shared" ca="1" si="145"/>
        <v>sql达人</v>
      </c>
      <c r="Z368" t="str">
        <f t="shared" ca="1" si="146"/>
        <v>excel达人</v>
      </c>
      <c r="AA368" t="str">
        <f t="shared" ca="1" si="147"/>
        <v/>
      </c>
      <c r="AB368" t="str">
        <f t="shared" ca="1" si="148"/>
        <v>python达人</v>
      </c>
      <c r="AC368" t="str">
        <f t="shared" ca="1" si="149"/>
        <v>文采斐然sql达人excel达人python达人,综合评分合格,中等收入</v>
      </c>
      <c r="AD368" t="str">
        <f t="shared" ca="1" si="150"/>
        <v>分析师100367属于中等收入人群,综合评分合格</v>
      </c>
      <c r="AE368" t="str">
        <f t="shared" ca="1" si="151"/>
        <v>分析师100367属于中等收入人群,综合评分合格此人文采斐然也是sql达人</v>
      </c>
    </row>
    <row r="369" spans="1:31" x14ac:dyDescent="0.2">
      <c r="A369">
        <v>100368</v>
      </c>
      <c r="B369" s="3">
        <f t="shared" ca="1" si="129"/>
        <v>1414.7905053198006</v>
      </c>
      <c r="C369" s="3">
        <f t="shared" ca="1" si="130"/>
        <v>38.364618244142164</v>
      </c>
      <c r="D369" t="str">
        <f t="shared" ca="1" si="131"/>
        <v>女</v>
      </c>
      <c r="E369" s="3">
        <f t="shared" ca="1" si="132"/>
        <v>16866.503161662185</v>
      </c>
      <c r="F369" s="3">
        <f t="shared" ca="1" si="133"/>
        <v>7</v>
      </c>
      <c r="G369">
        <f t="shared" ca="1" si="128"/>
        <v>5</v>
      </c>
      <c r="H369">
        <f t="shared" ca="1" si="152"/>
        <v>3</v>
      </c>
      <c r="I369">
        <f t="shared" ca="1" si="152"/>
        <v>4</v>
      </c>
      <c r="J369">
        <f t="shared" ca="1" si="152"/>
        <v>5</v>
      </c>
      <c r="K369">
        <f t="shared" ca="1" si="152"/>
        <v>5</v>
      </c>
      <c r="L369">
        <f t="shared" ca="1" si="152"/>
        <v>5</v>
      </c>
      <c r="M369">
        <f t="shared" ca="1" si="152"/>
        <v>5</v>
      </c>
      <c r="N369" s="2">
        <f t="shared" ca="1" si="134"/>
        <v>4.25</v>
      </c>
      <c r="O369" s="2">
        <f t="shared" ca="1" si="135"/>
        <v>5</v>
      </c>
      <c r="P369" s="2">
        <f t="shared" ca="1" si="136"/>
        <v>4.55</v>
      </c>
      <c r="Q369" t="str">
        <f t="shared" ca="1" si="137"/>
        <v>非低收入</v>
      </c>
      <c r="R369" t="str">
        <f t="shared" ca="1" si="138"/>
        <v>高收入</v>
      </c>
      <c r="S369" t="str">
        <f t="shared" ca="1" si="139"/>
        <v>综合评分合格</v>
      </c>
      <c r="T369" t="str">
        <f t="shared" ca="1" si="140"/>
        <v>非优秀</v>
      </c>
      <c r="U369" t="str">
        <f t="shared" ca="1" si="141"/>
        <v>综合评分合格</v>
      </c>
      <c r="V369" t="str">
        <f t="shared" ca="1" si="142"/>
        <v>文采斐然</v>
      </c>
      <c r="W369" t="str">
        <f t="shared" ca="1" si="143"/>
        <v>口灿莲花</v>
      </c>
      <c r="X369" t="str">
        <f t="shared" ca="1" si="144"/>
        <v>颜值爆表</v>
      </c>
      <c r="Y369" t="str">
        <f t="shared" ca="1" si="145"/>
        <v>sql达人</v>
      </c>
      <c r="Z369" t="str">
        <f t="shared" ca="1" si="146"/>
        <v>excel达人</v>
      </c>
      <c r="AA369" t="str">
        <f t="shared" ca="1" si="147"/>
        <v/>
      </c>
      <c r="AB369" t="str">
        <f t="shared" ca="1" si="148"/>
        <v>python达人</v>
      </c>
      <c r="AC369" t="str">
        <f t="shared" ca="1" si="149"/>
        <v>文采斐然口灿莲花颜值爆表sql达人excel达人python达人,综合评分合格,高收入</v>
      </c>
      <c r="AD369" t="str">
        <f t="shared" ca="1" si="150"/>
        <v>分析师100368属于高收入人群,综合评分合格</v>
      </c>
      <c r="AE369" t="str">
        <f t="shared" ca="1" si="151"/>
        <v>分析师100368属于高收入人群,综合评分合格此人文采斐然也是sql达人</v>
      </c>
    </row>
    <row r="370" spans="1:31" x14ac:dyDescent="0.2">
      <c r="A370">
        <v>100369</v>
      </c>
      <c r="B370" s="3">
        <f t="shared" ca="1" si="129"/>
        <v>6568.0682564874578</v>
      </c>
      <c r="C370" s="3">
        <f t="shared" ca="1" si="130"/>
        <v>55.884329532717672</v>
      </c>
      <c r="D370" t="str">
        <f t="shared" ca="1" si="131"/>
        <v>男</v>
      </c>
      <c r="E370" s="3">
        <f t="shared" ca="1" si="132"/>
        <v>3927.0824400966635</v>
      </c>
      <c r="F370" s="3">
        <f t="shared" ca="1" si="133"/>
        <v>13</v>
      </c>
      <c r="G370">
        <f t="shared" ca="1" si="128"/>
        <v>5</v>
      </c>
      <c r="H370">
        <f t="shared" ca="1" si="152"/>
        <v>3</v>
      </c>
      <c r="I370">
        <f t="shared" ca="1" si="152"/>
        <v>4</v>
      </c>
      <c r="J370">
        <f t="shared" ca="1" si="152"/>
        <v>4</v>
      </c>
      <c r="K370">
        <f t="shared" ca="1" si="152"/>
        <v>5</v>
      </c>
      <c r="L370">
        <f t="shared" ca="1" si="152"/>
        <v>4</v>
      </c>
      <c r="M370">
        <f t="shared" ca="1" si="152"/>
        <v>4</v>
      </c>
      <c r="N370" s="2">
        <f t="shared" ca="1" si="134"/>
        <v>4</v>
      </c>
      <c r="O370" s="2">
        <f t="shared" ca="1" si="135"/>
        <v>4.333333333333333</v>
      </c>
      <c r="P370" s="2">
        <f t="shared" ca="1" si="136"/>
        <v>4.1333333333333329</v>
      </c>
      <c r="Q370" t="str">
        <f t="shared" ca="1" si="137"/>
        <v>非低收入</v>
      </c>
      <c r="R370" t="str">
        <f t="shared" ca="1" si="138"/>
        <v>中等收入</v>
      </c>
      <c r="S370" t="str">
        <f t="shared" ca="1" si="139"/>
        <v>综合评分合格</v>
      </c>
      <c r="T370" t="str">
        <f t="shared" ca="1" si="140"/>
        <v>非优秀</v>
      </c>
      <c r="U370" t="str">
        <f t="shared" ca="1" si="141"/>
        <v>综合评分合格</v>
      </c>
      <c r="V370" t="str">
        <f t="shared" ca="1" si="142"/>
        <v>文采斐然</v>
      </c>
      <c r="W370" t="str">
        <f t="shared" ca="1" si="143"/>
        <v/>
      </c>
      <c r="X370" t="str">
        <f t="shared" ca="1" si="144"/>
        <v/>
      </c>
      <c r="Y370" t="str">
        <f t="shared" ca="1" si="145"/>
        <v>sql达人</v>
      </c>
      <c r="Z370" t="str">
        <f t="shared" ca="1" si="146"/>
        <v>excel达人</v>
      </c>
      <c r="AA370" t="str">
        <f t="shared" ca="1" si="147"/>
        <v/>
      </c>
      <c r="AB370" t="str">
        <f t="shared" ca="1" si="148"/>
        <v/>
      </c>
      <c r="AC370" t="str">
        <f t="shared" ca="1" si="149"/>
        <v>文采斐然sql达人excel达人,综合评分合格,中等收入</v>
      </c>
      <c r="AD370" t="str">
        <f t="shared" ca="1" si="150"/>
        <v>分析师100369属于中等收入人群,综合评分合格</v>
      </c>
      <c r="AE370" t="str">
        <f t="shared" ca="1" si="151"/>
        <v>分析师100369属于中等收入人群,综合评分合格此人文采斐然也是sql达人</v>
      </c>
    </row>
    <row r="371" spans="1:31" x14ac:dyDescent="0.2">
      <c r="A371">
        <v>100370</v>
      </c>
      <c r="B371" s="3">
        <f t="shared" ca="1" si="129"/>
        <v>6522.4239562908597</v>
      </c>
      <c r="C371" s="3">
        <f t="shared" ca="1" si="130"/>
        <v>63.547290884113934</v>
      </c>
      <c r="D371" t="str">
        <f t="shared" ca="1" si="131"/>
        <v>女</v>
      </c>
      <c r="E371" s="3">
        <f t="shared" ca="1" si="132"/>
        <v>19829.735231422274</v>
      </c>
      <c r="F371" s="3">
        <f t="shared" ca="1" si="133"/>
        <v>13</v>
      </c>
      <c r="G371">
        <f t="shared" ca="1" si="128"/>
        <v>3</v>
      </c>
      <c r="H371">
        <f t="shared" ca="1" si="152"/>
        <v>4</v>
      </c>
      <c r="I371">
        <f t="shared" ca="1" si="152"/>
        <v>3</v>
      </c>
      <c r="J371">
        <f t="shared" ca="1" si="152"/>
        <v>5</v>
      </c>
      <c r="K371">
        <f t="shared" ca="1" si="152"/>
        <v>4</v>
      </c>
      <c r="L371">
        <f t="shared" ca="1" si="152"/>
        <v>2</v>
      </c>
      <c r="M371">
        <f t="shared" ca="1" si="152"/>
        <v>5</v>
      </c>
      <c r="N371" s="2">
        <f t="shared" ca="1" si="134"/>
        <v>3.75</v>
      </c>
      <c r="O371" s="2">
        <f t="shared" ca="1" si="135"/>
        <v>3.6666666666666665</v>
      </c>
      <c r="P371" s="2">
        <f t="shared" ca="1" si="136"/>
        <v>3.7166666666666668</v>
      </c>
      <c r="Q371" t="str">
        <f t="shared" ca="1" si="137"/>
        <v>非低收入</v>
      </c>
      <c r="R371" t="str">
        <f t="shared" ca="1" si="138"/>
        <v>高收入</v>
      </c>
      <c r="S371" t="str">
        <f t="shared" ca="1" si="139"/>
        <v>综合评分合格</v>
      </c>
      <c r="T371" t="str">
        <f t="shared" ca="1" si="140"/>
        <v>非优秀</v>
      </c>
      <c r="U371" t="str">
        <f t="shared" ca="1" si="141"/>
        <v>综合评分合格</v>
      </c>
      <c r="V371" t="str">
        <f t="shared" ca="1" si="142"/>
        <v/>
      </c>
      <c r="W371" t="str">
        <f t="shared" ca="1" si="143"/>
        <v/>
      </c>
      <c r="X371" t="str">
        <f t="shared" ca="1" si="144"/>
        <v>颜值爆表</v>
      </c>
      <c r="Y371" t="str">
        <f t="shared" ca="1" si="145"/>
        <v>sql达人</v>
      </c>
      <c r="Z371" t="str">
        <f t="shared" ca="1" si="146"/>
        <v/>
      </c>
      <c r="AA371" t="str">
        <f t="shared" ca="1" si="147"/>
        <v/>
      </c>
      <c r="AB371" t="str">
        <f t="shared" ca="1" si="148"/>
        <v>python达人</v>
      </c>
      <c r="AC371" t="str">
        <f t="shared" ca="1" si="149"/>
        <v>颜值爆表sql达人python达人,综合评分合格,高收入</v>
      </c>
      <c r="AD371" t="str">
        <f t="shared" ca="1" si="150"/>
        <v>分析师100370属于高收入人群,综合评分合格</v>
      </c>
      <c r="AE371" t="str">
        <f t="shared" ca="1" si="151"/>
        <v>分析师100370属于高收入人群,综合评分合格也是sql达人</v>
      </c>
    </row>
    <row r="372" spans="1:31" x14ac:dyDescent="0.2">
      <c r="A372">
        <v>100371</v>
      </c>
      <c r="B372" s="3">
        <f t="shared" ca="1" si="129"/>
        <v>4173.8783525303434</v>
      </c>
      <c r="C372" s="3">
        <f t="shared" ca="1" si="130"/>
        <v>39.913732785155176</v>
      </c>
      <c r="D372" t="str">
        <f t="shared" ca="1" si="131"/>
        <v>男</v>
      </c>
      <c r="E372" s="3">
        <f t="shared" ca="1" si="132"/>
        <v>12319.489513425</v>
      </c>
      <c r="F372" s="3">
        <f t="shared" ca="1" si="133"/>
        <v>16</v>
      </c>
      <c r="G372">
        <f t="shared" ca="1" si="128"/>
        <v>4</v>
      </c>
      <c r="H372">
        <f t="shared" ca="1" si="152"/>
        <v>5</v>
      </c>
      <c r="I372">
        <f t="shared" ca="1" si="152"/>
        <v>3</v>
      </c>
      <c r="J372">
        <f t="shared" ca="1" si="152"/>
        <v>5</v>
      </c>
      <c r="K372">
        <f t="shared" ca="1" si="152"/>
        <v>4</v>
      </c>
      <c r="L372">
        <f t="shared" ca="1" si="152"/>
        <v>3</v>
      </c>
      <c r="M372">
        <f t="shared" ca="1" si="152"/>
        <v>3</v>
      </c>
      <c r="N372" s="2">
        <f t="shared" ca="1" si="134"/>
        <v>4.25</v>
      </c>
      <c r="O372" s="2">
        <f t="shared" ca="1" si="135"/>
        <v>3.3333333333333335</v>
      </c>
      <c r="P372" s="2">
        <f t="shared" ca="1" si="136"/>
        <v>3.8833333333333333</v>
      </c>
      <c r="Q372" t="str">
        <f t="shared" ca="1" si="137"/>
        <v>非低收入</v>
      </c>
      <c r="R372" t="str">
        <f t="shared" ca="1" si="138"/>
        <v>高收入</v>
      </c>
      <c r="S372" t="str">
        <f t="shared" ca="1" si="139"/>
        <v>综合评分合格</v>
      </c>
      <c r="T372" t="str">
        <f t="shared" ca="1" si="140"/>
        <v>非优秀</v>
      </c>
      <c r="U372" t="str">
        <f t="shared" ca="1" si="141"/>
        <v>综合评分合格</v>
      </c>
      <c r="V372" t="str">
        <f t="shared" ca="1" si="142"/>
        <v/>
      </c>
      <c r="W372" t="str">
        <f t="shared" ca="1" si="143"/>
        <v/>
      </c>
      <c r="X372" t="str">
        <f t="shared" ca="1" si="144"/>
        <v/>
      </c>
      <c r="Y372" t="str">
        <f t="shared" ca="1" si="145"/>
        <v>sql达人</v>
      </c>
      <c r="Z372" t="str">
        <f t="shared" ca="1" si="146"/>
        <v/>
      </c>
      <c r="AA372" t="str">
        <f t="shared" ca="1" si="147"/>
        <v/>
      </c>
      <c r="AB372" t="str">
        <f t="shared" ca="1" si="148"/>
        <v>python达人</v>
      </c>
      <c r="AC372" t="str">
        <f t="shared" ca="1" si="149"/>
        <v>sql达人python达人,综合评分合格,高收入</v>
      </c>
      <c r="AD372" t="str">
        <f t="shared" ca="1" si="150"/>
        <v>分析师100371属于高收入人群,综合评分合格</v>
      </c>
      <c r="AE372" t="str">
        <f t="shared" ca="1" si="151"/>
        <v>分析师100371属于高收入人群,综合评分合格也是sql达人</v>
      </c>
    </row>
    <row r="373" spans="1:31" x14ac:dyDescent="0.2">
      <c r="A373">
        <v>100372</v>
      </c>
      <c r="B373" s="3">
        <f t="shared" ca="1" si="129"/>
        <v>1996.9955599688294</v>
      </c>
      <c r="C373" s="3">
        <f t="shared" ca="1" si="130"/>
        <v>37.746405245051804</v>
      </c>
      <c r="D373" t="str">
        <f t="shared" ca="1" si="131"/>
        <v>男</v>
      </c>
      <c r="E373" s="3">
        <f t="shared" ca="1" si="132"/>
        <v>3043.6523785684494</v>
      </c>
      <c r="F373" s="3">
        <f t="shared" ca="1" si="133"/>
        <v>9</v>
      </c>
      <c r="G373">
        <f t="shared" ref="G373:G436" ca="1" si="153">IF(RAND()&lt;0.5,5,IF(RAND()&lt;0.7,4,IF(RAND()&lt;0.8,3,IF(RAND()&lt;0.9,2,1))))</f>
        <v>5</v>
      </c>
      <c r="H373">
        <f t="shared" ca="1" si="152"/>
        <v>4</v>
      </c>
      <c r="I373">
        <f t="shared" ca="1" si="152"/>
        <v>4</v>
      </c>
      <c r="J373">
        <f t="shared" ca="1" si="152"/>
        <v>3</v>
      </c>
      <c r="K373">
        <f t="shared" ca="1" si="152"/>
        <v>4</v>
      </c>
      <c r="L373">
        <f t="shared" ca="1" si="152"/>
        <v>4</v>
      </c>
      <c r="M373">
        <f t="shared" ca="1" si="152"/>
        <v>5</v>
      </c>
      <c r="N373" s="2">
        <f t="shared" ca="1" si="134"/>
        <v>4</v>
      </c>
      <c r="O373" s="2">
        <f t="shared" ca="1" si="135"/>
        <v>4.333333333333333</v>
      </c>
      <c r="P373" s="2">
        <f t="shared" ca="1" si="136"/>
        <v>4.1333333333333329</v>
      </c>
      <c r="Q373" t="str">
        <f t="shared" ca="1" si="137"/>
        <v>非低收入</v>
      </c>
      <c r="R373" t="str">
        <f t="shared" ca="1" si="138"/>
        <v>中等收入</v>
      </c>
      <c r="S373" t="str">
        <f t="shared" ca="1" si="139"/>
        <v>综合评分合格</v>
      </c>
      <c r="T373" t="str">
        <f t="shared" ca="1" si="140"/>
        <v>非优秀</v>
      </c>
      <c r="U373" t="str">
        <f t="shared" ca="1" si="141"/>
        <v>综合评分合格</v>
      </c>
      <c r="V373" t="str">
        <f t="shared" ca="1" si="142"/>
        <v/>
      </c>
      <c r="W373" t="str">
        <f t="shared" ca="1" si="143"/>
        <v/>
      </c>
      <c r="X373" t="str">
        <f t="shared" ca="1" si="144"/>
        <v>颜值爆表</v>
      </c>
      <c r="Y373" t="str">
        <f t="shared" ca="1" si="145"/>
        <v>sql达人</v>
      </c>
      <c r="Z373" t="str">
        <f t="shared" ca="1" si="146"/>
        <v>excel达人</v>
      </c>
      <c r="AA373" t="str">
        <f t="shared" ca="1" si="147"/>
        <v/>
      </c>
      <c r="AB373" t="str">
        <f t="shared" ca="1" si="148"/>
        <v/>
      </c>
      <c r="AC373" t="str">
        <f t="shared" ca="1" si="149"/>
        <v>颜值爆表sql达人excel达人,综合评分合格,中等收入</v>
      </c>
      <c r="AD373" t="str">
        <f t="shared" ca="1" si="150"/>
        <v>分析师100372属于中等收入人群,综合评分合格</v>
      </c>
      <c r="AE373" t="str">
        <f t="shared" ca="1" si="151"/>
        <v>分析师100372属于中等收入人群,综合评分合格也是sql达人</v>
      </c>
    </row>
    <row r="374" spans="1:31" x14ac:dyDescent="0.2">
      <c r="A374">
        <v>100373</v>
      </c>
      <c r="B374" s="3">
        <f t="shared" ca="1" si="129"/>
        <v>4859.2378259965899</v>
      </c>
      <c r="C374" s="3">
        <f t="shared" ca="1" si="130"/>
        <v>62.875410016818591</v>
      </c>
      <c r="D374" t="str">
        <f t="shared" ca="1" si="131"/>
        <v>女</v>
      </c>
      <c r="E374" s="3">
        <f t="shared" ca="1" si="132"/>
        <v>15424.350976376034</v>
      </c>
      <c r="F374" s="3">
        <f t="shared" ca="1" si="133"/>
        <v>18</v>
      </c>
      <c r="G374">
        <f t="shared" ca="1" si="153"/>
        <v>4</v>
      </c>
      <c r="H374">
        <f t="shared" ca="1" si="152"/>
        <v>5</v>
      </c>
      <c r="I374">
        <f t="shared" ca="1" si="152"/>
        <v>4</v>
      </c>
      <c r="J374">
        <f t="shared" ca="1" si="152"/>
        <v>3</v>
      </c>
      <c r="K374">
        <f t="shared" ca="1" si="152"/>
        <v>5</v>
      </c>
      <c r="L374">
        <f t="shared" ca="1" si="152"/>
        <v>5</v>
      </c>
      <c r="M374">
        <f t="shared" ca="1" si="152"/>
        <v>3</v>
      </c>
      <c r="N374" s="2">
        <f t="shared" ca="1" si="134"/>
        <v>4</v>
      </c>
      <c r="O374" s="2">
        <f t="shared" ca="1" si="135"/>
        <v>4.333333333333333</v>
      </c>
      <c r="P374" s="2">
        <f t="shared" ca="1" si="136"/>
        <v>4.1333333333333329</v>
      </c>
      <c r="Q374" t="str">
        <f t="shared" ca="1" si="137"/>
        <v>非低收入</v>
      </c>
      <c r="R374" t="str">
        <f t="shared" ca="1" si="138"/>
        <v>高收入</v>
      </c>
      <c r="S374" t="str">
        <f t="shared" ca="1" si="139"/>
        <v>综合评分合格</v>
      </c>
      <c r="T374" t="str">
        <f t="shared" ca="1" si="140"/>
        <v>非优秀</v>
      </c>
      <c r="U374" t="str">
        <f t="shared" ca="1" si="141"/>
        <v>综合评分合格</v>
      </c>
      <c r="V374" t="str">
        <f t="shared" ca="1" si="142"/>
        <v>文采斐然</v>
      </c>
      <c r="W374" t="str">
        <f t="shared" ca="1" si="143"/>
        <v>口灿莲花</v>
      </c>
      <c r="X374" t="str">
        <f t="shared" ca="1" si="144"/>
        <v/>
      </c>
      <c r="Y374" t="str">
        <f t="shared" ca="1" si="145"/>
        <v>sql达人</v>
      </c>
      <c r="Z374" t="str">
        <f t="shared" ca="1" si="146"/>
        <v/>
      </c>
      <c r="AA374" t="str">
        <f t="shared" ca="1" si="147"/>
        <v/>
      </c>
      <c r="AB374" t="str">
        <f t="shared" ca="1" si="148"/>
        <v/>
      </c>
      <c r="AC374" t="str">
        <f t="shared" ca="1" si="149"/>
        <v>文采斐然口灿莲花sql达人,综合评分合格,高收入</v>
      </c>
      <c r="AD374" t="str">
        <f t="shared" ca="1" si="150"/>
        <v>分析师100373属于高收入人群,综合评分合格</v>
      </c>
      <c r="AE374" t="str">
        <f t="shared" ca="1" si="151"/>
        <v>分析师100373属于高收入人群,综合评分合格此人文采斐然也是sql达人</v>
      </c>
    </row>
    <row r="375" spans="1:31" x14ac:dyDescent="0.2">
      <c r="A375">
        <v>100374</v>
      </c>
      <c r="B375" s="3">
        <f t="shared" ca="1" si="129"/>
        <v>7864.1062073727662</v>
      </c>
      <c r="C375" s="3">
        <f t="shared" ca="1" si="130"/>
        <v>60.302672503624336</v>
      </c>
      <c r="D375" t="str">
        <f t="shared" ca="1" si="131"/>
        <v>女</v>
      </c>
      <c r="E375" s="3">
        <f t="shared" ca="1" si="132"/>
        <v>7561.8680831122292</v>
      </c>
      <c r="F375" s="3">
        <f t="shared" ca="1" si="133"/>
        <v>14</v>
      </c>
      <c r="G375">
        <f t="shared" ca="1" si="153"/>
        <v>4</v>
      </c>
      <c r="H375">
        <f t="shared" ca="1" si="152"/>
        <v>3</v>
      </c>
      <c r="I375">
        <f t="shared" ca="1" si="152"/>
        <v>4</v>
      </c>
      <c r="J375">
        <f t="shared" ca="1" si="152"/>
        <v>4</v>
      </c>
      <c r="K375">
        <f t="shared" ca="1" si="152"/>
        <v>5</v>
      </c>
      <c r="L375">
        <f t="shared" ca="1" si="152"/>
        <v>5</v>
      </c>
      <c r="M375">
        <f t="shared" ca="1" si="152"/>
        <v>2</v>
      </c>
      <c r="N375" s="2">
        <f t="shared" ca="1" si="134"/>
        <v>3.75</v>
      </c>
      <c r="O375" s="2">
        <f t="shared" ca="1" si="135"/>
        <v>4</v>
      </c>
      <c r="P375" s="2">
        <f t="shared" ca="1" si="136"/>
        <v>3.85</v>
      </c>
      <c r="Q375" t="str">
        <f t="shared" ca="1" si="137"/>
        <v>非低收入</v>
      </c>
      <c r="R375" t="str">
        <f t="shared" ca="1" si="138"/>
        <v>中高收入</v>
      </c>
      <c r="S375" t="str">
        <f t="shared" ca="1" si="139"/>
        <v>综合评分合格</v>
      </c>
      <c r="T375" t="str">
        <f t="shared" ca="1" si="140"/>
        <v>非优秀</v>
      </c>
      <c r="U375" t="str">
        <f t="shared" ca="1" si="141"/>
        <v>综合评分合格</v>
      </c>
      <c r="V375" t="str">
        <f t="shared" ca="1" si="142"/>
        <v>文采斐然</v>
      </c>
      <c r="W375" t="str">
        <f t="shared" ca="1" si="143"/>
        <v>口灿莲花</v>
      </c>
      <c r="X375" t="str">
        <f t="shared" ca="1" si="144"/>
        <v/>
      </c>
      <c r="Y375" t="str">
        <f t="shared" ca="1" si="145"/>
        <v>sql达人</v>
      </c>
      <c r="Z375" t="str">
        <f t="shared" ca="1" si="146"/>
        <v/>
      </c>
      <c r="AA375" t="str">
        <f t="shared" ca="1" si="147"/>
        <v/>
      </c>
      <c r="AB375" t="str">
        <f t="shared" ca="1" si="148"/>
        <v/>
      </c>
      <c r="AC375" t="str">
        <f t="shared" ca="1" si="149"/>
        <v>文采斐然口灿莲花sql达人,综合评分合格,中高收入</v>
      </c>
      <c r="AD375" t="str">
        <f t="shared" ca="1" si="150"/>
        <v>分析师100374属于中高收入人群,综合评分合格</v>
      </c>
      <c r="AE375" t="str">
        <f t="shared" ca="1" si="151"/>
        <v>分析师100374属于中高收入人群,综合评分合格此人文采斐然也是sql达人</v>
      </c>
    </row>
    <row r="376" spans="1:31" x14ac:dyDescent="0.2">
      <c r="A376">
        <v>100375</v>
      </c>
      <c r="B376" s="3">
        <f t="shared" ca="1" si="129"/>
        <v>7110.6881164792057</v>
      </c>
      <c r="C376" s="3">
        <f t="shared" ca="1" si="130"/>
        <v>56.237099739980565</v>
      </c>
      <c r="D376" t="str">
        <f t="shared" ca="1" si="131"/>
        <v>女</v>
      </c>
      <c r="E376" s="3">
        <f t="shared" ca="1" si="132"/>
        <v>8853.5656795352443</v>
      </c>
      <c r="F376" s="3">
        <f t="shared" ca="1" si="133"/>
        <v>15</v>
      </c>
      <c r="G376">
        <f t="shared" ca="1" si="153"/>
        <v>3</v>
      </c>
      <c r="H376">
        <f t="shared" ca="1" si="152"/>
        <v>5</v>
      </c>
      <c r="I376">
        <f t="shared" ca="1" si="152"/>
        <v>5</v>
      </c>
      <c r="J376">
        <f t="shared" ca="1" si="152"/>
        <v>5</v>
      </c>
      <c r="K376">
        <f t="shared" ca="1" si="152"/>
        <v>4</v>
      </c>
      <c r="L376">
        <f t="shared" ca="1" si="152"/>
        <v>4</v>
      </c>
      <c r="M376">
        <f t="shared" ca="1" si="152"/>
        <v>5</v>
      </c>
      <c r="N376" s="2">
        <f t="shared" ca="1" si="134"/>
        <v>4.5</v>
      </c>
      <c r="O376" s="2">
        <f t="shared" ca="1" si="135"/>
        <v>4.333333333333333</v>
      </c>
      <c r="P376" s="2">
        <f t="shared" ca="1" si="136"/>
        <v>4.4333333333333336</v>
      </c>
      <c r="Q376" t="str">
        <f t="shared" ca="1" si="137"/>
        <v>非低收入</v>
      </c>
      <c r="R376" t="str">
        <f t="shared" ca="1" si="138"/>
        <v>中高收入</v>
      </c>
      <c r="S376" t="str">
        <f t="shared" ca="1" si="139"/>
        <v>综合评分合格</v>
      </c>
      <c r="T376" t="str">
        <f t="shared" ca="1" si="140"/>
        <v>非优秀</v>
      </c>
      <c r="U376" t="str">
        <f t="shared" ca="1" si="141"/>
        <v>综合评分合格</v>
      </c>
      <c r="V376" t="str">
        <f t="shared" ca="1" si="142"/>
        <v/>
      </c>
      <c r="W376" t="str">
        <f t="shared" ca="1" si="143"/>
        <v/>
      </c>
      <c r="X376" t="str">
        <f t="shared" ca="1" si="144"/>
        <v>颜值爆表</v>
      </c>
      <c r="Y376" t="str">
        <f t="shared" ca="1" si="145"/>
        <v>sql达人</v>
      </c>
      <c r="Z376" t="str">
        <f t="shared" ca="1" si="146"/>
        <v/>
      </c>
      <c r="AA376" t="str">
        <f t="shared" ca="1" si="147"/>
        <v>tab达人</v>
      </c>
      <c r="AB376" t="str">
        <f t="shared" ca="1" si="148"/>
        <v>python达人</v>
      </c>
      <c r="AC376" t="str">
        <f t="shared" ca="1" si="149"/>
        <v>颜值爆表sql达人tab达人python达人,综合评分合格,中高收入</v>
      </c>
      <c r="AD376" t="str">
        <f t="shared" ca="1" si="150"/>
        <v>分析师100375属于中高收入人群,综合评分合格</v>
      </c>
      <c r="AE376" t="str">
        <f t="shared" ca="1" si="151"/>
        <v>分析师100375属于中高收入人群,综合评分合格也是sql达人</v>
      </c>
    </row>
    <row r="377" spans="1:31" x14ac:dyDescent="0.2">
      <c r="A377">
        <v>100376</v>
      </c>
      <c r="B377" s="3">
        <f t="shared" ca="1" si="129"/>
        <v>4305.7539043922197</v>
      </c>
      <c r="C377" s="3">
        <f t="shared" ca="1" si="130"/>
        <v>55.682078417853894</v>
      </c>
      <c r="D377" t="str">
        <f t="shared" ca="1" si="131"/>
        <v>男</v>
      </c>
      <c r="E377" s="3">
        <f t="shared" ca="1" si="132"/>
        <v>19217.092183335673</v>
      </c>
      <c r="F377" s="3">
        <f t="shared" ca="1" si="133"/>
        <v>16</v>
      </c>
      <c r="G377">
        <f t="shared" ca="1" si="153"/>
        <v>3</v>
      </c>
      <c r="H377">
        <f t="shared" ca="1" si="152"/>
        <v>5</v>
      </c>
      <c r="I377">
        <f t="shared" ca="1" si="152"/>
        <v>5</v>
      </c>
      <c r="J377">
        <f t="shared" ca="1" si="152"/>
        <v>5</v>
      </c>
      <c r="K377">
        <f t="shared" ca="1" si="152"/>
        <v>2</v>
      </c>
      <c r="L377">
        <f t="shared" ca="1" si="152"/>
        <v>4</v>
      </c>
      <c r="M377">
        <f t="shared" ca="1" si="152"/>
        <v>4</v>
      </c>
      <c r="N377" s="2">
        <f t="shared" ca="1" si="134"/>
        <v>4.5</v>
      </c>
      <c r="O377" s="2">
        <f t="shared" ca="1" si="135"/>
        <v>3.3333333333333335</v>
      </c>
      <c r="P377" s="2">
        <f t="shared" ca="1" si="136"/>
        <v>4.0333333333333332</v>
      </c>
      <c r="Q377" t="str">
        <f t="shared" ca="1" si="137"/>
        <v>非低收入</v>
      </c>
      <c r="R377" t="str">
        <f t="shared" ca="1" si="138"/>
        <v>高收入</v>
      </c>
      <c r="S377" t="str">
        <f t="shared" ca="1" si="139"/>
        <v>综合评分合格</v>
      </c>
      <c r="T377" t="str">
        <f t="shared" ca="1" si="140"/>
        <v>非优秀</v>
      </c>
      <c r="U377" t="str">
        <f t="shared" ca="1" si="141"/>
        <v>综合评分合格</v>
      </c>
      <c r="V377" t="str">
        <f t="shared" ca="1" si="142"/>
        <v/>
      </c>
      <c r="W377" t="str">
        <f t="shared" ca="1" si="143"/>
        <v/>
      </c>
      <c r="X377" t="str">
        <f t="shared" ca="1" si="144"/>
        <v/>
      </c>
      <c r="Y377" t="str">
        <f t="shared" ca="1" si="145"/>
        <v>sql达人</v>
      </c>
      <c r="Z377" t="str">
        <f t="shared" ca="1" si="146"/>
        <v/>
      </c>
      <c r="AA377" t="str">
        <f t="shared" ca="1" si="147"/>
        <v>tab达人</v>
      </c>
      <c r="AB377" t="str">
        <f t="shared" ca="1" si="148"/>
        <v>python达人</v>
      </c>
      <c r="AC377" t="str">
        <f t="shared" ca="1" si="149"/>
        <v>sql达人tab达人python达人,综合评分合格,高收入</v>
      </c>
      <c r="AD377" t="str">
        <f t="shared" ca="1" si="150"/>
        <v>分析师100376属于高收入人群,综合评分合格</v>
      </c>
      <c r="AE377" t="str">
        <f t="shared" ca="1" si="151"/>
        <v>分析师100376属于高收入人群,综合评分合格也是sql达人</v>
      </c>
    </row>
    <row r="378" spans="1:31" x14ac:dyDescent="0.2">
      <c r="A378">
        <v>100377</v>
      </c>
      <c r="B378" s="3">
        <f t="shared" ca="1" si="129"/>
        <v>8680.6217113768525</v>
      </c>
      <c r="C378" s="3">
        <f t="shared" ca="1" si="130"/>
        <v>38.116636819837979</v>
      </c>
      <c r="D378" t="str">
        <f t="shared" ca="1" si="131"/>
        <v>男</v>
      </c>
      <c r="E378" s="3">
        <f t="shared" ca="1" si="132"/>
        <v>19159.968953318676</v>
      </c>
      <c r="F378" s="3">
        <f t="shared" ca="1" si="133"/>
        <v>15</v>
      </c>
      <c r="G378">
        <f t="shared" ca="1" si="153"/>
        <v>5</v>
      </c>
      <c r="H378">
        <f t="shared" ca="1" si="152"/>
        <v>5</v>
      </c>
      <c r="I378">
        <f t="shared" ca="1" si="152"/>
        <v>5</v>
      </c>
      <c r="J378">
        <f t="shared" ca="1" si="152"/>
        <v>4</v>
      </c>
      <c r="K378">
        <f t="shared" ca="1" si="152"/>
        <v>5</v>
      </c>
      <c r="L378">
        <f t="shared" ca="1" si="152"/>
        <v>5</v>
      </c>
      <c r="M378">
        <f t="shared" ca="1" si="152"/>
        <v>4</v>
      </c>
      <c r="N378" s="2">
        <f t="shared" ca="1" si="134"/>
        <v>4.75</v>
      </c>
      <c r="O378" s="2">
        <f t="shared" ca="1" si="135"/>
        <v>4.666666666666667</v>
      </c>
      <c r="P378" s="2">
        <f t="shared" ca="1" si="136"/>
        <v>4.7166666666666668</v>
      </c>
      <c r="Q378" t="str">
        <f t="shared" ca="1" si="137"/>
        <v>非低收入</v>
      </c>
      <c r="R378" t="str">
        <f t="shared" ca="1" si="138"/>
        <v>高收入</v>
      </c>
      <c r="S378" t="str">
        <f t="shared" ca="1" si="139"/>
        <v>综合评分合格</v>
      </c>
      <c r="T378" t="str">
        <f t="shared" ca="1" si="140"/>
        <v>优秀</v>
      </c>
      <c r="U378" t="str">
        <f t="shared" ca="1" si="141"/>
        <v>优秀</v>
      </c>
      <c r="V378" t="str">
        <f t="shared" ca="1" si="142"/>
        <v>文采斐然</v>
      </c>
      <c r="W378" t="str">
        <f t="shared" ca="1" si="143"/>
        <v>口灿莲花</v>
      </c>
      <c r="X378" t="str">
        <f t="shared" ca="1" si="144"/>
        <v/>
      </c>
      <c r="Y378" t="str">
        <f t="shared" ca="1" si="145"/>
        <v>sql达人</v>
      </c>
      <c r="Z378" t="str">
        <f t="shared" ca="1" si="146"/>
        <v>excel达人</v>
      </c>
      <c r="AA378" t="str">
        <f t="shared" ca="1" si="147"/>
        <v>tab达人</v>
      </c>
      <c r="AB378" t="str">
        <f t="shared" ca="1" si="148"/>
        <v/>
      </c>
      <c r="AC378" t="str">
        <f t="shared" ca="1" si="149"/>
        <v>文采斐然口灿莲花sql达人excel达人tab达人,优秀,高收入</v>
      </c>
      <c r="AD378" t="str">
        <f t="shared" ca="1" si="150"/>
        <v>分析师100377属于高收入人群,优秀</v>
      </c>
      <c r="AE378" t="str">
        <f t="shared" ca="1" si="151"/>
        <v>分析师100377属于高收入人群,优秀此人文采斐然也是sql达人</v>
      </c>
    </row>
    <row r="379" spans="1:31" x14ac:dyDescent="0.2">
      <c r="A379">
        <v>100378</v>
      </c>
      <c r="B379" s="3">
        <f t="shared" ca="1" si="129"/>
        <v>5247.7687942466118</v>
      </c>
      <c r="C379" s="3">
        <f t="shared" ca="1" si="130"/>
        <v>21.029874624654422</v>
      </c>
      <c r="D379" t="str">
        <f t="shared" ca="1" si="131"/>
        <v>女</v>
      </c>
      <c r="E379" s="3">
        <f t="shared" ca="1" si="132"/>
        <v>19029.135096186776</v>
      </c>
      <c r="F379" s="3">
        <f t="shared" ca="1" si="133"/>
        <v>3</v>
      </c>
      <c r="G379">
        <f t="shared" ca="1" si="153"/>
        <v>5</v>
      </c>
      <c r="H379">
        <f t="shared" ca="1" si="152"/>
        <v>5</v>
      </c>
      <c r="I379">
        <f t="shared" ca="1" si="152"/>
        <v>5</v>
      </c>
      <c r="J379">
        <f t="shared" ca="1" si="152"/>
        <v>5</v>
      </c>
      <c r="K379">
        <f t="shared" ca="1" si="152"/>
        <v>4</v>
      </c>
      <c r="L379">
        <f t="shared" ca="1" si="152"/>
        <v>5</v>
      </c>
      <c r="M379">
        <f t="shared" ca="1" si="152"/>
        <v>5</v>
      </c>
      <c r="N379" s="2">
        <f t="shared" ca="1" si="134"/>
        <v>5</v>
      </c>
      <c r="O379" s="2">
        <f t="shared" ca="1" si="135"/>
        <v>4.666666666666667</v>
      </c>
      <c r="P379" s="2">
        <f t="shared" ca="1" si="136"/>
        <v>4.8666666666666671</v>
      </c>
      <c r="Q379" t="str">
        <f t="shared" ca="1" si="137"/>
        <v>非低收入</v>
      </c>
      <c r="R379" t="str">
        <f t="shared" ca="1" si="138"/>
        <v>高收入</v>
      </c>
      <c r="S379" t="str">
        <f t="shared" ca="1" si="139"/>
        <v>综合评分合格</v>
      </c>
      <c r="T379" t="str">
        <f t="shared" ca="1" si="140"/>
        <v>优秀</v>
      </c>
      <c r="U379" t="str">
        <f t="shared" ca="1" si="141"/>
        <v>优秀</v>
      </c>
      <c r="V379" t="str">
        <f t="shared" ca="1" si="142"/>
        <v/>
      </c>
      <c r="W379" t="str">
        <f t="shared" ca="1" si="143"/>
        <v>口灿莲花</v>
      </c>
      <c r="X379" t="str">
        <f t="shared" ca="1" si="144"/>
        <v>颜值爆表</v>
      </c>
      <c r="Y379" t="str">
        <f t="shared" ca="1" si="145"/>
        <v/>
      </c>
      <c r="Z379" t="str">
        <f t="shared" ca="1" si="146"/>
        <v>excel达人</v>
      </c>
      <c r="AA379" t="str">
        <f t="shared" ca="1" si="147"/>
        <v>tab达人</v>
      </c>
      <c r="AB379" t="str">
        <f t="shared" ca="1" si="148"/>
        <v>python达人</v>
      </c>
      <c r="AC379" t="str">
        <f t="shared" ca="1" si="149"/>
        <v>口灿莲花颜值爆表excel达人tab达人python达人,优秀,高收入</v>
      </c>
      <c r="AD379" t="str">
        <f t="shared" ca="1" si="150"/>
        <v>分析师100378属于高收入人群,优秀</v>
      </c>
      <c r="AE379" t="str">
        <f t="shared" ca="1" si="151"/>
        <v>分析师100378属于高收入人群,优秀</v>
      </c>
    </row>
    <row r="380" spans="1:31" x14ac:dyDescent="0.2">
      <c r="A380">
        <v>100379</v>
      </c>
      <c r="B380" s="3">
        <f t="shared" ca="1" si="129"/>
        <v>8911.3961547700274</v>
      </c>
      <c r="C380" s="3">
        <f t="shared" ca="1" si="130"/>
        <v>38.216208745546147</v>
      </c>
      <c r="D380" t="str">
        <f t="shared" ca="1" si="131"/>
        <v>男</v>
      </c>
      <c r="E380" s="3">
        <f t="shared" ca="1" si="132"/>
        <v>19711.0304853587</v>
      </c>
      <c r="F380" s="3">
        <f t="shared" ca="1" si="133"/>
        <v>12</v>
      </c>
      <c r="G380">
        <f t="shared" ca="1" si="153"/>
        <v>4</v>
      </c>
      <c r="H380">
        <f t="shared" ca="1" si="152"/>
        <v>4</v>
      </c>
      <c r="I380">
        <f t="shared" ca="1" si="152"/>
        <v>5</v>
      </c>
      <c r="J380">
        <f t="shared" ca="1" si="152"/>
        <v>3</v>
      </c>
      <c r="K380">
        <f t="shared" ca="1" si="152"/>
        <v>5</v>
      </c>
      <c r="L380">
        <f t="shared" ca="1" si="152"/>
        <v>4</v>
      </c>
      <c r="M380">
        <f t="shared" ca="1" si="152"/>
        <v>4</v>
      </c>
      <c r="N380" s="2">
        <f t="shared" ca="1" si="134"/>
        <v>4</v>
      </c>
      <c r="O380" s="2">
        <f t="shared" ca="1" si="135"/>
        <v>4.333333333333333</v>
      </c>
      <c r="P380" s="2">
        <f t="shared" ca="1" si="136"/>
        <v>4.1333333333333329</v>
      </c>
      <c r="Q380" t="str">
        <f t="shared" ca="1" si="137"/>
        <v>非低收入</v>
      </c>
      <c r="R380" t="str">
        <f t="shared" ca="1" si="138"/>
        <v>高收入</v>
      </c>
      <c r="S380" t="str">
        <f t="shared" ca="1" si="139"/>
        <v>综合评分合格</v>
      </c>
      <c r="T380" t="str">
        <f t="shared" ca="1" si="140"/>
        <v>非优秀</v>
      </c>
      <c r="U380" t="str">
        <f t="shared" ca="1" si="141"/>
        <v>综合评分合格</v>
      </c>
      <c r="V380" t="str">
        <f t="shared" ca="1" si="142"/>
        <v>文采斐然</v>
      </c>
      <c r="W380" t="str">
        <f t="shared" ca="1" si="143"/>
        <v/>
      </c>
      <c r="X380" t="str">
        <f t="shared" ca="1" si="144"/>
        <v/>
      </c>
      <c r="Y380" t="str">
        <f t="shared" ca="1" si="145"/>
        <v>sql达人</v>
      </c>
      <c r="Z380" t="str">
        <f t="shared" ca="1" si="146"/>
        <v/>
      </c>
      <c r="AA380" t="str">
        <f t="shared" ca="1" si="147"/>
        <v>tab达人</v>
      </c>
      <c r="AB380" t="str">
        <f t="shared" ca="1" si="148"/>
        <v/>
      </c>
      <c r="AC380" t="str">
        <f t="shared" ca="1" si="149"/>
        <v>文采斐然sql达人tab达人,综合评分合格,高收入</v>
      </c>
      <c r="AD380" t="str">
        <f t="shared" ca="1" si="150"/>
        <v>分析师100379属于高收入人群,综合评分合格</v>
      </c>
      <c r="AE380" t="str">
        <f t="shared" ca="1" si="151"/>
        <v>分析师100379属于高收入人群,综合评分合格此人文采斐然也是sql达人</v>
      </c>
    </row>
    <row r="381" spans="1:31" x14ac:dyDescent="0.2">
      <c r="A381">
        <v>100380</v>
      </c>
      <c r="B381" s="3">
        <f t="shared" ca="1" si="129"/>
        <v>4044.7778554441038</v>
      </c>
      <c r="C381" s="3">
        <f t="shared" ca="1" si="130"/>
        <v>32.550997730469959</v>
      </c>
      <c r="D381" t="str">
        <f t="shared" ca="1" si="131"/>
        <v>男</v>
      </c>
      <c r="E381" s="3">
        <f t="shared" ca="1" si="132"/>
        <v>17114.16361364548</v>
      </c>
      <c r="F381" s="3">
        <f t="shared" ca="1" si="133"/>
        <v>3</v>
      </c>
      <c r="G381">
        <f t="shared" ca="1" si="153"/>
        <v>4</v>
      </c>
      <c r="H381">
        <f t="shared" ca="1" si="152"/>
        <v>5</v>
      </c>
      <c r="I381">
        <f t="shared" ca="1" si="152"/>
        <v>5</v>
      </c>
      <c r="J381">
        <f t="shared" ca="1" si="152"/>
        <v>5</v>
      </c>
      <c r="K381">
        <f t="shared" ca="1" si="152"/>
        <v>4</v>
      </c>
      <c r="L381">
        <f t="shared" ca="1" si="152"/>
        <v>3</v>
      </c>
      <c r="M381">
        <f t="shared" ca="1" si="152"/>
        <v>5</v>
      </c>
      <c r="N381" s="2">
        <f t="shared" ca="1" si="134"/>
        <v>4.75</v>
      </c>
      <c r="O381" s="2">
        <f t="shared" ca="1" si="135"/>
        <v>4</v>
      </c>
      <c r="P381" s="2">
        <f t="shared" ca="1" si="136"/>
        <v>4.45</v>
      </c>
      <c r="Q381" t="str">
        <f t="shared" ca="1" si="137"/>
        <v>非低收入</v>
      </c>
      <c r="R381" t="str">
        <f t="shared" ca="1" si="138"/>
        <v>高收入</v>
      </c>
      <c r="S381" t="str">
        <f t="shared" ca="1" si="139"/>
        <v>综合评分合格</v>
      </c>
      <c r="T381" t="str">
        <f t="shared" ca="1" si="140"/>
        <v>非优秀</v>
      </c>
      <c r="U381" t="str">
        <f t="shared" ca="1" si="141"/>
        <v>综合评分合格</v>
      </c>
      <c r="V381" t="str">
        <f t="shared" ca="1" si="142"/>
        <v/>
      </c>
      <c r="W381" t="str">
        <f t="shared" ca="1" si="143"/>
        <v/>
      </c>
      <c r="X381" t="str">
        <f t="shared" ca="1" si="144"/>
        <v>颜值爆表</v>
      </c>
      <c r="Y381" t="str">
        <f t="shared" ca="1" si="145"/>
        <v/>
      </c>
      <c r="Z381" t="str">
        <f t="shared" ca="1" si="146"/>
        <v/>
      </c>
      <c r="AA381" t="str">
        <f t="shared" ca="1" si="147"/>
        <v>tab达人</v>
      </c>
      <c r="AB381" t="str">
        <f t="shared" ca="1" si="148"/>
        <v>python达人</v>
      </c>
      <c r="AC381" t="str">
        <f t="shared" ca="1" si="149"/>
        <v>颜值爆表tab达人python达人,综合评分合格,高收入</v>
      </c>
      <c r="AD381" t="str">
        <f t="shared" ca="1" si="150"/>
        <v>分析师100380属于高收入人群,综合评分合格</v>
      </c>
      <c r="AE381" t="str">
        <f t="shared" ca="1" si="151"/>
        <v>分析师100380属于高收入人群,综合评分合格</v>
      </c>
    </row>
    <row r="382" spans="1:31" x14ac:dyDescent="0.2">
      <c r="A382">
        <v>100381</v>
      </c>
      <c r="B382" s="3">
        <f t="shared" ca="1" si="129"/>
        <v>4423.3265900903771</v>
      </c>
      <c r="C382" s="3">
        <f t="shared" ca="1" si="130"/>
        <v>55.696522570635842</v>
      </c>
      <c r="D382" t="str">
        <f t="shared" ca="1" si="131"/>
        <v>女</v>
      </c>
      <c r="E382" s="3">
        <f t="shared" ca="1" si="132"/>
        <v>16516.398043267691</v>
      </c>
      <c r="F382" s="3">
        <f t="shared" ca="1" si="133"/>
        <v>20</v>
      </c>
      <c r="G382">
        <f t="shared" ca="1" si="153"/>
        <v>4</v>
      </c>
      <c r="H382">
        <f t="shared" ca="1" si="152"/>
        <v>1</v>
      </c>
      <c r="I382">
        <f t="shared" ca="1" si="152"/>
        <v>4</v>
      </c>
      <c r="J382">
        <f t="shared" ca="1" si="152"/>
        <v>5</v>
      </c>
      <c r="K382">
        <f t="shared" ca="1" si="152"/>
        <v>3</v>
      </c>
      <c r="L382">
        <f t="shared" ca="1" si="152"/>
        <v>5</v>
      </c>
      <c r="M382">
        <f t="shared" ca="1" si="152"/>
        <v>3</v>
      </c>
      <c r="N382" s="2">
        <f t="shared" ca="1" si="134"/>
        <v>3.5</v>
      </c>
      <c r="O382" s="2">
        <f t="shared" ca="1" si="135"/>
        <v>3.6666666666666665</v>
      </c>
      <c r="P382" s="2">
        <f t="shared" ca="1" si="136"/>
        <v>3.5666666666666669</v>
      </c>
      <c r="Q382" t="str">
        <f t="shared" ca="1" si="137"/>
        <v>非低收入</v>
      </c>
      <c r="R382" t="str">
        <f t="shared" ca="1" si="138"/>
        <v>高收入</v>
      </c>
      <c r="S382" t="str">
        <f t="shared" ca="1" si="139"/>
        <v>综合评分合格</v>
      </c>
      <c r="T382" t="str">
        <f t="shared" ca="1" si="140"/>
        <v>非优秀</v>
      </c>
      <c r="U382" t="str">
        <f t="shared" ca="1" si="141"/>
        <v>综合评分合格</v>
      </c>
      <c r="V382" t="str">
        <f t="shared" ca="1" si="142"/>
        <v/>
      </c>
      <c r="W382" t="str">
        <f t="shared" ca="1" si="143"/>
        <v>口灿莲花</v>
      </c>
      <c r="X382" t="str">
        <f t="shared" ca="1" si="144"/>
        <v/>
      </c>
      <c r="Y382" t="str">
        <f t="shared" ca="1" si="145"/>
        <v>sql达人</v>
      </c>
      <c r="Z382" t="str">
        <f t="shared" ca="1" si="146"/>
        <v/>
      </c>
      <c r="AA382" t="str">
        <f t="shared" ca="1" si="147"/>
        <v/>
      </c>
      <c r="AB382" t="str">
        <f t="shared" ca="1" si="148"/>
        <v>python达人</v>
      </c>
      <c r="AC382" t="str">
        <f t="shared" ca="1" si="149"/>
        <v>口灿莲花sql达人python达人,综合评分合格,高收入</v>
      </c>
      <c r="AD382" t="str">
        <f t="shared" ca="1" si="150"/>
        <v>分析师100381属于高收入人群,综合评分合格</v>
      </c>
      <c r="AE382" t="str">
        <f t="shared" ca="1" si="151"/>
        <v>分析师100381属于高收入人群,综合评分合格也是sql达人</v>
      </c>
    </row>
    <row r="383" spans="1:31" x14ac:dyDescent="0.2">
      <c r="A383">
        <v>100382</v>
      </c>
      <c r="B383" s="3">
        <f t="shared" ca="1" si="129"/>
        <v>3647.8563118174666</v>
      </c>
      <c r="C383" s="3">
        <f t="shared" ca="1" si="130"/>
        <v>56.049964572735782</v>
      </c>
      <c r="D383" t="str">
        <f t="shared" ca="1" si="131"/>
        <v>女</v>
      </c>
      <c r="E383" s="3">
        <f t="shared" ca="1" si="132"/>
        <v>14636.329335444614</v>
      </c>
      <c r="F383" s="3">
        <f t="shared" ca="1" si="133"/>
        <v>10</v>
      </c>
      <c r="G383">
        <f t="shared" ca="1" si="153"/>
        <v>5</v>
      </c>
      <c r="H383">
        <f t="shared" ca="1" si="152"/>
        <v>4</v>
      </c>
      <c r="I383">
        <f t="shared" ca="1" si="152"/>
        <v>5</v>
      </c>
      <c r="J383">
        <f t="shared" ca="1" si="152"/>
        <v>4</v>
      </c>
      <c r="K383">
        <f t="shared" ca="1" si="152"/>
        <v>5</v>
      </c>
      <c r="L383">
        <f t="shared" ca="1" si="152"/>
        <v>4</v>
      </c>
      <c r="M383">
        <f t="shared" ca="1" si="152"/>
        <v>4</v>
      </c>
      <c r="N383" s="2">
        <f t="shared" ca="1" si="134"/>
        <v>4.5</v>
      </c>
      <c r="O383" s="2">
        <f t="shared" ca="1" si="135"/>
        <v>4.333333333333333</v>
      </c>
      <c r="P383" s="2">
        <f t="shared" ca="1" si="136"/>
        <v>4.4333333333333336</v>
      </c>
      <c r="Q383" t="str">
        <f t="shared" ca="1" si="137"/>
        <v>非低收入</v>
      </c>
      <c r="R383" t="str">
        <f t="shared" ca="1" si="138"/>
        <v>高收入</v>
      </c>
      <c r="S383" t="str">
        <f t="shared" ca="1" si="139"/>
        <v>综合评分合格</v>
      </c>
      <c r="T383" t="str">
        <f t="shared" ca="1" si="140"/>
        <v>非优秀</v>
      </c>
      <c r="U383" t="str">
        <f t="shared" ca="1" si="141"/>
        <v>综合评分合格</v>
      </c>
      <c r="V383" t="str">
        <f t="shared" ca="1" si="142"/>
        <v>文采斐然</v>
      </c>
      <c r="W383" t="str">
        <f t="shared" ca="1" si="143"/>
        <v/>
      </c>
      <c r="X383" t="str">
        <f t="shared" ca="1" si="144"/>
        <v/>
      </c>
      <c r="Y383" t="str">
        <f t="shared" ca="1" si="145"/>
        <v>sql达人</v>
      </c>
      <c r="Z383" t="str">
        <f t="shared" ca="1" si="146"/>
        <v>excel达人</v>
      </c>
      <c r="AA383" t="str">
        <f t="shared" ca="1" si="147"/>
        <v>tab达人</v>
      </c>
      <c r="AB383" t="str">
        <f t="shared" ca="1" si="148"/>
        <v/>
      </c>
      <c r="AC383" t="str">
        <f t="shared" ca="1" si="149"/>
        <v>文采斐然sql达人excel达人tab达人,综合评分合格,高收入</v>
      </c>
      <c r="AD383" t="str">
        <f t="shared" ca="1" si="150"/>
        <v>分析师100382属于高收入人群,综合评分合格</v>
      </c>
      <c r="AE383" t="str">
        <f t="shared" ca="1" si="151"/>
        <v>分析师100382属于高收入人群,综合评分合格此人文采斐然也是sql达人</v>
      </c>
    </row>
    <row r="384" spans="1:31" x14ac:dyDescent="0.2">
      <c r="A384">
        <v>100383</v>
      </c>
      <c r="B384" s="3">
        <f t="shared" ca="1" si="129"/>
        <v>2737.1691351983118</v>
      </c>
      <c r="C384" s="3">
        <f t="shared" ca="1" si="130"/>
        <v>56.742153194546361</v>
      </c>
      <c r="D384" t="str">
        <f t="shared" ca="1" si="131"/>
        <v>女</v>
      </c>
      <c r="E384" s="3">
        <f t="shared" ca="1" si="132"/>
        <v>20766.1676499571</v>
      </c>
      <c r="F384" s="3">
        <f t="shared" ca="1" si="133"/>
        <v>13</v>
      </c>
      <c r="G384">
        <f t="shared" ca="1" si="153"/>
        <v>5</v>
      </c>
      <c r="H384">
        <f t="shared" ca="1" si="152"/>
        <v>5</v>
      </c>
      <c r="I384">
        <f t="shared" ca="1" si="152"/>
        <v>5</v>
      </c>
      <c r="J384">
        <f t="shared" ca="1" si="152"/>
        <v>4</v>
      </c>
      <c r="K384">
        <f t="shared" ca="1" si="152"/>
        <v>5</v>
      </c>
      <c r="L384">
        <f t="shared" ca="1" si="152"/>
        <v>5</v>
      </c>
      <c r="M384">
        <f t="shared" ca="1" si="152"/>
        <v>4</v>
      </c>
      <c r="N384" s="2">
        <f t="shared" ca="1" si="134"/>
        <v>4.75</v>
      </c>
      <c r="O384" s="2">
        <f t="shared" ca="1" si="135"/>
        <v>4.666666666666667</v>
      </c>
      <c r="P384" s="2">
        <f t="shared" ca="1" si="136"/>
        <v>4.7166666666666668</v>
      </c>
      <c r="Q384" t="str">
        <f t="shared" ca="1" si="137"/>
        <v>非低收入</v>
      </c>
      <c r="R384" t="str">
        <f t="shared" ca="1" si="138"/>
        <v>高收入</v>
      </c>
      <c r="S384" t="str">
        <f t="shared" ca="1" si="139"/>
        <v>综合评分合格</v>
      </c>
      <c r="T384" t="str">
        <f t="shared" ca="1" si="140"/>
        <v>优秀</v>
      </c>
      <c r="U384" t="str">
        <f t="shared" ca="1" si="141"/>
        <v>优秀</v>
      </c>
      <c r="V384" t="str">
        <f t="shared" ca="1" si="142"/>
        <v>文采斐然</v>
      </c>
      <c r="W384" t="str">
        <f t="shared" ca="1" si="143"/>
        <v>口灿莲花</v>
      </c>
      <c r="X384" t="str">
        <f t="shared" ca="1" si="144"/>
        <v/>
      </c>
      <c r="Y384" t="str">
        <f t="shared" ca="1" si="145"/>
        <v>sql达人</v>
      </c>
      <c r="Z384" t="str">
        <f t="shared" ca="1" si="146"/>
        <v>excel达人</v>
      </c>
      <c r="AA384" t="str">
        <f t="shared" ca="1" si="147"/>
        <v>tab达人</v>
      </c>
      <c r="AB384" t="str">
        <f t="shared" ca="1" si="148"/>
        <v/>
      </c>
      <c r="AC384" t="str">
        <f t="shared" ca="1" si="149"/>
        <v>文采斐然口灿莲花sql达人excel达人tab达人,优秀,高收入</v>
      </c>
      <c r="AD384" t="str">
        <f t="shared" ca="1" si="150"/>
        <v>分析师100383属于高收入人群,优秀</v>
      </c>
      <c r="AE384" t="str">
        <f t="shared" ca="1" si="151"/>
        <v>分析师100383属于高收入人群,优秀此人文采斐然也是sql达人</v>
      </c>
    </row>
    <row r="385" spans="1:31" x14ac:dyDescent="0.2">
      <c r="A385">
        <v>100384</v>
      </c>
      <c r="B385" s="3">
        <f t="shared" ca="1" si="129"/>
        <v>6720.1774730611851</v>
      </c>
      <c r="C385" s="3">
        <f t="shared" ca="1" si="130"/>
        <v>27.723766098360166</v>
      </c>
      <c r="D385" t="str">
        <f t="shared" ca="1" si="131"/>
        <v>男</v>
      </c>
      <c r="E385" s="3">
        <f t="shared" ca="1" si="132"/>
        <v>8679.1264441926796</v>
      </c>
      <c r="F385" s="3">
        <f t="shared" ca="1" si="133"/>
        <v>16</v>
      </c>
      <c r="G385">
        <f t="shared" ca="1" si="153"/>
        <v>5</v>
      </c>
      <c r="H385">
        <f t="shared" ca="1" si="152"/>
        <v>5</v>
      </c>
      <c r="I385">
        <f t="shared" ca="1" si="152"/>
        <v>4</v>
      </c>
      <c r="J385">
        <f t="shared" ca="1" si="152"/>
        <v>4</v>
      </c>
      <c r="K385">
        <f t="shared" ca="1" si="152"/>
        <v>3</v>
      </c>
      <c r="L385">
        <f t="shared" ca="1" si="152"/>
        <v>4</v>
      </c>
      <c r="M385">
        <f t="shared" ca="1" si="152"/>
        <v>5</v>
      </c>
      <c r="N385" s="2">
        <f t="shared" ca="1" si="134"/>
        <v>4.5</v>
      </c>
      <c r="O385" s="2">
        <f t="shared" ca="1" si="135"/>
        <v>4</v>
      </c>
      <c r="P385" s="2">
        <f t="shared" ca="1" si="136"/>
        <v>4.3</v>
      </c>
      <c r="Q385" t="str">
        <f t="shared" ca="1" si="137"/>
        <v>非低收入</v>
      </c>
      <c r="R385" t="str">
        <f t="shared" ca="1" si="138"/>
        <v>中高收入</v>
      </c>
      <c r="S385" t="str">
        <f t="shared" ca="1" si="139"/>
        <v>综合评分合格</v>
      </c>
      <c r="T385" t="str">
        <f t="shared" ca="1" si="140"/>
        <v>非优秀</v>
      </c>
      <c r="U385" t="str">
        <f t="shared" ca="1" si="141"/>
        <v>综合评分合格</v>
      </c>
      <c r="V385" t="str">
        <f t="shared" ca="1" si="142"/>
        <v/>
      </c>
      <c r="W385" t="str">
        <f t="shared" ca="1" si="143"/>
        <v/>
      </c>
      <c r="X385" t="str">
        <f t="shared" ca="1" si="144"/>
        <v>颜值爆表</v>
      </c>
      <c r="Y385" t="str">
        <f t="shared" ca="1" si="145"/>
        <v>sql达人</v>
      </c>
      <c r="Z385" t="str">
        <f t="shared" ca="1" si="146"/>
        <v>excel达人</v>
      </c>
      <c r="AA385" t="str">
        <f t="shared" ca="1" si="147"/>
        <v/>
      </c>
      <c r="AB385" t="str">
        <f t="shared" ca="1" si="148"/>
        <v/>
      </c>
      <c r="AC385" t="str">
        <f t="shared" ca="1" si="149"/>
        <v>颜值爆表sql达人excel达人,综合评分合格,中高收入</v>
      </c>
      <c r="AD385" t="str">
        <f t="shared" ca="1" si="150"/>
        <v>分析师100384属于中高收入人群,综合评分合格</v>
      </c>
      <c r="AE385" t="str">
        <f t="shared" ca="1" si="151"/>
        <v>分析师100384属于中高收入人群,综合评分合格也是sql达人</v>
      </c>
    </row>
    <row r="386" spans="1:31" x14ac:dyDescent="0.2">
      <c r="A386">
        <v>100385</v>
      </c>
      <c r="B386" s="3">
        <f t="shared" ca="1" si="129"/>
        <v>437.65080227961664</v>
      </c>
      <c r="C386" s="3">
        <f t="shared" ca="1" si="130"/>
        <v>28.269068326428094</v>
      </c>
      <c r="D386" t="str">
        <f t="shared" ca="1" si="131"/>
        <v>女</v>
      </c>
      <c r="E386" s="3">
        <f t="shared" ca="1" si="132"/>
        <v>21702.541255381217</v>
      </c>
      <c r="F386" s="3">
        <f t="shared" ca="1" si="133"/>
        <v>16</v>
      </c>
      <c r="G386">
        <f t="shared" ca="1" si="153"/>
        <v>5</v>
      </c>
      <c r="H386">
        <f t="shared" ca="1" si="152"/>
        <v>4</v>
      </c>
      <c r="I386">
        <f t="shared" ca="1" si="152"/>
        <v>3</v>
      </c>
      <c r="J386">
        <f t="shared" ca="1" si="152"/>
        <v>5</v>
      </c>
      <c r="K386">
        <f t="shared" ca="1" si="152"/>
        <v>5</v>
      </c>
      <c r="L386">
        <f t="shared" ca="1" si="152"/>
        <v>3</v>
      </c>
      <c r="M386">
        <f t="shared" ca="1" si="152"/>
        <v>3</v>
      </c>
      <c r="N386" s="2">
        <f t="shared" ca="1" si="134"/>
        <v>4.25</v>
      </c>
      <c r="O386" s="2">
        <f t="shared" ca="1" si="135"/>
        <v>3.6666666666666665</v>
      </c>
      <c r="P386" s="2">
        <f t="shared" ca="1" si="136"/>
        <v>4.0166666666666666</v>
      </c>
      <c r="Q386" t="str">
        <f t="shared" ca="1" si="137"/>
        <v>非低收入</v>
      </c>
      <c r="R386" t="str">
        <f t="shared" ca="1" si="138"/>
        <v>高收入</v>
      </c>
      <c r="S386" t="str">
        <f t="shared" ca="1" si="139"/>
        <v>综合评分合格</v>
      </c>
      <c r="T386" t="str">
        <f t="shared" ca="1" si="140"/>
        <v>非优秀</v>
      </c>
      <c r="U386" t="str">
        <f t="shared" ca="1" si="141"/>
        <v>综合评分合格</v>
      </c>
      <c r="V386" t="str">
        <f t="shared" ca="1" si="142"/>
        <v>文采斐然</v>
      </c>
      <c r="W386" t="str">
        <f t="shared" ca="1" si="143"/>
        <v/>
      </c>
      <c r="X386" t="str">
        <f t="shared" ca="1" si="144"/>
        <v/>
      </c>
      <c r="Y386" t="str">
        <f t="shared" ca="1" si="145"/>
        <v>sql达人</v>
      </c>
      <c r="Z386" t="str">
        <f t="shared" ca="1" si="146"/>
        <v>excel达人</v>
      </c>
      <c r="AA386" t="str">
        <f t="shared" ca="1" si="147"/>
        <v/>
      </c>
      <c r="AB386" t="str">
        <f t="shared" ca="1" si="148"/>
        <v>python达人</v>
      </c>
      <c r="AC386" t="str">
        <f t="shared" ca="1" si="149"/>
        <v>文采斐然sql达人excel达人python达人,综合评分合格,高收入</v>
      </c>
      <c r="AD386" t="str">
        <f t="shared" ca="1" si="150"/>
        <v>分析师100385属于高收入人群,综合评分合格</v>
      </c>
      <c r="AE386" t="str">
        <f t="shared" ca="1" si="151"/>
        <v>分析师100385属于高收入人群,综合评分合格此人文采斐然也是sql达人</v>
      </c>
    </row>
    <row r="387" spans="1:31" x14ac:dyDescent="0.2">
      <c r="A387">
        <v>100386</v>
      </c>
      <c r="B387" s="3">
        <f t="shared" ref="B387:B450" ca="1" si="154">RAND()*10000</f>
        <v>3931.1547626378083</v>
      </c>
      <c r="C387" s="3">
        <f t="shared" ref="C387:C450" ca="1" si="155">18+RAND()*50</f>
        <v>57.289088710127828</v>
      </c>
      <c r="D387" t="str">
        <f t="shared" ref="D387:D450" ca="1" si="156">IF(RAND()&lt;=0.5,"男","女")</f>
        <v>男</v>
      </c>
      <c r="E387" s="3">
        <f t="shared" ref="E387:E450" ca="1" si="157">RAND()*20000+2000</f>
        <v>5183.881943415654</v>
      </c>
      <c r="F387" s="3">
        <f t="shared" ref="F387:F450" ca="1" si="158">ROUND((2+RAND()*20),0)</f>
        <v>7</v>
      </c>
      <c r="G387">
        <f t="shared" ca="1" si="153"/>
        <v>4</v>
      </c>
      <c r="H387">
        <f t="shared" ca="1" si="152"/>
        <v>5</v>
      </c>
      <c r="I387">
        <f t="shared" ca="1" si="152"/>
        <v>4</v>
      </c>
      <c r="J387">
        <f t="shared" ca="1" si="152"/>
        <v>4</v>
      </c>
      <c r="K387">
        <f t="shared" ca="1" si="152"/>
        <v>4</v>
      </c>
      <c r="L387">
        <f t="shared" ca="1" si="152"/>
        <v>4</v>
      </c>
      <c r="M387">
        <f t="shared" ca="1" si="152"/>
        <v>5</v>
      </c>
      <c r="N387" s="2">
        <f t="shared" ref="N387:N450" ca="1" si="159">AVERAGE(G387:J387)</f>
        <v>4.25</v>
      </c>
      <c r="O387" s="2">
        <f t="shared" ref="O387:O450" ca="1" si="160">AVERAGE(K387:M387)</f>
        <v>4.333333333333333</v>
      </c>
      <c r="P387" s="2">
        <f t="shared" ref="P387:P450" ca="1" si="161">0.6*N387+0.4*O387</f>
        <v>4.2833333333333332</v>
      </c>
      <c r="Q387" t="str">
        <f t="shared" ref="Q387:Q450" ca="1" si="162">IF(E387&lt;3000,"低收入","非低收入")</f>
        <v>非低收入</v>
      </c>
      <c r="R387" t="str">
        <f t="shared" ref="R387:R450" ca="1" si="163">IF(E387&lt;3000,"低收入",IF(E387&lt;6000,"中等收入",IF(E387&lt;10000,"中高收入","高收入")))</f>
        <v>中等收入</v>
      </c>
      <c r="S387" t="str">
        <f t="shared" ref="S387:S450" ca="1" si="164">IF(OR(N387&lt;3,O387&lt;3),"综合评分不合格","综合评分合格")</f>
        <v>综合评分合格</v>
      </c>
      <c r="T387" t="str">
        <f t="shared" ref="T387:T450" ca="1" si="165">IF(AND(N387&gt;4.5,O387&gt;4.5),"优秀","非优秀")</f>
        <v>非优秀</v>
      </c>
      <c r="U387" t="str">
        <f t="shared" ref="U387:U450" ca="1" si="166">IF(T387="优秀","优秀",S387)</f>
        <v>综合评分合格</v>
      </c>
      <c r="V387" t="str">
        <f t="shared" ref="V387:V450" ca="1" si="167">IF(K387&gt;=4.5,"文采斐然","")</f>
        <v/>
      </c>
      <c r="W387" t="str">
        <f t="shared" ref="W387:W450" ca="1" si="168">IF(L387&gt;=4.5,"口灿莲花","")</f>
        <v/>
      </c>
      <c r="X387" t="str">
        <f t="shared" ref="X387:X450" ca="1" si="169">IF(M387&gt;=4.5,"颜值爆表","")</f>
        <v>颜值爆表</v>
      </c>
      <c r="Y387" t="str">
        <f t="shared" ref="Y387:Y450" ca="1" si="170">IF(F387&gt;4.5,"sql达人","")</f>
        <v>sql达人</v>
      </c>
      <c r="Z387" t="str">
        <f t="shared" ref="Z387:Z450" ca="1" si="171">IF(G387&gt;4.5,"excel达人","")</f>
        <v/>
      </c>
      <c r="AA387" t="str">
        <f t="shared" ref="AA387:AA450" ca="1" si="172">IF(I387&gt;4.5,"tab达人","")</f>
        <v/>
      </c>
      <c r="AB387" t="str">
        <f t="shared" ref="AB387:AB450" ca="1" si="173">IF(J387&gt;4.5,"python达人","")</f>
        <v/>
      </c>
      <c r="AC387" t="str">
        <f t="shared" ref="AC387:AC450" ca="1" si="174">_xlfn.CONCAT(V387:AB387,",",U387,",",R387)</f>
        <v>颜值爆表sql达人,综合评分合格,中等收入</v>
      </c>
      <c r="AD387" t="str">
        <f t="shared" ref="AD387:AD450" ca="1" si="175">CONCATENATE("分析师",A387,"属于",R387,"人群",",",U387)</f>
        <v>分析师100386属于中等收入人群,综合评分合格</v>
      </c>
      <c r="AE387" t="str">
        <f t="shared" ref="AE387:AE450" ca="1" si="176">CONCATENATE(AD387,"",IF(V387="","","此人"),V387,IF(Y387="","","也是"),Y387)</f>
        <v>分析师100386属于中等收入人群,综合评分合格也是sql达人</v>
      </c>
    </row>
    <row r="388" spans="1:31" x14ac:dyDescent="0.2">
      <c r="A388">
        <v>100387</v>
      </c>
      <c r="B388" s="3">
        <f t="shared" ca="1" si="154"/>
        <v>3013.7539311396213</v>
      </c>
      <c r="C388" s="3">
        <f t="shared" ca="1" si="155"/>
        <v>35.964248746639186</v>
      </c>
      <c r="D388" t="str">
        <f t="shared" ca="1" si="156"/>
        <v>男</v>
      </c>
      <c r="E388" s="3">
        <f t="shared" ca="1" si="157"/>
        <v>10374.377862492604</v>
      </c>
      <c r="F388" s="3">
        <f t="shared" ca="1" si="158"/>
        <v>6</v>
      </c>
      <c r="G388">
        <f t="shared" ca="1" si="153"/>
        <v>5</v>
      </c>
      <c r="H388">
        <f t="shared" ca="1" si="152"/>
        <v>5</v>
      </c>
      <c r="I388">
        <f t="shared" ca="1" si="152"/>
        <v>2</v>
      </c>
      <c r="J388">
        <f t="shared" ca="1" si="152"/>
        <v>2</v>
      </c>
      <c r="K388">
        <f t="shared" ca="1" si="152"/>
        <v>4</v>
      </c>
      <c r="L388">
        <f t="shared" ca="1" si="152"/>
        <v>5</v>
      </c>
      <c r="M388">
        <f t="shared" ca="1" si="152"/>
        <v>5</v>
      </c>
      <c r="N388" s="2">
        <f t="shared" ca="1" si="159"/>
        <v>3.5</v>
      </c>
      <c r="O388" s="2">
        <f t="shared" ca="1" si="160"/>
        <v>4.666666666666667</v>
      </c>
      <c r="P388" s="2">
        <f t="shared" ca="1" si="161"/>
        <v>3.9666666666666668</v>
      </c>
      <c r="Q388" t="str">
        <f t="shared" ca="1" si="162"/>
        <v>非低收入</v>
      </c>
      <c r="R388" t="str">
        <f t="shared" ca="1" si="163"/>
        <v>高收入</v>
      </c>
      <c r="S388" t="str">
        <f t="shared" ca="1" si="164"/>
        <v>综合评分合格</v>
      </c>
      <c r="T388" t="str">
        <f t="shared" ca="1" si="165"/>
        <v>非优秀</v>
      </c>
      <c r="U388" t="str">
        <f t="shared" ca="1" si="166"/>
        <v>综合评分合格</v>
      </c>
      <c r="V388" t="str">
        <f t="shared" ca="1" si="167"/>
        <v/>
      </c>
      <c r="W388" t="str">
        <f t="shared" ca="1" si="168"/>
        <v>口灿莲花</v>
      </c>
      <c r="X388" t="str">
        <f t="shared" ca="1" si="169"/>
        <v>颜值爆表</v>
      </c>
      <c r="Y388" t="str">
        <f t="shared" ca="1" si="170"/>
        <v>sql达人</v>
      </c>
      <c r="Z388" t="str">
        <f t="shared" ca="1" si="171"/>
        <v>excel达人</v>
      </c>
      <c r="AA388" t="str">
        <f t="shared" ca="1" si="172"/>
        <v/>
      </c>
      <c r="AB388" t="str">
        <f t="shared" ca="1" si="173"/>
        <v/>
      </c>
      <c r="AC388" t="str">
        <f t="shared" ca="1" si="174"/>
        <v>口灿莲花颜值爆表sql达人excel达人,综合评分合格,高收入</v>
      </c>
      <c r="AD388" t="str">
        <f t="shared" ca="1" si="175"/>
        <v>分析师100387属于高收入人群,综合评分合格</v>
      </c>
      <c r="AE388" t="str">
        <f t="shared" ca="1" si="176"/>
        <v>分析师100387属于高收入人群,综合评分合格也是sql达人</v>
      </c>
    </row>
    <row r="389" spans="1:31" x14ac:dyDescent="0.2">
      <c r="A389">
        <v>100388</v>
      </c>
      <c r="B389" s="3">
        <f t="shared" ca="1" si="154"/>
        <v>9814.2680096851782</v>
      </c>
      <c r="C389" s="3">
        <f t="shared" ca="1" si="155"/>
        <v>38.034722369272721</v>
      </c>
      <c r="D389" t="str">
        <f t="shared" ca="1" si="156"/>
        <v>女</v>
      </c>
      <c r="E389" s="3">
        <f t="shared" ca="1" si="157"/>
        <v>5047.5624360426345</v>
      </c>
      <c r="F389" s="3">
        <f t="shared" ca="1" si="158"/>
        <v>14</v>
      </c>
      <c r="G389">
        <f t="shared" ca="1" si="153"/>
        <v>5</v>
      </c>
      <c r="H389">
        <f t="shared" ca="1" si="152"/>
        <v>4</v>
      </c>
      <c r="I389">
        <f t="shared" ca="1" si="152"/>
        <v>5</v>
      </c>
      <c r="J389">
        <f t="shared" ca="1" si="152"/>
        <v>4</v>
      </c>
      <c r="K389">
        <f t="shared" ca="1" si="152"/>
        <v>5</v>
      </c>
      <c r="L389">
        <f t="shared" ca="1" si="152"/>
        <v>3</v>
      </c>
      <c r="M389">
        <f t="shared" ca="1" si="152"/>
        <v>5</v>
      </c>
      <c r="N389" s="2">
        <f t="shared" ca="1" si="159"/>
        <v>4.5</v>
      </c>
      <c r="O389" s="2">
        <f t="shared" ca="1" si="160"/>
        <v>4.333333333333333</v>
      </c>
      <c r="P389" s="2">
        <f t="shared" ca="1" si="161"/>
        <v>4.4333333333333336</v>
      </c>
      <c r="Q389" t="str">
        <f t="shared" ca="1" si="162"/>
        <v>非低收入</v>
      </c>
      <c r="R389" t="str">
        <f t="shared" ca="1" si="163"/>
        <v>中等收入</v>
      </c>
      <c r="S389" t="str">
        <f t="shared" ca="1" si="164"/>
        <v>综合评分合格</v>
      </c>
      <c r="T389" t="str">
        <f t="shared" ca="1" si="165"/>
        <v>非优秀</v>
      </c>
      <c r="U389" t="str">
        <f t="shared" ca="1" si="166"/>
        <v>综合评分合格</v>
      </c>
      <c r="V389" t="str">
        <f t="shared" ca="1" si="167"/>
        <v>文采斐然</v>
      </c>
      <c r="W389" t="str">
        <f t="shared" ca="1" si="168"/>
        <v/>
      </c>
      <c r="X389" t="str">
        <f t="shared" ca="1" si="169"/>
        <v>颜值爆表</v>
      </c>
      <c r="Y389" t="str">
        <f t="shared" ca="1" si="170"/>
        <v>sql达人</v>
      </c>
      <c r="Z389" t="str">
        <f t="shared" ca="1" si="171"/>
        <v>excel达人</v>
      </c>
      <c r="AA389" t="str">
        <f t="shared" ca="1" si="172"/>
        <v>tab达人</v>
      </c>
      <c r="AB389" t="str">
        <f t="shared" ca="1" si="173"/>
        <v/>
      </c>
      <c r="AC389" t="str">
        <f t="shared" ca="1" si="174"/>
        <v>文采斐然颜值爆表sql达人excel达人tab达人,综合评分合格,中等收入</v>
      </c>
      <c r="AD389" t="str">
        <f t="shared" ca="1" si="175"/>
        <v>分析师100388属于中等收入人群,综合评分合格</v>
      </c>
      <c r="AE389" t="str">
        <f t="shared" ca="1" si="176"/>
        <v>分析师100388属于中等收入人群,综合评分合格此人文采斐然也是sql达人</v>
      </c>
    </row>
    <row r="390" spans="1:31" x14ac:dyDescent="0.2">
      <c r="A390">
        <v>100389</v>
      </c>
      <c r="B390" s="3">
        <f t="shared" ca="1" si="154"/>
        <v>1967.4743105189307</v>
      </c>
      <c r="C390" s="3">
        <f t="shared" ca="1" si="155"/>
        <v>20.391874497807432</v>
      </c>
      <c r="D390" t="str">
        <f t="shared" ca="1" si="156"/>
        <v>女</v>
      </c>
      <c r="E390" s="3">
        <f t="shared" ca="1" si="157"/>
        <v>21417.496705616792</v>
      </c>
      <c r="F390" s="3">
        <f t="shared" ca="1" si="158"/>
        <v>16</v>
      </c>
      <c r="G390">
        <f t="shared" ca="1" si="153"/>
        <v>5</v>
      </c>
      <c r="H390">
        <f t="shared" ca="1" si="152"/>
        <v>5</v>
      </c>
      <c r="I390">
        <f t="shared" ca="1" si="152"/>
        <v>5</v>
      </c>
      <c r="J390">
        <f t="shared" ca="1" si="152"/>
        <v>4</v>
      </c>
      <c r="K390">
        <f t="shared" ca="1" si="152"/>
        <v>5</v>
      </c>
      <c r="L390">
        <f t="shared" ca="1" si="152"/>
        <v>2</v>
      </c>
      <c r="M390">
        <f t="shared" ca="1" si="152"/>
        <v>5</v>
      </c>
      <c r="N390" s="2">
        <f t="shared" ca="1" si="159"/>
        <v>4.75</v>
      </c>
      <c r="O390" s="2">
        <f t="shared" ca="1" si="160"/>
        <v>4</v>
      </c>
      <c r="P390" s="2">
        <f t="shared" ca="1" si="161"/>
        <v>4.45</v>
      </c>
      <c r="Q390" t="str">
        <f t="shared" ca="1" si="162"/>
        <v>非低收入</v>
      </c>
      <c r="R390" t="str">
        <f t="shared" ca="1" si="163"/>
        <v>高收入</v>
      </c>
      <c r="S390" t="str">
        <f t="shared" ca="1" si="164"/>
        <v>综合评分合格</v>
      </c>
      <c r="T390" t="str">
        <f t="shared" ca="1" si="165"/>
        <v>非优秀</v>
      </c>
      <c r="U390" t="str">
        <f t="shared" ca="1" si="166"/>
        <v>综合评分合格</v>
      </c>
      <c r="V390" t="str">
        <f t="shared" ca="1" si="167"/>
        <v>文采斐然</v>
      </c>
      <c r="W390" t="str">
        <f t="shared" ca="1" si="168"/>
        <v/>
      </c>
      <c r="X390" t="str">
        <f t="shared" ca="1" si="169"/>
        <v>颜值爆表</v>
      </c>
      <c r="Y390" t="str">
        <f t="shared" ca="1" si="170"/>
        <v>sql达人</v>
      </c>
      <c r="Z390" t="str">
        <f t="shared" ca="1" si="171"/>
        <v>excel达人</v>
      </c>
      <c r="AA390" t="str">
        <f t="shared" ca="1" si="172"/>
        <v>tab达人</v>
      </c>
      <c r="AB390" t="str">
        <f t="shared" ca="1" si="173"/>
        <v/>
      </c>
      <c r="AC390" t="str">
        <f t="shared" ca="1" si="174"/>
        <v>文采斐然颜值爆表sql达人excel达人tab达人,综合评分合格,高收入</v>
      </c>
      <c r="AD390" t="str">
        <f t="shared" ca="1" si="175"/>
        <v>分析师100389属于高收入人群,综合评分合格</v>
      </c>
      <c r="AE390" t="str">
        <f t="shared" ca="1" si="176"/>
        <v>分析师100389属于高收入人群,综合评分合格此人文采斐然也是sql达人</v>
      </c>
    </row>
    <row r="391" spans="1:31" x14ac:dyDescent="0.2">
      <c r="A391">
        <v>100390</v>
      </c>
      <c r="B391" s="3">
        <f t="shared" ca="1" si="154"/>
        <v>9486.6864896315747</v>
      </c>
      <c r="C391" s="3">
        <f t="shared" ca="1" si="155"/>
        <v>61.642331421817225</v>
      </c>
      <c r="D391" t="str">
        <f t="shared" ca="1" si="156"/>
        <v>男</v>
      </c>
      <c r="E391" s="3">
        <f t="shared" ca="1" si="157"/>
        <v>5113.4803329749584</v>
      </c>
      <c r="F391" s="3">
        <f t="shared" ca="1" si="158"/>
        <v>11</v>
      </c>
      <c r="G391">
        <f t="shared" ca="1" si="153"/>
        <v>5</v>
      </c>
      <c r="H391">
        <f t="shared" ca="1" si="152"/>
        <v>3</v>
      </c>
      <c r="I391">
        <f t="shared" ca="1" si="152"/>
        <v>5</v>
      </c>
      <c r="J391">
        <f t="shared" ca="1" si="152"/>
        <v>4</v>
      </c>
      <c r="K391">
        <f t="shared" ca="1" si="152"/>
        <v>4</v>
      </c>
      <c r="L391">
        <f t="shared" ca="1" si="152"/>
        <v>4</v>
      </c>
      <c r="M391">
        <f t="shared" ca="1" si="152"/>
        <v>4</v>
      </c>
      <c r="N391" s="2">
        <f t="shared" ca="1" si="159"/>
        <v>4.25</v>
      </c>
      <c r="O391" s="2">
        <f t="shared" ca="1" si="160"/>
        <v>4</v>
      </c>
      <c r="P391" s="2">
        <f t="shared" ca="1" si="161"/>
        <v>4.1500000000000004</v>
      </c>
      <c r="Q391" t="str">
        <f t="shared" ca="1" si="162"/>
        <v>非低收入</v>
      </c>
      <c r="R391" t="str">
        <f t="shared" ca="1" si="163"/>
        <v>中等收入</v>
      </c>
      <c r="S391" t="str">
        <f t="shared" ca="1" si="164"/>
        <v>综合评分合格</v>
      </c>
      <c r="T391" t="str">
        <f t="shared" ca="1" si="165"/>
        <v>非优秀</v>
      </c>
      <c r="U391" t="str">
        <f t="shared" ca="1" si="166"/>
        <v>综合评分合格</v>
      </c>
      <c r="V391" t="str">
        <f t="shared" ca="1" si="167"/>
        <v/>
      </c>
      <c r="W391" t="str">
        <f t="shared" ca="1" si="168"/>
        <v/>
      </c>
      <c r="X391" t="str">
        <f t="shared" ca="1" si="169"/>
        <v/>
      </c>
      <c r="Y391" t="str">
        <f t="shared" ca="1" si="170"/>
        <v>sql达人</v>
      </c>
      <c r="Z391" t="str">
        <f t="shared" ca="1" si="171"/>
        <v>excel达人</v>
      </c>
      <c r="AA391" t="str">
        <f t="shared" ca="1" si="172"/>
        <v>tab达人</v>
      </c>
      <c r="AB391" t="str">
        <f t="shared" ca="1" si="173"/>
        <v/>
      </c>
      <c r="AC391" t="str">
        <f t="shared" ca="1" si="174"/>
        <v>sql达人excel达人tab达人,综合评分合格,中等收入</v>
      </c>
      <c r="AD391" t="str">
        <f t="shared" ca="1" si="175"/>
        <v>分析师100390属于中等收入人群,综合评分合格</v>
      </c>
      <c r="AE391" t="str">
        <f t="shared" ca="1" si="176"/>
        <v>分析师100390属于中等收入人群,综合评分合格也是sql达人</v>
      </c>
    </row>
    <row r="392" spans="1:31" x14ac:dyDescent="0.2">
      <c r="A392">
        <v>100391</v>
      </c>
      <c r="B392" s="3">
        <f t="shared" ca="1" si="154"/>
        <v>4980.3818254700809</v>
      </c>
      <c r="C392" s="3">
        <f t="shared" ca="1" si="155"/>
        <v>43.893907711063108</v>
      </c>
      <c r="D392" t="str">
        <f t="shared" ca="1" si="156"/>
        <v>女</v>
      </c>
      <c r="E392" s="3">
        <f t="shared" ca="1" si="157"/>
        <v>18217.165209879931</v>
      </c>
      <c r="F392" s="3">
        <f t="shared" ca="1" si="158"/>
        <v>18</v>
      </c>
      <c r="G392">
        <f t="shared" ca="1" si="153"/>
        <v>4</v>
      </c>
      <c r="H392">
        <f t="shared" ca="1" si="152"/>
        <v>4</v>
      </c>
      <c r="I392">
        <f t="shared" ref="H392:M434" ca="1" si="177">IF(RAND()&lt;0.5,5,IF(RAND()&lt;0.7,4,IF(RAND()&lt;0.8,3,IF(RAND()&lt;0.9,2,1))))</f>
        <v>5</v>
      </c>
      <c r="J392">
        <f t="shared" ca="1" si="177"/>
        <v>5</v>
      </c>
      <c r="K392">
        <f t="shared" ca="1" si="177"/>
        <v>4</v>
      </c>
      <c r="L392">
        <f t="shared" ca="1" si="177"/>
        <v>5</v>
      </c>
      <c r="M392">
        <f t="shared" ca="1" si="177"/>
        <v>5</v>
      </c>
      <c r="N392" s="2">
        <f t="shared" ca="1" si="159"/>
        <v>4.5</v>
      </c>
      <c r="O392" s="2">
        <f t="shared" ca="1" si="160"/>
        <v>4.666666666666667</v>
      </c>
      <c r="P392" s="2">
        <f t="shared" ca="1" si="161"/>
        <v>4.5666666666666664</v>
      </c>
      <c r="Q392" t="str">
        <f t="shared" ca="1" si="162"/>
        <v>非低收入</v>
      </c>
      <c r="R392" t="str">
        <f t="shared" ca="1" si="163"/>
        <v>高收入</v>
      </c>
      <c r="S392" t="str">
        <f t="shared" ca="1" si="164"/>
        <v>综合评分合格</v>
      </c>
      <c r="T392" t="str">
        <f t="shared" ca="1" si="165"/>
        <v>非优秀</v>
      </c>
      <c r="U392" t="str">
        <f t="shared" ca="1" si="166"/>
        <v>综合评分合格</v>
      </c>
      <c r="V392" t="str">
        <f t="shared" ca="1" si="167"/>
        <v/>
      </c>
      <c r="W392" t="str">
        <f t="shared" ca="1" si="168"/>
        <v>口灿莲花</v>
      </c>
      <c r="X392" t="str">
        <f t="shared" ca="1" si="169"/>
        <v>颜值爆表</v>
      </c>
      <c r="Y392" t="str">
        <f t="shared" ca="1" si="170"/>
        <v>sql达人</v>
      </c>
      <c r="Z392" t="str">
        <f t="shared" ca="1" si="171"/>
        <v/>
      </c>
      <c r="AA392" t="str">
        <f t="shared" ca="1" si="172"/>
        <v>tab达人</v>
      </c>
      <c r="AB392" t="str">
        <f t="shared" ca="1" si="173"/>
        <v>python达人</v>
      </c>
      <c r="AC392" t="str">
        <f t="shared" ca="1" si="174"/>
        <v>口灿莲花颜值爆表sql达人tab达人python达人,综合评分合格,高收入</v>
      </c>
      <c r="AD392" t="str">
        <f t="shared" ca="1" si="175"/>
        <v>分析师100391属于高收入人群,综合评分合格</v>
      </c>
      <c r="AE392" t="str">
        <f t="shared" ca="1" si="176"/>
        <v>分析师100391属于高收入人群,综合评分合格也是sql达人</v>
      </c>
    </row>
    <row r="393" spans="1:31" x14ac:dyDescent="0.2">
      <c r="A393">
        <v>100392</v>
      </c>
      <c r="B393" s="3">
        <f t="shared" ca="1" si="154"/>
        <v>2721.6687691086572</v>
      </c>
      <c r="C393" s="3">
        <f t="shared" ca="1" si="155"/>
        <v>49.047653418286643</v>
      </c>
      <c r="D393" t="str">
        <f t="shared" ca="1" si="156"/>
        <v>女</v>
      </c>
      <c r="E393" s="3">
        <f t="shared" ca="1" si="157"/>
        <v>2940.430845201081</v>
      </c>
      <c r="F393" s="3">
        <f t="shared" ca="1" si="158"/>
        <v>21</v>
      </c>
      <c r="G393">
        <f t="shared" ca="1" si="153"/>
        <v>5</v>
      </c>
      <c r="H393">
        <f t="shared" ca="1" si="177"/>
        <v>5</v>
      </c>
      <c r="I393">
        <f t="shared" ca="1" si="177"/>
        <v>4</v>
      </c>
      <c r="J393">
        <f t="shared" ca="1" si="177"/>
        <v>5</v>
      </c>
      <c r="K393">
        <f t="shared" ca="1" si="177"/>
        <v>5</v>
      </c>
      <c r="L393">
        <f t="shared" ca="1" si="177"/>
        <v>5</v>
      </c>
      <c r="M393">
        <f t="shared" ca="1" si="177"/>
        <v>5</v>
      </c>
      <c r="N393" s="2">
        <f t="shared" ca="1" si="159"/>
        <v>4.75</v>
      </c>
      <c r="O393" s="2">
        <f t="shared" ca="1" si="160"/>
        <v>5</v>
      </c>
      <c r="P393" s="2">
        <f t="shared" ca="1" si="161"/>
        <v>4.8499999999999996</v>
      </c>
      <c r="Q393" t="str">
        <f t="shared" ca="1" si="162"/>
        <v>低收入</v>
      </c>
      <c r="R393" t="str">
        <f t="shared" ca="1" si="163"/>
        <v>低收入</v>
      </c>
      <c r="S393" t="str">
        <f t="shared" ca="1" si="164"/>
        <v>综合评分合格</v>
      </c>
      <c r="T393" t="str">
        <f t="shared" ca="1" si="165"/>
        <v>优秀</v>
      </c>
      <c r="U393" t="str">
        <f t="shared" ca="1" si="166"/>
        <v>优秀</v>
      </c>
      <c r="V393" t="str">
        <f t="shared" ca="1" si="167"/>
        <v>文采斐然</v>
      </c>
      <c r="W393" t="str">
        <f t="shared" ca="1" si="168"/>
        <v>口灿莲花</v>
      </c>
      <c r="X393" t="str">
        <f t="shared" ca="1" si="169"/>
        <v>颜值爆表</v>
      </c>
      <c r="Y393" t="str">
        <f t="shared" ca="1" si="170"/>
        <v>sql达人</v>
      </c>
      <c r="Z393" t="str">
        <f t="shared" ca="1" si="171"/>
        <v>excel达人</v>
      </c>
      <c r="AA393" t="str">
        <f t="shared" ca="1" si="172"/>
        <v/>
      </c>
      <c r="AB393" t="str">
        <f t="shared" ca="1" si="173"/>
        <v>python达人</v>
      </c>
      <c r="AC393" t="str">
        <f t="shared" ca="1" si="174"/>
        <v>文采斐然口灿莲花颜值爆表sql达人excel达人python达人,优秀,低收入</v>
      </c>
      <c r="AD393" t="str">
        <f t="shared" ca="1" si="175"/>
        <v>分析师100392属于低收入人群,优秀</v>
      </c>
      <c r="AE393" t="str">
        <f t="shared" ca="1" si="176"/>
        <v>分析师100392属于低收入人群,优秀此人文采斐然也是sql达人</v>
      </c>
    </row>
    <row r="394" spans="1:31" x14ac:dyDescent="0.2">
      <c r="A394">
        <v>100393</v>
      </c>
      <c r="B394" s="3">
        <f t="shared" ca="1" si="154"/>
        <v>5986.9811282042938</v>
      </c>
      <c r="C394" s="3">
        <f t="shared" ca="1" si="155"/>
        <v>43.509963175058388</v>
      </c>
      <c r="D394" t="str">
        <f t="shared" ca="1" si="156"/>
        <v>女</v>
      </c>
      <c r="E394" s="3">
        <f t="shared" ca="1" si="157"/>
        <v>20825.470845260617</v>
      </c>
      <c r="F394" s="3">
        <f t="shared" ca="1" si="158"/>
        <v>19</v>
      </c>
      <c r="G394">
        <f t="shared" ca="1" si="153"/>
        <v>4</v>
      </c>
      <c r="H394">
        <f t="shared" ca="1" si="177"/>
        <v>4</v>
      </c>
      <c r="I394">
        <f t="shared" ca="1" si="177"/>
        <v>5</v>
      </c>
      <c r="J394">
        <f t="shared" ca="1" si="177"/>
        <v>5</v>
      </c>
      <c r="K394">
        <f t="shared" ca="1" si="177"/>
        <v>5</v>
      </c>
      <c r="L394">
        <f t="shared" ca="1" si="177"/>
        <v>3</v>
      </c>
      <c r="M394">
        <f t="shared" ca="1" si="177"/>
        <v>5</v>
      </c>
      <c r="N394" s="2">
        <f t="shared" ca="1" si="159"/>
        <v>4.5</v>
      </c>
      <c r="O394" s="2">
        <f t="shared" ca="1" si="160"/>
        <v>4.333333333333333</v>
      </c>
      <c r="P394" s="2">
        <f t="shared" ca="1" si="161"/>
        <v>4.4333333333333336</v>
      </c>
      <c r="Q394" t="str">
        <f t="shared" ca="1" si="162"/>
        <v>非低收入</v>
      </c>
      <c r="R394" t="str">
        <f t="shared" ca="1" si="163"/>
        <v>高收入</v>
      </c>
      <c r="S394" t="str">
        <f t="shared" ca="1" si="164"/>
        <v>综合评分合格</v>
      </c>
      <c r="T394" t="str">
        <f t="shared" ca="1" si="165"/>
        <v>非优秀</v>
      </c>
      <c r="U394" t="str">
        <f t="shared" ca="1" si="166"/>
        <v>综合评分合格</v>
      </c>
      <c r="V394" t="str">
        <f t="shared" ca="1" si="167"/>
        <v>文采斐然</v>
      </c>
      <c r="W394" t="str">
        <f t="shared" ca="1" si="168"/>
        <v/>
      </c>
      <c r="X394" t="str">
        <f t="shared" ca="1" si="169"/>
        <v>颜值爆表</v>
      </c>
      <c r="Y394" t="str">
        <f t="shared" ca="1" si="170"/>
        <v>sql达人</v>
      </c>
      <c r="Z394" t="str">
        <f t="shared" ca="1" si="171"/>
        <v/>
      </c>
      <c r="AA394" t="str">
        <f t="shared" ca="1" si="172"/>
        <v>tab达人</v>
      </c>
      <c r="AB394" t="str">
        <f t="shared" ca="1" si="173"/>
        <v>python达人</v>
      </c>
      <c r="AC394" t="str">
        <f t="shared" ca="1" si="174"/>
        <v>文采斐然颜值爆表sql达人tab达人python达人,综合评分合格,高收入</v>
      </c>
      <c r="AD394" t="str">
        <f t="shared" ca="1" si="175"/>
        <v>分析师100393属于高收入人群,综合评分合格</v>
      </c>
      <c r="AE394" t="str">
        <f t="shared" ca="1" si="176"/>
        <v>分析师100393属于高收入人群,综合评分合格此人文采斐然也是sql达人</v>
      </c>
    </row>
    <row r="395" spans="1:31" x14ac:dyDescent="0.2">
      <c r="A395">
        <v>100394</v>
      </c>
      <c r="B395" s="3">
        <f t="shared" ca="1" si="154"/>
        <v>1039.9492959619083</v>
      </c>
      <c r="C395" s="3">
        <f t="shared" ca="1" si="155"/>
        <v>24.137084532585448</v>
      </c>
      <c r="D395" t="str">
        <f t="shared" ca="1" si="156"/>
        <v>男</v>
      </c>
      <c r="E395" s="3">
        <f t="shared" ca="1" si="157"/>
        <v>7948.1949680934877</v>
      </c>
      <c r="F395" s="3">
        <f t="shared" ca="1" si="158"/>
        <v>6</v>
      </c>
      <c r="G395">
        <f t="shared" ca="1" si="153"/>
        <v>5</v>
      </c>
      <c r="H395">
        <f t="shared" ca="1" si="177"/>
        <v>4</v>
      </c>
      <c r="I395">
        <f t="shared" ca="1" si="177"/>
        <v>4</v>
      </c>
      <c r="J395">
        <f t="shared" ca="1" si="177"/>
        <v>4</v>
      </c>
      <c r="K395">
        <f t="shared" ca="1" si="177"/>
        <v>4</v>
      </c>
      <c r="L395">
        <f t="shared" ca="1" si="177"/>
        <v>5</v>
      </c>
      <c r="M395">
        <f t="shared" ca="1" si="177"/>
        <v>4</v>
      </c>
      <c r="N395" s="2">
        <f t="shared" ca="1" si="159"/>
        <v>4.25</v>
      </c>
      <c r="O395" s="2">
        <f t="shared" ca="1" si="160"/>
        <v>4.333333333333333</v>
      </c>
      <c r="P395" s="2">
        <f t="shared" ca="1" si="161"/>
        <v>4.2833333333333332</v>
      </c>
      <c r="Q395" t="str">
        <f t="shared" ca="1" si="162"/>
        <v>非低收入</v>
      </c>
      <c r="R395" t="str">
        <f t="shared" ca="1" si="163"/>
        <v>中高收入</v>
      </c>
      <c r="S395" t="str">
        <f t="shared" ca="1" si="164"/>
        <v>综合评分合格</v>
      </c>
      <c r="T395" t="str">
        <f t="shared" ca="1" si="165"/>
        <v>非优秀</v>
      </c>
      <c r="U395" t="str">
        <f t="shared" ca="1" si="166"/>
        <v>综合评分合格</v>
      </c>
      <c r="V395" t="str">
        <f t="shared" ca="1" si="167"/>
        <v/>
      </c>
      <c r="W395" t="str">
        <f t="shared" ca="1" si="168"/>
        <v>口灿莲花</v>
      </c>
      <c r="X395" t="str">
        <f t="shared" ca="1" si="169"/>
        <v/>
      </c>
      <c r="Y395" t="str">
        <f t="shared" ca="1" si="170"/>
        <v>sql达人</v>
      </c>
      <c r="Z395" t="str">
        <f t="shared" ca="1" si="171"/>
        <v>excel达人</v>
      </c>
      <c r="AA395" t="str">
        <f t="shared" ca="1" si="172"/>
        <v/>
      </c>
      <c r="AB395" t="str">
        <f t="shared" ca="1" si="173"/>
        <v/>
      </c>
      <c r="AC395" t="str">
        <f t="shared" ca="1" si="174"/>
        <v>口灿莲花sql达人excel达人,综合评分合格,中高收入</v>
      </c>
      <c r="AD395" t="str">
        <f t="shared" ca="1" si="175"/>
        <v>分析师100394属于中高收入人群,综合评分合格</v>
      </c>
      <c r="AE395" t="str">
        <f t="shared" ca="1" si="176"/>
        <v>分析师100394属于中高收入人群,综合评分合格也是sql达人</v>
      </c>
    </row>
    <row r="396" spans="1:31" x14ac:dyDescent="0.2">
      <c r="A396">
        <v>100395</v>
      </c>
      <c r="B396" s="3">
        <f t="shared" ca="1" si="154"/>
        <v>6701.1010252828519</v>
      </c>
      <c r="C396" s="3">
        <f t="shared" ca="1" si="155"/>
        <v>38.136723314185701</v>
      </c>
      <c r="D396" t="str">
        <f t="shared" ca="1" si="156"/>
        <v>男</v>
      </c>
      <c r="E396" s="3">
        <f t="shared" ca="1" si="157"/>
        <v>12476.929206239745</v>
      </c>
      <c r="F396" s="3">
        <f t="shared" ca="1" si="158"/>
        <v>2</v>
      </c>
      <c r="G396">
        <f t="shared" ca="1" si="153"/>
        <v>5</v>
      </c>
      <c r="H396">
        <f t="shared" ca="1" si="177"/>
        <v>4</v>
      </c>
      <c r="I396">
        <f t="shared" ca="1" si="177"/>
        <v>4</v>
      </c>
      <c r="J396">
        <f t="shared" ca="1" si="177"/>
        <v>5</v>
      </c>
      <c r="K396">
        <f t="shared" ca="1" si="177"/>
        <v>5</v>
      </c>
      <c r="L396">
        <f t="shared" ca="1" si="177"/>
        <v>5</v>
      </c>
      <c r="M396">
        <f t="shared" ca="1" si="177"/>
        <v>5</v>
      </c>
      <c r="N396" s="2">
        <f t="shared" ca="1" si="159"/>
        <v>4.5</v>
      </c>
      <c r="O396" s="2">
        <f t="shared" ca="1" si="160"/>
        <v>5</v>
      </c>
      <c r="P396" s="2">
        <f t="shared" ca="1" si="161"/>
        <v>4.6999999999999993</v>
      </c>
      <c r="Q396" t="str">
        <f t="shared" ca="1" si="162"/>
        <v>非低收入</v>
      </c>
      <c r="R396" t="str">
        <f t="shared" ca="1" si="163"/>
        <v>高收入</v>
      </c>
      <c r="S396" t="str">
        <f t="shared" ca="1" si="164"/>
        <v>综合评分合格</v>
      </c>
      <c r="T396" t="str">
        <f t="shared" ca="1" si="165"/>
        <v>非优秀</v>
      </c>
      <c r="U396" t="str">
        <f t="shared" ca="1" si="166"/>
        <v>综合评分合格</v>
      </c>
      <c r="V396" t="str">
        <f t="shared" ca="1" si="167"/>
        <v>文采斐然</v>
      </c>
      <c r="W396" t="str">
        <f t="shared" ca="1" si="168"/>
        <v>口灿莲花</v>
      </c>
      <c r="X396" t="str">
        <f t="shared" ca="1" si="169"/>
        <v>颜值爆表</v>
      </c>
      <c r="Y396" t="str">
        <f t="shared" ca="1" si="170"/>
        <v/>
      </c>
      <c r="Z396" t="str">
        <f t="shared" ca="1" si="171"/>
        <v>excel达人</v>
      </c>
      <c r="AA396" t="str">
        <f t="shared" ca="1" si="172"/>
        <v/>
      </c>
      <c r="AB396" t="str">
        <f t="shared" ca="1" si="173"/>
        <v>python达人</v>
      </c>
      <c r="AC396" t="str">
        <f t="shared" ca="1" si="174"/>
        <v>文采斐然口灿莲花颜值爆表excel达人python达人,综合评分合格,高收入</v>
      </c>
      <c r="AD396" t="str">
        <f t="shared" ca="1" si="175"/>
        <v>分析师100395属于高收入人群,综合评分合格</v>
      </c>
      <c r="AE396" t="str">
        <f t="shared" ca="1" si="176"/>
        <v>分析师100395属于高收入人群,综合评分合格此人文采斐然</v>
      </c>
    </row>
    <row r="397" spans="1:31" x14ac:dyDescent="0.2">
      <c r="A397">
        <v>100396</v>
      </c>
      <c r="B397" s="3">
        <f t="shared" ca="1" si="154"/>
        <v>596.22164637899823</v>
      </c>
      <c r="C397" s="3">
        <f t="shared" ca="1" si="155"/>
        <v>65.01787666765108</v>
      </c>
      <c r="D397" t="str">
        <f t="shared" ca="1" si="156"/>
        <v>男</v>
      </c>
      <c r="E397" s="3">
        <f t="shared" ca="1" si="157"/>
        <v>9175.5333298991045</v>
      </c>
      <c r="F397" s="3">
        <f t="shared" ca="1" si="158"/>
        <v>10</v>
      </c>
      <c r="G397">
        <f t="shared" ca="1" si="153"/>
        <v>4</v>
      </c>
      <c r="H397">
        <f t="shared" ca="1" si="177"/>
        <v>5</v>
      </c>
      <c r="I397">
        <f t="shared" ca="1" si="177"/>
        <v>4</v>
      </c>
      <c r="J397">
        <f t="shared" ca="1" si="177"/>
        <v>5</v>
      </c>
      <c r="K397">
        <f t="shared" ca="1" si="177"/>
        <v>2</v>
      </c>
      <c r="L397">
        <f t="shared" ca="1" si="177"/>
        <v>4</v>
      </c>
      <c r="M397">
        <f t="shared" ca="1" si="177"/>
        <v>4</v>
      </c>
      <c r="N397" s="2">
        <f t="shared" ca="1" si="159"/>
        <v>4.5</v>
      </c>
      <c r="O397" s="2">
        <f t="shared" ca="1" si="160"/>
        <v>3.3333333333333335</v>
      </c>
      <c r="P397" s="2">
        <f t="shared" ca="1" si="161"/>
        <v>4.0333333333333332</v>
      </c>
      <c r="Q397" t="str">
        <f t="shared" ca="1" si="162"/>
        <v>非低收入</v>
      </c>
      <c r="R397" t="str">
        <f t="shared" ca="1" si="163"/>
        <v>中高收入</v>
      </c>
      <c r="S397" t="str">
        <f t="shared" ca="1" si="164"/>
        <v>综合评分合格</v>
      </c>
      <c r="T397" t="str">
        <f t="shared" ca="1" si="165"/>
        <v>非优秀</v>
      </c>
      <c r="U397" t="str">
        <f t="shared" ca="1" si="166"/>
        <v>综合评分合格</v>
      </c>
      <c r="V397" t="str">
        <f t="shared" ca="1" si="167"/>
        <v/>
      </c>
      <c r="W397" t="str">
        <f t="shared" ca="1" si="168"/>
        <v/>
      </c>
      <c r="X397" t="str">
        <f t="shared" ca="1" si="169"/>
        <v/>
      </c>
      <c r="Y397" t="str">
        <f t="shared" ca="1" si="170"/>
        <v>sql达人</v>
      </c>
      <c r="Z397" t="str">
        <f t="shared" ca="1" si="171"/>
        <v/>
      </c>
      <c r="AA397" t="str">
        <f t="shared" ca="1" si="172"/>
        <v/>
      </c>
      <c r="AB397" t="str">
        <f t="shared" ca="1" si="173"/>
        <v>python达人</v>
      </c>
      <c r="AC397" t="str">
        <f t="shared" ca="1" si="174"/>
        <v>sql达人python达人,综合评分合格,中高收入</v>
      </c>
      <c r="AD397" t="str">
        <f t="shared" ca="1" si="175"/>
        <v>分析师100396属于中高收入人群,综合评分合格</v>
      </c>
      <c r="AE397" t="str">
        <f t="shared" ca="1" si="176"/>
        <v>分析师100396属于中高收入人群,综合评分合格也是sql达人</v>
      </c>
    </row>
    <row r="398" spans="1:31" x14ac:dyDescent="0.2">
      <c r="A398">
        <v>100397</v>
      </c>
      <c r="B398" s="3">
        <f t="shared" ca="1" si="154"/>
        <v>6435.5325545046871</v>
      </c>
      <c r="C398" s="3">
        <f t="shared" ca="1" si="155"/>
        <v>30.655184982118385</v>
      </c>
      <c r="D398" t="str">
        <f t="shared" ca="1" si="156"/>
        <v>女</v>
      </c>
      <c r="E398" s="3">
        <f t="shared" ca="1" si="157"/>
        <v>18428.490346356804</v>
      </c>
      <c r="F398" s="3">
        <f t="shared" ca="1" si="158"/>
        <v>7</v>
      </c>
      <c r="G398">
        <f t="shared" ca="1" si="153"/>
        <v>4</v>
      </c>
      <c r="H398">
        <f t="shared" ca="1" si="177"/>
        <v>4</v>
      </c>
      <c r="I398">
        <f t="shared" ca="1" si="177"/>
        <v>5</v>
      </c>
      <c r="J398">
        <f t="shared" ca="1" si="177"/>
        <v>2</v>
      </c>
      <c r="K398">
        <f t="shared" ca="1" si="177"/>
        <v>4</v>
      </c>
      <c r="L398">
        <f t="shared" ca="1" si="177"/>
        <v>3</v>
      </c>
      <c r="M398">
        <f t="shared" ca="1" si="177"/>
        <v>5</v>
      </c>
      <c r="N398" s="2">
        <f t="shared" ca="1" si="159"/>
        <v>3.75</v>
      </c>
      <c r="O398" s="2">
        <f t="shared" ca="1" si="160"/>
        <v>4</v>
      </c>
      <c r="P398" s="2">
        <f t="shared" ca="1" si="161"/>
        <v>3.85</v>
      </c>
      <c r="Q398" t="str">
        <f t="shared" ca="1" si="162"/>
        <v>非低收入</v>
      </c>
      <c r="R398" t="str">
        <f t="shared" ca="1" si="163"/>
        <v>高收入</v>
      </c>
      <c r="S398" t="str">
        <f t="shared" ca="1" si="164"/>
        <v>综合评分合格</v>
      </c>
      <c r="T398" t="str">
        <f t="shared" ca="1" si="165"/>
        <v>非优秀</v>
      </c>
      <c r="U398" t="str">
        <f t="shared" ca="1" si="166"/>
        <v>综合评分合格</v>
      </c>
      <c r="V398" t="str">
        <f t="shared" ca="1" si="167"/>
        <v/>
      </c>
      <c r="W398" t="str">
        <f t="shared" ca="1" si="168"/>
        <v/>
      </c>
      <c r="X398" t="str">
        <f t="shared" ca="1" si="169"/>
        <v>颜值爆表</v>
      </c>
      <c r="Y398" t="str">
        <f t="shared" ca="1" si="170"/>
        <v>sql达人</v>
      </c>
      <c r="Z398" t="str">
        <f t="shared" ca="1" si="171"/>
        <v/>
      </c>
      <c r="AA398" t="str">
        <f t="shared" ca="1" si="172"/>
        <v>tab达人</v>
      </c>
      <c r="AB398" t="str">
        <f t="shared" ca="1" si="173"/>
        <v/>
      </c>
      <c r="AC398" t="str">
        <f t="shared" ca="1" si="174"/>
        <v>颜值爆表sql达人tab达人,综合评分合格,高收入</v>
      </c>
      <c r="AD398" t="str">
        <f t="shared" ca="1" si="175"/>
        <v>分析师100397属于高收入人群,综合评分合格</v>
      </c>
      <c r="AE398" t="str">
        <f t="shared" ca="1" si="176"/>
        <v>分析师100397属于高收入人群,综合评分合格也是sql达人</v>
      </c>
    </row>
    <row r="399" spans="1:31" x14ac:dyDescent="0.2">
      <c r="A399">
        <v>100398</v>
      </c>
      <c r="B399" s="3">
        <f t="shared" ca="1" si="154"/>
        <v>2235.0207304613955</v>
      </c>
      <c r="C399" s="3">
        <f t="shared" ca="1" si="155"/>
        <v>37.869447585413823</v>
      </c>
      <c r="D399" t="str">
        <f t="shared" ca="1" si="156"/>
        <v>男</v>
      </c>
      <c r="E399" s="3">
        <f t="shared" ca="1" si="157"/>
        <v>5418.731116583429</v>
      </c>
      <c r="F399" s="3">
        <f t="shared" ca="1" si="158"/>
        <v>21</v>
      </c>
      <c r="G399">
        <f t="shared" ca="1" si="153"/>
        <v>5</v>
      </c>
      <c r="H399">
        <f t="shared" ca="1" si="177"/>
        <v>4</v>
      </c>
      <c r="I399">
        <f t="shared" ca="1" si="177"/>
        <v>5</v>
      </c>
      <c r="J399">
        <f t="shared" ca="1" si="177"/>
        <v>4</v>
      </c>
      <c r="K399">
        <f t="shared" ca="1" si="177"/>
        <v>5</v>
      </c>
      <c r="L399">
        <f t="shared" ca="1" si="177"/>
        <v>5</v>
      </c>
      <c r="M399">
        <f t="shared" ca="1" si="177"/>
        <v>5</v>
      </c>
      <c r="N399" s="2">
        <f t="shared" ca="1" si="159"/>
        <v>4.5</v>
      </c>
      <c r="O399" s="2">
        <f t="shared" ca="1" si="160"/>
        <v>5</v>
      </c>
      <c r="P399" s="2">
        <f t="shared" ca="1" si="161"/>
        <v>4.6999999999999993</v>
      </c>
      <c r="Q399" t="str">
        <f t="shared" ca="1" si="162"/>
        <v>非低收入</v>
      </c>
      <c r="R399" t="str">
        <f t="shared" ca="1" si="163"/>
        <v>中等收入</v>
      </c>
      <c r="S399" t="str">
        <f t="shared" ca="1" si="164"/>
        <v>综合评分合格</v>
      </c>
      <c r="T399" t="str">
        <f t="shared" ca="1" si="165"/>
        <v>非优秀</v>
      </c>
      <c r="U399" t="str">
        <f t="shared" ca="1" si="166"/>
        <v>综合评分合格</v>
      </c>
      <c r="V399" t="str">
        <f t="shared" ca="1" si="167"/>
        <v>文采斐然</v>
      </c>
      <c r="W399" t="str">
        <f t="shared" ca="1" si="168"/>
        <v>口灿莲花</v>
      </c>
      <c r="X399" t="str">
        <f t="shared" ca="1" si="169"/>
        <v>颜值爆表</v>
      </c>
      <c r="Y399" t="str">
        <f t="shared" ca="1" si="170"/>
        <v>sql达人</v>
      </c>
      <c r="Z399" t="str">
        <f t="shared" ca="1" si="171"/>
        <v>excel达人</v>
      </c>
      <c r="AA399" t="str">
        <f t="shared" ca="1" si="172"/>
        <v>tab达人</v>
      </c>
      <c r="AB399" t="str">
        <f t="shared" ca="1" si="173"/>
        <v/>
      </c>
      <c r="AC399" t="str">
        <f t="shared" ca="1" si="174"/>
        <v>文采斐然口灿莲花颜值爆表sql达人excel达人tab达人,综合评分合格,中等收入</v>
      </c>
      <c r="AD399" t="str">
        <f t="shared" ca="1" si="175"/>
        <v>分析师100398属于中等收入人群,综合评分合格</v>
      </c>
      <c r="AE399" t="str">
        <f t="shared" ca="1" si="176"/>
        <v>分析师100398属于中等收入人群,综合评分合格此人文采斐然也是sql达人</v>
      </c>
    </row>
    <row r="400" spans="1:31" x14ac:dyDescent="0.2">
      <c r="A400">
        <v>100399</v>
      </c>
      <c r="B400" s="3">
        <f t="shared" ca="1" si="154"/>
        <v>7826.2039791324978</v>
      </c>
      <c r="C400" s="3">
        <f t="shared" ca="1" si="155"/>
        <v>62.898575862562133</v>
      </c>
      <c r="D400" t="str">
        <f t="shared" ca="1" si="156"/>
        <v>女</v>
      </c>
      <c r="E400" s="3">
        <f t="shared" ca="1" si="157"/>
        <v>8936.9704122975018</v>
      </c>
      <c r="F400" s="3">
        <f t="shared" ca="1" si="158"/>
        <v>8</v>
      </c>
      <c r="G400">
        <f t="shared" ca="1" si="153"/>
        <v>5</v>
      </c>
      <c r="H400">
        <f t="shared" ca="1" si="177"/>
        <v>5</v>
      </c>
      <c r="I400">
        <f t="shared" ca="1" si="177"/>
        <v>4</v>
      </c>
      <c r="J400">
        <f t="shared" ca="1" si="177"/>
        <v>4</v>
      </c>
      <c r="K400">
        <f t="shared" ca="1" si="177"/>
        <v>4</v>
      </c>
      <c r="L400">
        <f t="shared" ca="1" si="177"/>
        <v>4</v>
      </c>
      <c r="M400">
        <f t="shared" ca="1" si="177"/>
        <v>4</v>
      </c>
      <c r="N400" s="2">
        <f t="shared" ca="1" si="159"/>
        <v>4.5</v>
      </c>
      <c r="O400" s="2">
        <f t="shared" ca="1" si="160"/>
        <v>4</v>
      </c>
      <c r="P400" s="2">
        <f t="shared" ca="1" si="161"/>
        <v>4.3</v>
      </c>
      <c r="Q400" t="str">
        <f t="shared" ca="1" si="162"/>
        <v>非低收入</v>
      </c>
      <c r="R400" t="str">
        <f t="shared" ca="1" si="163"/>
        <v>中高收入</v>
      </c>
      <c r="S400" t="str">
        <f t="shared" ca="1" si="164"/>
        <v>综合评分合格</v>
      </c>
      <c r="T400" t="str">
        <f t="shared" ca="1" si="165"/>
        <v>非优秀</v>
      </c>
      <c r="U400" t="str">
        <f t="shared" ca="1" si="166"/>
        <v>综合评分合格</v>
      </c>
      <c r="V400" t="str">
        <f t="shared" ca="1" si="167"/>
        <v/>
      </c>
      <c r="W400" t="str">
        <f t="shared" ca="1" si="168"/>
        <v/>
      </c>
      <c r="X400" t="str">
        <f t="shared" ca="1" si="169"/>
        <v/>
      </c>
      <c r="Y400" t="str">
        <f t="shared" ca="1" si="170"/>
        <v>sql达人</v>
      </c>
      <c r="Z400" t="str">
        <f t="shared" ca="1" si="171"/>
        <v>excel达人</v>
      </c>
      <c r="AA400" t="str">
        <f t="shared" ca="1" si="172"/>
        <v/>
      </c>
      <c r="AB400" t="str">
        <f t="shared" ca="1" si="173"/>
        <v/>
      </c>
      <c r="AC400" t="str">
        <f t="shared" ca="1" si="174"/>
        <v>sql达人excel达人,综合评分合格,中高收入</v>
      </c>
      <c r="AD400" t="str">
        <f t="shared" ca="1" si="175"/>
        <v>分析师100399属于中高收入人群,综合评分合格</v>
      </c>
      <c r="AE400" t="str">
        <f t="shared" ca="1" si="176"/>
        <v>分析师100399属于中高收入人群,综合评分合格也是sql达人</v>
      </c>
    </row>
    <row r="401" spans="1:31" x14ac:dyDescent="0.2">
      <c r="A401">
        <v>100400</v>
      </c>
      <c r="B401" s="3">
        <f t="shared" ca="1" si="154"/>
        <v>8219.4025715659918</v>
      </c>
      <c r="C401" s="3">
        <f t="shared" ca="1" si="155"/>
        <v>34.91577598620087</v>
      </c>
      <c r="D401" t="str">
        <f t="shared" ca="1" si="156"/>
        <v>男</v>
      </c>
      <c r="E401" s="3">
        <f t="shared" ca="1" si="157"/>
        <v>7783.0647048749452</v>
      </c>
      <c r="F401" s="3">
        <f t="shared" ca="1" si="158"/>
        <v>21</v>
      </c>
      <c r="G401">
        <f t="shared" ca="1" si="153"/>
        <v>4</v>
      </c>
      <c r="H401">
        <f t="shared" ca="1" si="177"/>
        <v>4</v>
      </c>
      <c r="I401">
        <f t="shared" ca="1" si="177"/>
        <v>4</v>
      </c>
      <c r="J401">
        <f t="shared" ca="1" si="177"/>
        <v>5</v>
      </c>
      <c r="K401">
        <f t="shared" ca="1" si="177"/>
        <v>4</v>
      </c>
      <c r="L401">
        <f t="shared" ca="1" si="177"/>
        <v>5</v>
      </c>
      <c r="M401">
        <f t="shared" ca="1" si="177"/>
        <v>4</v>
      </c>
      <c r="N401" s="2">
        <f t="shared" ca="1" si="159"/>
        <v>4.25</v>
      </c>
      <c r="O401" s="2">
        <f t="shared" ca="1" si="160"/>
        <v>4.333333333333333</v>
      </c>
      <c r="P401" s="2">
        <f t="shared" ca="1" si="161"/>
        <v>4.2833333333333332</v>
      </c>
      <c r="Q401" t="str">
        <f t="shared" ca="1" si="162"/>
        <v>非低收入</v>
      </c>
      <c r="R401" t="str">
        <f t="shared" ca="1" si="163"/>
        <v>中高收入</v>
      </c>
      <c r="S401" t="str">
        <f t="shared" ca="1" si="164"/>
        <v>综合评分合格</v>
      </c>
      <c r="T401" t="str">
        <f t="shared" ca="1" si="165"/>
        <v>非优秀</v>
      </c>
      <c r="U401" t="str">
        <f t="shared" ca="1" si="166"/>
        <v>综合评分合格</v>
      </c>
      <c r="V401" t="str">
        <f t="shared" ca="1" si="167"/>
        <v/>
      </c>
      <c r="W401" t="str">
        <f t="shared" ca="1" si="168"/>
        <v>口灿莲花</v>
      </c>
      <c r="X401" t="str">
        <f t="shared" ca="1" si="169"/>
        <v/>
      </c>
      <c r="Y401" t="str">
        <f t="shared" ca="1" si="170"/>
        <v>sql达人</v>
      </c>
      <c r="Z401" t="str">
        <f t="shared" ca="1" si="171"/>
        <v/>
      </c>
      <c r="AA401" t="str">
        <f t="shared" ca="1" si="172"/>
        <v/>
      </c>
      <c r="AB401" t="str">
        <f t="shared" ca="1" si="173"/>
        <v>python达人</v>
      </c>
      <c r="AC401" t="str">
        <f t="shared" ca="1" si="174"/>
        <v>口灿莲花sql达人python达人,综合评分合格,中高收入</v>
      </c>
      <c r="AD401" t="str">
        <f t="shared" ca="1" si="175"/>
        <v>分析师100400属于中高收入人群,综合评分合格</v>
      </c>
      <c r="AE401" t="str">
        <f t="shared" ca="1" si="176"/>
        <v>分析师100400属于中高收入人群,综合评分合格也是sql达人</v>
      </c>
    </row>
    <row r="402" spans="1:31" x14ac:dyDescent="0.2">
      <c r="A402">
        <v>100401</v>
      </c>
      <c r="B402" s="3">
        <f t="shared" ca="1" si="154"/>
        <v>5393.176808653272</v>
      </c>
      <c r="C402" s="3">
        <f t="shared" ca="1" si="155"/>
        <v>18.876805595162566</v>
      </c>
      <c r="D402" t="str">
        <f t="shared" ca="1" si="156"/>
        <v>女</v>
      </c>
      <c r="E402" s="3">
        <f t="shared" ca="1" si="157"/>
        <v>4964.8950583822425</v>
      </c>
      <c r="F402" s="3">
        <f t="shared" ca="1" si="158"/>
        <v>17</v>
      </c>
      <c r="G402">
        <f t="shared" ca="1" si="153"/>
        <v>4</v>
      </c>
      <c r="H402">
        <f t="shared" ca="1" si="177"/>
        <v>5</v>
      </c>
      <c r="I402">
        <f t="shared" ca="1" si="177"/>
        <v>5</v>
      </c>
      <c r="J402">
        <f t="shared" ca="1" si="177"/>
        <v>5</v>
      </c>
      <c r="K402">
        <f t="shared" ca="1" si="177"/>
        <v>5</v>
      </c>
      <c r="L402">
        <f t="shared" ca="1" si="177"/>
        <v>4</v>
      </c>
      <c r="M402">
        <f t="shared" ca="1" si="177"/>
        <v>5</v>
      </c>
      <c r="N402" s="2">
        <f t="shared" ca="1" si="159"/>
        <v>4.75</v>
      </c>
      <c r="O402" s="2">
        <f t="shared" ca="1" si="160"/>
        <v>4.666666666666667</v>
      </c>
      <c r="P402" s="2">
        <f t="shared" ca="1" si="161"/>
        <v>4.7166666666666668</v>
      </c>
      <c r="Q402" t="str">
        <f t="shared" ca="1" si="162"/>
        <v>非低收入</v>
      </c>
      <c r="R402" t="str">
        <f t="shared" ca="1" si="163"/>
        <v>中等收入</v>
      </c>
      <c r="S402" t="str">
        <f t="shared" ca="1" si="164"/>
        <v>综合评分合格</v>
      </c>
      <c r="T402" t="str">
        <f t="shared" ca="1" si="165"/>
        <v>优秀</v>
      </c>
      <c r="U402" t="str">
        <f t="shared" ca="1" si="166"/>
        <v>优秀</v>
      </c>
      <c r="V402" t="str">
        <f t="shared" ca="1" si="167"/>
        <v>文采斐然</v>
      </c>
      <c r="W402" t="str">
        <f t="shared" ca="1" si="168"/>
        <v/>
      </c>
      <c r="X402" t="str">
        <f t="shared" ca="1" si="169"/>
        <v>颜值爆表</v>
      </c>
      <c r="Y402" t="str">
        <f t="shared" ca="1" si="170"/>
        <v>sql达人</v>
      </c>
      <c r="Z402" t="str">
        <f t="shared" ca="1" si="171"/>
        <v/>
      </c>
      <c r="AA402" t="str">
        <f t="shared" ca="1" si="172"/>
        <v>tab达人</v>
      </c>
      <c r="AB402" t="str">
        <f t="shared" ca="1" si="173"/>
        <v>python达人</v>
      </c>
      <c r="AC402" t="str">
        <f t="shared" ca="1" si="174"/>
        <v>文采斐然颜值爆表sql达人tab达人python达人,优秀,中等收入</v>
      </c>
      <c r="AD402" t="str">
        <f t="shared" ca="1" si="175"/>
        <v>分析师100401属于中等收入人群,优秀</v>
      </c>
      <c r="AE402" t="str">
        <f t="shared" ca="1" si="176"/>
        <v>分析师100401属于中等收入人群,优秀此人文采斐然也是sql达人</v>
      </c>
    </row>
    <row r="403" spans="1:31" x14ac:dyDescent="0.2">
      <c r="A403">
        <v>100402</v>
      </c>
      <c r="B403" s="3">
        <f t="shared" ca="1" si="154"/>
        <v>6170.7046467970931</v>
      </c>
      <c r="C403" s="3">
        <f t="shared" ca="1" si="155"/>
        <v>38.92004857950986</v>
      </c>
      <c r="D403" t="str">
        <f t="shared" ca="1" si="156"/>
        <v>男</v>
      </c>
      <c r="E403" s="3">
        <f t="shared" ca="1" si="157"/>
        <v>4327.8746551800778</v>
      </c>
      <c r="F403" s="3">
        <f t="shared" ca="1" si="158"/>
        <v>20</v>
      </c>
      <c r="G403">
        <f t="shared" ca="1" si="153"/>
        <v>5</v>
      </c>
      <c r="H403">
        <f t="shared" ca="1" si="177"/>
        <v>5</v>
      </c>
      <c r="I403">
        <f t="shared" ca="1" si="177"/>
        <v>4</v>
      </c>
      <c r="J403">
        <f t="shared" ca="1" si="177"/>
        <v>5</v>
      </c>
      <c r="K403">
        <f t="shared" ca="1" si="177"/>
        <v>4</v>
      </c>
      <c r="L403">
        <f t="shared" ca="1" si="177"/>
        <v>3</v>
      </c>
      <c r="M403">
        <f t="shared" ca="1" si="177"/>
        <v>5</v>
      </c>
      <c r="N403" s="2">
        <f t="shared" ca="1" si="159"/>
        <v>4.75</v>
      </c>
      <c r="O403" s="2">
        <f t="shared" ca="1" si="160"/>
        <v>4</v>
      </c>
      <c r="P403" s="2">
        <f t="shared" ca="1" si="161"/>
        <v>4.45</v>
      </c>
      <c r="Q403" t="str">
        <f t="shared" ca="1" si="162"/>
        <v>非低收入</v>
      </c>
      <c r="R403" t="str">
        <f t="shared" ca="1" si="163"/>
        <v>中等收入</v>
      </c>
      <c r="S403" t="str">
        <f t="shared" ca="1" si="164"/>
        <v>综合评分合格</v>
      </c>
      <c r="T403" t="str">
        <f t="shared" ca="1" si="165"/>
        <v>非优秀</v>
      </c>
      <c r="U403" t="str">
        <f t="shared" ca="1" si="166"/>
        <v>综合评分合格</v>
      </c>
      <c r="V403" t="str">
        <f t="shared" ca="1" si="167"/>
        <v/>
      </c>
      <c r="W403" t="str">
        <f t="shared" ca="1" si="168"/>
        <v/>
      </c>
      <c r="X403" t="str">
        <f t="shared" ca="1" si="169"/>
        <v>颜值爆表</v>
      </c>
      <c r="Y403" t="str">
        <f t="shared" ca="1" si="170"/>
        <v>sql达人</v>
      </c>
      <c r="Z403" t="str">
        <f t="shared" ca="1" si="171"/>
        <v>excel达人</v>
      </c>
      <c r="AA403" t="str">
        <f t="shared" ca="1" si="172"/>
        <v/>
      </c>
      <c r="AB403" t="str">
        <f t="shared" ca="1" si="173"/>
        <v>python达人</v>
      </c>
      <c r="AC403" t="str">
        <f t="shared" ca="1" si="174"/>
        <v>颜值爆表sql达人excel达人python达人,综合评分合格,中等收入</v>
      </c>
      <c r="AD403" t="str">
        <f t="shared" ca="1" si="175"/>
        <v>分析师100402属于中等收入人群,综合评分合格</v>
      </c>
      <c r="AE403" t="str">
        <f t="shared" ca="1" si="176"/>
        <v>分析师100402属于中等收入人群,综合评分合格也是sql达人</v>
      </c>
    </row>
    <row r="404" spans="1:31" x14ac:dyDescent="0.2">
      <c r="A404">
        <v>100403</v>
      </c>
      <c r="B404" s="3">
        <f t="shared" ca="1" si="154"/>
        <v>7648.5184518172146</v>
      </c>
      <c r="C404" s="3">
        <f t="shared" ca="1" si="155"/>
        <v>62.599609009809541</v>
      </c>
      <c r="D404" t="str">
        <f t="shared" ca="1" si="156"/>
        <v>男</v>
      </c>
      <c r="E404" s="3">
        <f t="shared" ca="1" si="157"/>
        <v>2086.8608751002121</v>
      </c>
      <c r="F404" s="3">
        <f t="shared" ca="1" si="158"/>
        <v>15</v>
      </c>
      <c r="G404">
        <f t="shared" ca="1" si="153"/>
        <v>3</v>
      </c>
      <c r="H404">
        <f t="shared" ca="1" si="177"/>
        <v>5</v>
      </c>
      <c r="I404">
        <f t="shared" ca="1" si="177"/>
        <v>5</v>
      </c>
      <c r="J404">
        <f t="shared" ca="1" si="177"/>
        <v>3</v>
      </c>
      <c r="K404">
        <f t="shared" ca="1" si="177"/>
        <v>5</v>
      </c>
      <c r="L404">
        <f t="shared" ca="1" si="177"/>
        <v>5</v>
      </c>
      <c r="M404">
        <f t="shared" ca="1" si="177"/>
        <v>5</v>
      </c>
      <c r="N404" s="2">
        <f t="shared" ca="1" si="159"/>
        <v>4</v>
      </c>
      <c r="O404" s="2">
        <f t="shared" ca="1" si="160"/>
        <v>5</v>
      </c>
      <c r="P404" s="2">
        <f t="shared" ca="1" si="161"/>
        <v>4.4000000000000004</v>
      </c>
      <c r="Q404" t="str">
        <f t="shared" ca="1" si="162"/>
        <v>低收入</v>
      </c>
      <c r="R404" t="str">
        <f t="shared" ca="1" si="163"/>
        <v>低收入</v>
      </c>
      <c r="S404" t="str">
        <f t="shared" ca="1" si="164"/>
        <v>综合评分合格</v>
      </c>
      <c r="T404" t="str">
        <f t="shared" ca="1" si="165"/>
        <v>非优秀</v>
      </c>
      <c r="U404" t="str">
        <f t="shared" ca="1" si="166"/>
        <v>综合评分合格</v>
      </c>
      <c r="V404" t="str">
        <f t="shared" ca="1" si="167"/>
        <v>文采斐然</v>
      </c>
      <c r="W404" t="str">
        <f t="shared" ca="1" si="168"/>
        <v>口灿莲花</v>
      </c>
      <c r="X404" t="str">
        <f t="shared" ca="1" si="169"/>
        <v>颜值爆表</v>
      </c>
      <c r="Y404" t="str">
        <f t="shared" ca="1" si="170"/>
        <v>sql达人</v>
      </c>
      <c r="Z404" t="str">
        <f t="shared" ca="1" si="171"/>
        <v/>
      </c>
      <c r="AA404" t="str">
        <f t="shared" ca="1" si="172"/>
        <v>tab达人</v>
      </c>
      <c r="AB404" t="str">
        <f t="shared" ca="1" si="173"/>
        <v/>
      </c>
      <c r="AC404" t="str">
        <f t="shared" ca="1" si="174"/>
        <v>文采斐然口灿莲花颜值爆表sql达人tab达人,综合评分合格,低收入</v>
      </c>
      <c r="AD404" t="str">
        <f t="shared" ca="1" si="175"/>
        <v>分析师100403属于低收入人群,综合评分合格</v>
      </c>
      <c r="AE404" t="str">
        <f t="shared" ca="1" si="176"/>
        <v>分析师100403属于低收入人群,综合评分合格此人文采斐然也是sql达人</v>
      </c>
    </row>
    <row r="405" spans="1:31" x14ac:dyDescent="0.2">
      <c r="A405">
        <v>100404</v>
      </c>
      <c r="B405" s="3">
        <f t="shared" ca="1" si="154"/>
        <v>9031.0794218510564</v>
      </c>
      <c r="C405" s="3">
        <f t="shared" ca="1" si="155"/>
        <v>66.261467324654006</v>
      </c>
      <c r="D405" t="str">
        <f t="shared" ca="1" si="156"/>
        <v>男</v>
      </c>
      <c r="E405" s="3">
        <f t="shared" ca="1" si="157"/>
        <v>18854.208126283338</v>
      </c>
      <c r="F405" s="3">
        <f t="shared" ca="1" si="158"/>
        <v>18</v>
      </c>
      <c r="G405">
        <f t="shared" ca="1" si="153"/>
        <v>5</v>
      </c>
      <c r="H405">
        <f t="shared" ca="1" si="177"/>
        <v>3</v>
      </c>
      <c r="I405">
        <f t="shared" ca="1" si="177"/>
        <v>3</v>
      </c>
      <c r="J405">
        <f t="shared" ca="1" si="177"/>
        <v>5</v>
      </c>
      <c r="K405">
        <f t="shared" ca="1" si="177"/>
        <v>5</v>
      </c>
      <c r="L405">
        <f t="shared" ca="1" si="177"/>
        <v>4</v>
      </c>
      <c r="M405">
        <f t="shared" ca="1" si="177"/>
        <v>5</v>
      </c>
      <c r="N405" s="2">
        <f t="shared" ca="1" si="159"/>
        <v>4</v>
      </c>
      <c r="O405" s="2">
        <f t="shared" ca="1" si="160"/>
        <v>4.666666666666667</v>
      </c>
      <c r="P405" s="2">
        <f t="shared" ca="1" si="161"/>
        <v>4.2666666666666666</v>
      </c>
      <c r="Q405" t="str">
        <f t="shared" ca="1" si="162"/>
        <v>非低收入</v>
      </c>
      <c r="R405" t="str">
        <f t="shared" ca="1" si="163"/>
        <v>高收入</v>
      </c>
      <c r="S405" t="str">
        <f t="shared" ca="1" si="164"/>
        <v>综合评分合格</v>
      </c>
      <c r="T405" t="str">
        <f t="shared" ca="1" si="165"/>
        <v>非优秀</v>
      </c>
      <c r="U405" t="str">
        <f t="shared" ca="1" si="166"/>
        <v>综合评分合格</v>
      </c>
      <c r="V405" t="str">
        <f t="shared" ca="1" si="167"/>
        <v>文采斐然</v>
      </c>
      <c r="W405" t="str">
        <f t="shared" ca="1" si="168"/>
        <v/>
      </c>
      <c r="X405" t="str">
        <f t="shared" ca="1" si="169"/>
        <v>颜值爆表</v>
      </c>
      <c r="Y405" t="str">
        <f t="shared" ca="1" si="170"/>
        <v>sql达人</v>
      </c>
      <c r="Z405" t="str">
        <f t="shared" ca="1" si="171"/>
        <v>excel达人</v>
      </c>
      <c r="AA405" t="str">
        <f t="shared" ca="1" si="172"/>
        <v/>
      </c>
      <c r="AB405" t="str">
        <f t="shared" ca="1" si="173"/>
        <v>python达人</v>
      </c>
      <c r="AC405" t="str">
        <f t="shared" ca="1" si="174"/>
        <v>文采斐然颜值爆表sql达人excel达人python达人,综合评分合格,高收入</v>
      </c>
      <c r="AD405" t="str">
        <f t="shared" ca="1" si="175"/>
        <v>分析师100404属于高收入人群,综合评分合格</v>
      </c>
      <c r="AE405" t="str">
        <f t="shared" ca="1" si="176"/>
        <v>分析师100404属于高收入人群,综合评分合格此人文采斐然也是sql达人</v>
      </c>
    </row>
    <row r="406" spans="1:31" x14ac:dyDescent="0.2">
      <c r="A406">
        <v>100405</v>
      </c>
      <c r="B406" s="3">
        <f t="shared" ca="1" si="154"/>
        <v>6356.728817002785</v>
      </c>
      <c r="C406" s="3">
        <f t="shared" ca="1" si="155"/>
        <v>36.521711327071458</v>
      </c>
      <c r="D406" t="str">
        <f t="shared" ca="1" si="156"/>
        <v>女</v>
      </c>
      <c r="E406" s="3">
        <f t="shared" ca="1" si="157"/>
        <v>8369.9716079534301</v>
      </c>
      <c r="F406" s="3">
        <f t="shared" ca="1" si="158"/>
        <v>17</v>
      </c>
      <c r="G406">
        <f t="shared" ca="1" si="153"/>
        <v>5</v>
      </c>
      <c r="H406">
        <f t="shared" ca="1" si="177"/>
        <v>5</v>
      </c>
      <c r="I406">
        <f t="shared" ca="1" si="177"/>
        <v>5</v>
      </c>
      <c r="J406">
        <f t="shared" ca="1" si="177"/>
        <v>5</v>
      </c>
      <c r="K406">
        <f t="shared" ca="1" si="177"/>
        <v>5</v>
      </c>
      <c r="L406">
        <f t="shared" ca="1" si="177"/>
        <v>5</v>
      </c>
      <c r="M406">
        <f t="shared" ca="1" si="177"/>
        <v>3</v>
      </c>
      <c r="N406" s="2">
        <f t="shared" ca="1" si="159"/>
        <v>5</v>
      </c>
      <c r="O406" s="2">
        <f t="shared" ca="1" si="160"/>
        <v>4.333333333333333</v>
      </c>
      <c r="P406" s="2">
        <f t="shared" ca="1" si="161"/>
        <v>4.7333333333333334</v>
      </c>
      <c r="Q406" t="str">
        <f t="shared" ca="1" si="162"/>
        <v>非低收入</v>
      </c>
      <c r="R406" t="str">
        <f t="shared" ca="1" si="163"/>
        <v>中高收入</v>
      </c>
      <c r="S406" t="str">
        <f t="shared" ca="1" si="164"/>
        <v>综合评分合格</v>
      </c>
      <c r="T406" t="str">
        <f t="shared" ca="1" si="165"/>
        <v>非优秀</v>
      </c>
      <c r="U406" t="str">
        <f t="shared" ca="1" si="166"/>
        <v>综合评分合格</v>
      </c>
      <c r="V406" t="str">
        <f t="shared" ca="1" si="167"/>
        <v>文采斐然</v>
      </c>
      <c r="W406" t="str">
        <f t="shared" ca="1" si="168"/>
        <v>口灿莲花</v>
      </c>
      <c r="X406" t="str">
        <f t="shared" ca="1" si="169"/>
        <v/>
      </c>
      <c r="Y406" t="str">
        <f t="shared" ca="1" si="170"/>
        <v>sql达人</v>
      </c>
      <c r="Z406" t="str">
        <f t="shared" ca="1" si="171"/>
        <v>excel达人</v>
      </c>
      <c r="AA406" t="str">
        <f t="shared" ca="1" si="172"/>
        <v>tab达人</v>
      </c>
      <c r="AB406" t="str">
        <f t="shared" ca="1" si="173"/>
        <v>python达人</v>
      </c>
      <c r="AC406" t="str">
        <f t="shared" ca="1" si="174"/>
        <v>文采斐然口灿莲花sql达人excel达人tab达人python达人,综合评分合格,中高收入</v>
      </c>
      <c r="AD406" t="str">
        <f t="shared" ca="1" si="175"/>
        <v>分析师100405属于中高收入人群,综合评分合格</v>
      </c>
      <c r="AE406" t="str">
        <f t="shared" ca="1" si="176"/>
        <v>分析师100405属于中高收入人群,综合评分合格此人文采斐然也是sql达人</v>
      </c>
    </row>
    <row r="407" spans="1:31" x14ac:dyDescent="0.2">
      <c r="A407">
        <v>100406</v>
      </c>
      <c r="B407" s="3">
        <f t="shared" ca="1" si="154"/>
        <v>1935.7259370954871</v>
      </c>
      <c r="C407" s="3">
        <f t="shared" ca="1" si="155"/>
        <v>22.007910073096639</v>
      </c>
      <c r="D407" t="str">
        <f t="shared" ca="1" si="156"/>
        <v>女</v>
      </c>
      <c r="E407" s="3">
        <f t="shared" ca="1" si="157"/>
        <v>11627.165266806845</v>
      </c>
      <c r="F407" s="3">
        <f t="shared" ca="1" si="158"/>
        <v>20</v>
      </c>
      <c r="G407">
        <f t="shared" ca="1" si="153"/>
        <v>5</v>
      </c>
      <c r="H407">
        <f t="shared" ca="1" si="177"/>
        <v>5</v>
      </c>
      <c r="I407">
        <f t="shared" ca="1" si="177"/>
        <v>4</v>
      </c>
      <c r="J407">
        <f t="shared" ca="1" si="177"/>
        <v>5</v>
      </c>
      <c r="K407">
        <f t="shared" ca="1" si="177"/>
        <v>4</v>
      </c>
      <c r="L407">
        <f t="shared" ca="1" si="177"/>
        <v>5</v>
      </c>
      <c r="M407">
        <f t="shared" ca="1" si="177"/>
        <v>4</v>
      </c>
      <c r="N407" s="2">
        <f t="shared" ca="1" si="159"/>
        <v>4.75</v>
      </c>
      <c r="O407" s="2">
        <f t="shared" ca="1" si="160"/>
        <v>4.333333333333333</v>
      </c>
      <c r="P407" s="2">
        <f t="shared" ca="1" si="161"/>
        <v>4.5833333333333339</v>
      </c>
      <c r="Q407" t="str">
        <f t="shared" ca="1" si="162"/>
        <v>非低收入</v>
      </c>
      <c r="R407" t="str">
        <f t="shared" ca="1" si="163"/>
        <v>高收入</v>
      </c>
      <c r="S407" t="str">
        <f t="shared" ca="1" si="164"/>
        <v>综合评分合格</v>
      </c>
      <c r="T407" t="str">
        <f t="shared" ca="1" si="165"/>
        <v>非优秀</v>
      </c>
      <c r="U407" t="str">
        <f t="shared" ca="1" si="166"/>
        <v>综合评分合格</v>
      </c>
      <c r="V407" t="str">
        <f t="shared" ca="1" si="167"/>
        <v/>
      </c>
      <c r="W407" t="str">
        <f t="shared" ca="1" si="168"/>
        <v>口灿莲花</v>
      </c>
      <c r="X407" t="str">
        <f t="shared" ca="1" si="169"/>
        <v/>
      </c>
      <c r="Y407" t="str">
        <f t="shared" ca="1" si="170"/>
        <v>sql达人</v>
      </c>
      <c r="Z407" t="str">
        <f t="shared" ca="1" si="171"/>
        <v>excel达人</v>
      </c>
      <c r="AA407" t="str">
        <f t="shared" ca="1" si="172"/>
        <v/>
      </c>
      <c r="AB407" t="str">
        <f t="shared" ca="1" si="173"/>
        <v>python达人</v>
      </c>
      <c r="AC407" t="str">
        <f t="shared" ca="1" si="174"/>
        <v>口灿莲花sql达人excel达人python达人,综合评分合格,高收入</v>
      </c>
      <c r="AD407" t="str">
        <f t="shared" ca="1" si="175"/>
        <v>分析师100406属于高收入人群,综合评分合格</v>
      </c>
      <c r="AE407" t="str">
        <f t="shared" ca="1" si="176"/>
        <v>分析师100406属于高收入人群,综合评分合格也是sql达人</v>
      </c>
    </row>
    <row r="408" spans="1:31" x14ac:dyDescent="0.2">
      <c r="A408">
        <v>100407</v>
      </c>
      <c r="B408" s="3">
        <f t="shared" ca="1" si="154"/>
        <v>8313.2776823247896</v>
      </c>
      <c r="C408" s="3">
        <f t="shared" ca="1" si="155"/>
        <v>20.703563616185033</v>
      </c>
      <c r="D408" t="str">
        <f t="shared" ca="1" si="156"/>
        <v>男</v>
      </c>
      <c r="E408" s="3">
        <f t="shared" ca="1" si="157"/>
        <v>4174.8473128438463</v>
      </c>
      <c r="F408" s="3">
        <f t="shared" ca="1" si="158"/>
        <v>17</v>
      </c>
      <c r="G408">
        <f t="shared" ca="1" si="153"/>
        <v>5</v>
      </c>
      <c r="H408">
        <f t="shared" ca="1" si="177"/>
        <v>2</v>
      </c>
      <c r="I408">
        <f t="shared" ca="1" si="177"/>
        <v>2</v>
      </c>
      <c r="J408">
        <f t="shared" ca="1" si="177"/>
        <v>5</v>
      </c>
      <c r="K408">
        <f t="shared" ca="1" si="177"/>
        <v>5</v>
      </c>
      <c r="L408">
        <f t="shared" ca="1" si="177"/>
        <v>3</v>
      </c>
      <c r="M408">
        <f t="shared" ca="1" si="177"/>
        <v>4</v>
      </c>
      <c r="N408" s="2">
        <f t="shared" ca="1" si="159"/>
        <v>3.5</v>
      </c>
      <c r="O408" s="2">
        <f t="shared" ca="1" si="160"/>
        <v>4</v>
      </c>
      <c r="P408" s="2">
        <f t="shared" ca="1" si="161"/>
        <v>3.7</v>
      </c>
      <c r="Q408" t="str">
        <f t="shared" ca="1" si="162"/>
        <v>非低收入</v>
      </c>
      <c r="R408" t="str">
        <f t="shared" ca="1" si="163"/>
        <v>中等收入</v>
      </c>
      <c r="S408" t="str">
        <f t="shared" ca="1" si="164"/>
        <v>综合评分合格</v>
      </c>
      <c r="T408" t="str">
        <f t="shared" ca="1" si="165"/>
        <v>非优秀</v>
      </c>
      <c r="U408" t="str">
        <f t="shared" ca="1" si="166"/>
        <v>综合评分合格</v>
      </c>
      <c r="V408" t="str">
        <f t="shared" ca="1" si="167"/>
        <v>文采斐然</v>
      </c>
      <c r="W408" t="str">
        <f t="shared" ca="1" si="168"/>
        <v/>
      </c>
      <c r="X408" t="str">
        <f t="shared" ca="1" si="169"/>
        <v/>
      </c>
      <c r="Y408" t="str">
        <f t="shared" ca="1" si="170"/>
        <v>sql达人</v>
      </c>
      <c r="Z408" t="str">
        <f t="shared" ca="1" si="171"/>
        <v>excel达人</v>
      </c>
      <c r="AA408" t="str">
        <f t="shared" ca="1" si="172"/>
        <v/>
      </c>
      <c r="AB408" t="str">
        <f t="shared" ca="1" si="173"/>
        <v>python达人</v>
      </c>
      <c r="AC408" t="str">
        <f t="shared" ca="1" si="174"/>
        <v>文采斐然sql达人excel达人python达人,综合评分合格,中等收入</v>
      </c>
      <c r="AD408" t="str">
        <f t="shared" ca="1" si="175"/>
        <v>分析师100407属于中等收入人群,综合评分合格</v>
      </c>
      <c r="AE408" t="str">
        <f t="shared" ca="1" si="176"/>
        <v>分析师100407属于中等收入人群,综合评分合格此人文采斐然也是sql达人</v>
      </c>
    </row>
    <row r="409" spans="1:31" x14ac:dyDescent="0.2">
      <c r="A409">
        <v>100408</v>
      </c>
      <c r="B409" s="3">
        <f t="shared" ca="1" si="154"/>
        <v>9845.7817870828749</v>
      </c>
      <c r="C409" s="3">
        <f t="shared" ca="1" si="155"/>
        <v>25.624427544502655</v>
      </c>
      <c r="D409" t="str">
        <f t="shared" ca="1" si="156"/>
        <v>女</v>
      </c>
      <c r="E409" s="3">
        <f t="shared" ca="1" si="157"/>
        <v>4137.6468350110736</v>
      </c>
      <c r="F409" s="3">
        <f t="shared" ca="1" si="158"/>
        <v>6</v>
      </c>
      <c r="G409">
        <f t="shared" ca="1" si="153"/>
        <v>4</v>
      </c>
      <c r="H409">
        <f t="shared" ca="1" si="177"/>
        <v>5</v>
      </c>
      <c r="I409">
        <f t="shared" ca="1" si="177"/>
        <v>5</v>
      </c>
      <c r="J409">
        <f t="shared" ca="1" si="177"/>
        <v>4</v>
      </c>
      <c r="K409">
        <f t="shared" ca="1" si="177"/>
        <v>5</v>
      </c>
      <c r="L409">
        <f t="shared" ca="1" si="177"/>
        <v>3</v>
      </c>
      <c r="M409">
        <f t="shared" ca="1" si="177"/>
        <v>5</v>
      </c>
      <c r="N409" s="2">
        <f t="shared" ca="1" si="159"/>
        <v>4.5</v>
      </c>
      <c r="O409" s="2">
        <f t="shared" ca="1" si="160"/>
        <v>4.333333333333333</v>
      </c>
      <c r="P409" s="2">
        <f t="shared" ca="1" si="161"/>
        <v>4.4333333333333336</v>
      </c>
      <c r="Q409" t="str">
        <f t="shared" ca="1" si="162"/>
        <v>非低收入</v>
      </c>
      <c r="R409" t="str">
        <f t="shared" ca="1" si="163"/>
        <v>中等收入</v>
      </c>
      <c r="S409" t="str">
        <f t="shared" ca="1" si="164"/>
        <v>综合评分合格</v>
      </c>
      <c r="T409" t="str">
        <f t="shared" ca="1" si="165"/>
        <v>非优秀</v>
      </c>
      <c r="U409" t="str">
        <f t="shared" ca="1" si="166"/>
        <v>综合评分合格</v>
      </c>
      <c r="V409" t="str">
        <f t="shared" ca="1" si="167"/>
        <v>文采斐然</v>
      </c>
      <c r="W409" t="str">
        <f t="shared" ca="1" si="168"/>
        <v/>
      </c>
      <c r="X409" t="str">
        <f t="shared" ca="1" si="169"/>
        <v>颜值爆表</v>
      </c>
      <c r="Y409" t="str">
        <f t="shared" ca="1" si="170"/>
        <v>sql达人</v>
      </c>
      <c r="Z409" t="str">
        <f t="shared" ca="1" si="171"/>
        <v/>
      </c>
      <c r="AA409" t="str">
        <f t="shared" ca="1" si="172"/>
        <v>tab达人</v>
      </c>
      <c r="AB409" t="str">
        <f t="shared" ca="1" si="173"/>
        <v/>
      </c>
      <c r="AC409" t="str">
        <f t="shared" ca="1" si="174"/>
        <v>文采斐然颜值爆表sql达人tab达人,综合评分合格,中等收入</v>
      </c>
      <c r="AD409" t="str">
        <f t="shared" ca="1" si="175"/>
        <v>分析师100408属于中等收入人群,综合评分合格</v>
      </c>
      <c r="AE409" t="str">
        <f t="shared" ca="1" si="176"/>
        <v>分析师100408属于中等收入人群,综合评分合格此人文采斐然也是sql达人</v>
      </c>
    </row>
    <row r="410" spans="1:31" x14ac:dyDescent="0.2">
      <c r="A410">
        <v>100409</v>
      </c>
      <c r="B410" s="3">
        <f t="shared" ca="1" si="154"/>
        <v>7953.4700050466208</v>
      </c>
      <c r="C410" s="3">
        <f t="shared" ca="1" si="155"/>
        <v>38.284880984694908</v>
      </c>
      <c r="D410" t="str">
        <f t="shared" ca="1" si="156"/>
        <v>女</v>
      </c>
      <c r="E410" s="3">
        <f t="shared" ca="1" si="157"/>
        <v>7873.2149235186662</v>
      </c>
      <c r="F410" s="3">
        <f t="shared" ca="1" si="158"/>
        <v>6</v>
      </c>
      <c r="G410">
        <f t="shared" ca="1" si="153"/>
        <v>3</v>
      </c>
      <c r="H410">
        <f t="shared" ca="1" si="177"/>
        <v>3</v>
      </c>
      <c r="I410">
        <f t="shared" ca="1" si="177"/>
        <v>5</v>
      </c>
      <c r="J410">
        <f t="shared" ca="1" si="177"/>
        <v>4</v>
      </c>
      <c r="K410">
        <f t="shared" ca="1" si="177"/>
        <v>3</v>
      </c>
      <c r="L410">
        <f t="shared" ca="1" si="177"/>
        <v>4</v>
      </c>
      <c r="M410">
        <f t="shared" ca="1" si="177"/>
        <v>3</v>
      </c>
      <c r="N410" s="2">
        <f t="shared" ca="1" si="159"/>
        <v>3.75</v>
      </c>
      <c r="O410" s="2">
        <f t="shared" ca="1" si="160"/>
        <v>3.3333333333333335</v>
      </c>
      <c r="P410" s="2">
        <f t="shared" ca="1" si="161"/>
        <v>3.5833333333333335</v>
      </c>
      <c r="Q410" t="str">
        <f t="shared" ca="1" si="162"/>
        <v>非低收入</v>
      </c>
      <c r="R410" t="str">
        <f t="shared" ca="1" si="163"/>
        <v>中高收入</v>
      </c>
      <c r="S410" t="str">
        <f t="shared" ca="1" si="164"/>
        <v>综合评分合格</v>
      </c>
      <c r="T410" t="str">
        <f t="shared" ca="1" si="165"/>
        <v>非优秀</v>
      </c>
      <c r="U410" t="str">
        <f t="shared" ca="1" si="166"/>
        <v>综合评分合格</v>
      </c>
      <c r="V410" t="str">
        <f t="shared" ca="1" si="167"/>
        <v/>
      </c>
      <c r="W410" t="str">
        <f t="shared" ca="1" si="168"/>
        <v/>
      </c>
      <c r="X410" t="str">
        <f t="shared" ca="1" si="169"/>
        <v/>
      </c>
      <c r="Y410" t="str">
        <f t="shared" ca="1" si="170"/>
        <v>sql达人</v>
      </c>
      <c r="Z410" t="str">
        <f t="shared" ca="1" si="171"/>
        <v/>
      </c>
      <c r="AA410" t="str">
        <f t="shared" ca="1" si="172"/>
        <v>tab达人</v>
      </c>
      <c r="AB410" t="str">
        <f t="shared" ca="1" si="173"/>
        <v/>
      </c>
      <c r="AC410" t="str">
        <f t="shared" ca="1" si="174"/>
        <v>sql达人tab达人,综合评分合格,中高收入</v>
      </c>
      <c r="AD410" t="str">
        <f t="shared" ca="1" si="175"/>
        <v>分析师100409属于中高收入人群,综合评分合格</v>
      </c>
      <c r="AE410" t="str">
        <f t="shared" ca="1" si="176"/>
        <v>分析师100409属于中高收入人群,综合评分合格也是sql达人</v>
      </c>
    </row>
    <row r="411" spans="1:31" x14ac:dyDescent="0.2">
      <c r="A411">
        <v>100410</v>
      </c>
      <c r="B411" s="3">
        <f t="shared" ca="1" si="154"/>
        <v>9043.7312223868339</v>
      </c>
      <c r="C411" s="3">
        <f t="shared" ca="1" si="155"/>
        <v>46.454611002515819</v>
      </c>
      <c r="D411" t="str">
        <f t="shared" ca="1" si="156"/>
        <v>男</v>
      </c>
      <c r="E411" s="3">
        <f t="shared" ca="1" si="157"/>
        <v>8429.6230696513521</v>
      </c>
      <c r="F411" s="3">
        <f t="shared" ca="1" si="158"/>
        <v>13</v>
      </c>
      <c r="G411">
        <f t="shared" ca="1" si="153"/>
        <v>4</v>
      </c>
      <c r="H411">
        <f t="shared" ca="1" si="177"/>
        <v>5</v>
      </c>
      <c r="I411">
        <f t="shared" ca="1" si="177"/>
        <v>5</v>
      </c>
      <c r="J411">
        <f t="shared" ca="1" si="177"/>
        <v>5</v>
      </c>
      <c r="K411">
        <f t="shared" ca="1" si="177"/>
        <v>5</v>
      </c>
      <c r="L411">
        <f t="shared" ca="1" si="177"/>
        <v>5</v>
      </c>
      <c r="M411">
        <f t="shared" ca="1" si="177"/>
        <v>3</v>
      </c>
      <c r="N411" s="2">
        <f t="shared" ca="1" si="159"/>
        <v>4.75</v>
      </c>
      <c r="O411" s="2">
        <f t="shared" ca="1" si="160"/>
        <v>4.333333333333333</v>
      </c>
      <c r="P411" s="2">
        <f t="shared" ca="1" si="161"/>
        <v>4.5833333333333339</v>
      </c>
      <c r="Q411" t="str">
        <f t="shared" ca="1" si="162"/>
        <v>非低收入</v>
      </c>
      <c r="R411" t="str">
        <f t="shared" ca="1" si="163"/>
        <v>中高收入</v>
      </c>
      <c r="S411" t="str">
        <f t="shared" ca="1" si="164"/>
        <v>综合评分合格</v>
      </c>
      <c r="T411" t="str">
        <f t="shared" ca="1" si="165"/>
        <v>非优秀</v>
      </c>
      <c r="U411" t="str">
        <f t="shared" ca="1" si="166"/>
        <v>综合评分合格</v>
      </c>
      <c r="V411" t="str">
        <f t="shared" ca="1" si="167"/>
        <v>文采斐然</v>
      </c>
      <c r="W411" t="str">
        <f t="shared" ca="1" si="168"/>
        <v>口灿莲花</v>
      </c>
      <c r="X411" t="str">
        <f t="shared" ca="1" si="169"/>
        <v/>
      </c>
      <c r="Y411" t="str">
        <f t="shared" ca="1" si="170"/>
        <v>sql达人</v>
      </c>
      <c r="Z411" t="str">
        <f t="shared" ca="1" si="171"/>
        <v/>
      </c>
      <c r="AA411" t="str">
        <f t="shared" ca="1" si="172"/>
        <v>tab达人</v>
      </c>
      <c r="AB411" t="str">
        <f t="shared" ca="1" si="173"/>
        <v>python达人</v>
      </c>
      <c r="AC411" t="str">
        <f t="shared" ca="1" si="174"/>
        <v>文采斐然口灿莲花sql达人tab达人python达人,综合评分合格,中高收入</v>
      </c>
      <c r="AD411" t="str">
        <f t="shared" ca="1" si="175"/>
        <v>分析师100410属于中高收入人群,综合评分合格</v>
      </c>
      <c r="AE411" t="str">
        <f t="shared" ca="1" si="176"/>
        <v>分析师100410属于中高收入人群,综合评分合格此人文采斐然也是sql达人</v>
      </c>
    </row>
    <row r="412" spans="1:31" x14ac:dyDescent="0.2">
      <c r="A412">
        <v>100411</v>
      </c>
      <c r="B412" s="3">
        <f t="shared" ca="1" si="154"/>
        <v>3737.673704477701</v>
      </c>
      <c r="C412" s="3">
        <f t="shared" ca="1" si="155"/>
        <v>54.0198762550231</v>
      </c>
      <c r="D412" t="str">
        <f t="shared" ca="1" si="156"/>
        <v>女</v>
      </c>
      <c r="E412" s="3">
        <f t="shared" ca="1" si="157"/>
        <v>18707.94165111148</v>
      </c>
      <c r="F412" s="3">
        <f t="shared" ca="1" si="158"/>
        <v>20</v>
      </c>
      <c r="G412">
        <f t="shared" ca="1" si="153"/>
        <v>5</v>
      </c>
      <c r="H412">
        <f t="shared" ca="1" si="177"/>
        <v>5</v>
      </c>
      <c r="I412">
        <f t="shared" ca="1" si="177"/>
        <v>4</v>
      </c>
      <c r="J412">
        <f t="shared" ca="1" si="177"/>
        <v>5</v>
      </c>
      <c r="K412">
        <f t="shared" ca="1" si="177"/>
        <v>4</v>
      </c>
      <c r="L412">
        <f t="shared" ca="1" si="177"/>
        <v>5</v>
      </c>
      <c r="M412">
        <f t="shared" ca="1" si="177"/>
        <v>5</v>
      </c>
      <c r="N412" s="2">
        <f t="shared" ca="1" si="159"/>
        <v>4.75</v>
      </c>
      <c r="O412" s="2">
        <f t="shared" ca="1" si="160"/>
        <v>4.666666666666667</v>
      </c>
      <c r="P412" s="2">
        <f t="shared" ca="1" si="161"/>
        <v>4.7166666666666668</v>
      </c>
      <c r="Q412" t="str">
        <f t="shared" ca="1" si="162"/>
        <v>非低收入</v>
      </c>
      <c r="R412" t="str">
        <f t="shared" ca="1" si="163"/>
        <v>高收入</v>
      </c>
      <c r="S412" t="str">
        <f t="shared" ca="1" si="164"/>
        <v>综合评分合格</v>
      </c>
      <c r="T412" t="str">
        <f t="shared" ca="1" si="165"/>
        <v>优秀</v>
      </c>
      <c r="U412" t="str">
        <f t="shared" ca="1" si="166"/>
        <v>优秀</v>
      </c>
      <c r="V412" t="str">
        <f t="shared" ca="1" si="167"/>
        <v/>
      </c>
      <c r="W412" t="str">
        <f t="shared" ca="1" si="168"/>
        <v>口灿莲花</v>
      </c>
      <c r="X412" t="str">
        <f t="shared" ca="1" si="169"/>
        <v>颜值爆表</v>
      </c>
      <c r="Y412" t="str">
        <f t="shared" ca="1" si="170"/>
        <v>sql达人</v>
      </c>
      <c r="Z412" t="str">
        <f t="shared" ca="1" si="171"/>
        <v>excel达人</v>
      </c>
      <c r="AA412" t="str">
        <f t="shared" ca="1" si="172"/>
        <v/>
      </c>
      <c r="AB412" t="str">
        <f t="shared" ca="1" si="173"/>
        <v>python达人</v>
      </c>
      <c r="AC412" t="str">
        <f t="shared" ca="1" si="174"/>
        <v>口灿莲花颜值爆表sql达人excel达人python达人,优秀,高收入</v>
      </c>
      <c r="AD412" t="str">
        <f t="shared" ca="1" si="175"/>
        <v>分析师100411属于高收入人群,优秀</v>
      </c>
      <c r="AE412" t="str">
        <f t="shared" ca="1" si="176"/>
        <v>分析师100411属于高收入人群,优秀也是sql达人</v>
      </c>
    </row>
    <row r="413" spans="1:31" x14ac:dyDescent="0.2">
      <c r="A413">
        <v>100412</v>
      </c>
      <c r="B413" s="3">
        <f t="shared" ca="1" si="154"/>
        <v>3045.8896610182328</v>
      </c>
      <c r="C413" s="3">
        <f t="shared" ca="1" si="155"/>
        <v>48.730902653935026</v>
      </c>
      <c r="D413" t="str">
        <f t="shared" ca="1" si="156"/>
        <v>男</v>
      </c>
      <c r="E413" s="3">
        <f t="shared" ca="1" si="157"/>
        <v>17245.332164813553</v>
      </c>
      <c r="F413" s="3">
        <f t="shared" ca="1" si="158"/>
        <v>8</v>
      </c>
      <c r="G413">
        <f t="shared" ca="1" si="153"/>
        <v>4</v>
      </c>
      <c r="H413">
        <f t="shared" ca="1" si="177"/>
        <v>4</v>
      </c>
      <c r="I413">
        <f t="shared" ca="1" si="177"/>
        <v>4</v>
      </c>
      <c r="J413">
        <f t="shared" ca="1" si="177"/>
        <v>4</v>
      </c>
      <c r="K413">
        <f t="shared" ca="1" si="177"/>
        <v>4</v>
      </c>
      <c r="L413">
        <f t="shared" ca="1" si="177"/>
        <v>5</v>
      </c>
      <c r="M413">
        <f t="shared" ca="1" si="177"/>
        <v>5</v>
      </c>
      <c r="N413" s="2">
        <f t="shared" ca="1" si="159"/>
        <v>4</v>
      </c>
      <c r="O413" s="2">
        <f t="shared" ca="1" si="160"/>
        <v>4.666666666666667</v>
      </c>
      <c r="P413" s="2">
        <f t="shared" ca="1" si="161"/>
        <v>4.2666666666666666</v>
      </c>
      <c r="Q413" t="str">
        <f t="shared" ca="1" si="162"/>
        <v>非低收入</v>
      </c>
      <c r="R413" t="str">
        <f t="shared" ca="1" si="163"/>
        <v>高收入</v>
      </c>
      <c r="S413" t="str">
        <f t="shared" ca="1" si="164"/>
        <v>综合评分合格</v>
      </c>
      <c r="T413" t="str">
        <f t="shared" ca="1" si="165"/>
        <v>非优秀</v>
      </c>
      <c r="U413" t="str">
        <f t="shared" ca="1" si="166"/>
        <v>综合评分合格</v>
      </c>
      <c r="V413" t="str">
        <f t="shared" ca="1" si="167"/>
        <v/>
      </c>
      <c r="W413" t="str">
        <f t="shared" ca="1" si="168"/>
        <v>口灿莲花</v>
      </c>
      <c r="X413" t="str">
        <f t="shared" ca="1" si="169"/>
        <v>颜值爆表</v>
      </c>
      <c r="Y413" t="str">
        <f t="shared" ca="1" si="170"/>
        <v>sql达人</v>
      </c>
      <c r="Z413" t="str">
        <f t="shared" ca="1" si="171"/>
        <v/>
      </c>
      <c r="AA413" t="str">
        <f t="shared" ca="1" si="172"/>
        <v/>
      </c>
      <c r="AB413" t="str">
        <f t="shared" ca="1" si="173"/>
        <v/>
      </c>
      <c r="AC413" t="str">
        <f t="shared" ca="1" si="174"/>
        <v>口灿莲花颜值爆表sql达人,综合评分合格,高收入</v>
      </c>
      <c r="AD413" t="str">
        <f t="shared" ca="1" si="175"/>
        <v>分析师100412属于高收入人群,综合评分合格</v>
      </c>
      <c r="AE413" t="str">
        <f t="shared" ca="1" si="176"/>
        <v>分析师100412属于高收入人群,综合评分合格也是sql达人</v>
      </c>
    </row>
    <row r="414" spans="1:31" x14ac:dyDescent="0.2">
      <c r="A414">
        <v>100413</v>
      </c>
      <c r="B414" s="3">
        <f t="shared" ca="1" si="154"/>
        <v>6860.1633916597511</v>
      </c>
      <c r="C414" s="3">
        <f t="shared" ca="1" si="155"/>
        <v>33.852716305273589</v>
      </c>
      <c r="D414" t="str">
        <f t="shared" ca="1" si="156"/>
        <v>女</v>
      </c>
      <c r="E414" s="3">
        <f t="shared" ca="1" si="157"/>
        <v>2392.1377597803043</v>
      </c>
      <c r="F414" s="3">
        <f t="shared" ca="1" si="158"/>
        <v>5</v>
      </c>
      <c r="G414">
        <f t="shared" ca="1" si="153"/>
        <v>5</v>
      </c>
      <c r="H414">
        <f t="shared" ca="1" si="177"/>
        <v>4</v>
      </c>
      <c r="I414">
        <f t="shared" ca="1" si="177"/>
        <v>4</v>
      </c>
      <c r="J414">
        <f t="shared" ca="1" si="177"/>
        <v>4</v>
      </c>
      <c r="K414">
        <f t="shared" ca="1" si="177"/>
        <v>4</v>
      </c>
      <c r="L414">
        <f t="shared" ca="1" si="177"/>
        <v>4</v>
      </c>
      <c r="M414">
        <f t="shared" ca="1" si="177"/>
        <v>4</v>
      </c>
      <c r="N414" s="2">
        <f t="shared" ca="1" si="159"/>
        <v>4.25</v>
      </c>
      <c r="O414" s="2">
        <f t="shared" ca="1" si="160"/>
        <v>4</v>
      </c>
      <c r="P414" s="2">
        <f t="shared" ca="1" si="161"/>
        <v>4.1500000000000004</v>
      </c>
      <c r="Q414" t="str">
        <f t="shared" ca="1" si="162"/>
        <v>低收入</v>
      </c>
      <c r="R414" t="str">
        <f t="shared" ca="1" si="163"/>
        <v>低收入</v>
      </c>
      <c r="S414" t="str">
        <f t="shared" ca="1" si="164"/>
        <v>综合评分合格</v>
      </c>
      <c r="T414" t="str">
        <f t="shared" ca="1" si="165"/>
        <v>非优秀</v>
      </c>
      <c r="U414" t="str">
        <f t="shared" ca="1" si="166"/>
        <v>综合评分合格</v>
      </c>
      <c r="V414" t="str">
        <f t="shared" ca="1" si="167"/>
        <v/>
      </c>
      <c r="W414" t="str">
        <f t="shared" ca="1" si="168"/>
        <v/>
      </c>
      <c r="X414" t="str">
        <f t="shared" ca="1" si="169"/>
        <v/>
      </c>
      <c r="Y414" t="str">
        <f t="shared" ca="1" si="170"/>
        <v>sql达人</v>
      </c>
      <c r="Z414" t="str">
        <f t="shared" ca="1" si="171"/>
        <v>excel达人</v>
      </c>
      <c r="AA414" t="str">
        <f t="shared" ca="1" si="172"/>
        <v/>
      </c>
      <c r="AB414" t="str">
        <f t="shared" ca="1" si="173"/>
        <v/>
      </c>
      <c r="AC414" t="str">
        <f t="shared" ca="1" si="174"/>
        <v>sql达人excel达人,综合评分合格,低收入</v>
      </c>
      <c r="AD414" t="str">
        <f t="shared" ca="1" si="175"/>
        <v>分析师100413属于低收入人群,综合评分合格</v>
      </c>
      <c r="AE414" t="str">
        <f t="shared" ca="1" si="176"/>
        <v>分析师100413属于低收入人群,综合评分合格也是sql达人</v>
      </c>
    </row>
    <row r="415" spans="1:31" x14ac:dyDescent="0.2">
      <c r="A415">
        <v>100414</v>
      </c>
      <c r="B415" s="3">
        <f t="shared" ca="1" si="154"/>
        <v>2145.8496244598755</v>
      </c>
      <c r="C415" s="3">
        <f t="shared" ca="1" si="155"/>
        <v>38.411572273695427</v>
      </c>
      <c r="D415" t="str">
        <f t="shared" ca="1" si="156"/>
        <v>女</v>
      </c>
      <c r="E415" s="3">
        <f t="shared" ca="1" si="157"/>
        <v>17208.267953136732</v>
      </c>
      <c r="F415" s="3">
        <f t="shared" ca="1" si="158"/>
        <v>11</v>
      </c>
      <c r="G415">
        <f t="shared" ca="1" si="153"/>
        <v>4</v>
      </c>
      <c r="H415">
        <f t="shared" ca="1" si="177"/>
        <v>5</v>
      </c>
      <c r="I415">
        <f t="shared" ca="1" si="177"/>
        <v>4</v>
      </c>
      <c r="J415">
        <f t="shared" ca="1" si="177"/>
        <v>5</v>
      </c>
      <c r="K415">
        <f t="shared" ca="1" si="177"/>
        <v>4</v>
      </c>
      <c r="L415">
        <f t="shared" ca="1" si="177"/>
        <v>5</v>
      </c>
      <c r="M415">
        <f t="shared" ca="1" si="177"/>
        <v>5</v>
      </c>
      <c r="N415" s="2">
        <f t="shared" ca="1" si="159"/>
        <v>4.5</v>
      </c>
      <c r="O415" s="2">
        <f t="shared" ca="1" si="160"/>
        <v>4.666666666666667</v>
      </c>
      <c r="P415" s="2">
        <f t="shared" ca="1" si="161"/>
        <v>4.5666666666666664</v>
      </c>
      <c r="Q415" t="str">
        <f t="shared" ca="1" si="162"/>
        <v>非低收入</v>
      </c>
      <c r="R415" t="str">
        <f t="shared" ca="1" si="163"/>
        <v>高收入</v>
      </c>
      <c r="S415" t="str">
        <f t="shared" ca="1" si="164"/>
        <v>综合评分合格</v>
      </c>
      <c r="T415" t="str">
        <f t="shared" ca="1" si="165"/>
        <v>非优秀</v>
      </c>
      <c r="U415" t="str">
        <f t="shared" ca="1" si="166"/>
        <v>综合评分合格</v>
      </c>
      <c r="V415" t="str">
        <f t="shared" ca="1" si="167"/>
        <v/>
      </c>
      <c r="W415" t="str">
        <f t="shared" ca="1" si="168"/>
        <v>口灿莲花</v>
      </c>
      <c r="X415" t="str">
        <f t="shared" ca="1" si="169"/>
        <v>颜值爆表</v>
      </c>
      <c r="Y415" t="str">
        <f t="shared" ca="1" si="170"/>
        <v>sql达人</v>
      </c>
      <c r="Z415" t="str">
        <f t="shared" ca="1" si="171"/>
        <v/>
      </c>
      <c r="AA415" t="str">
        <f t="shared" ca="1" si="172"/>
        <v/>
      </c>
      <c r="AB415" t="str">
        <f t="shared" ca="1" si="173"/>
        <v>python达人</v>
      </c>
      <c r="AC415" t="str">
        <f t="shared" ca="1" si="174"/>
        <v>口灿莲花颜值爆表sql达人python达人,综合评分合格,高收入</v>
      </c>
      <c r="AD415" t="str">
        <f t="shared" ca="1" si="175"/>
        <v>分析师100414属于高收入人群,综合评分合格</v>
      </c>
      <c r="AE415" t="str">
        <f t="shared" ca="1" si="176"/>
        <v>分析师100414属于高收入人群,综合评分合格也是sql达人</v>
      </c>
    </row>
    <row r="416" spans="1:31" x14ac:dyDescent="0.2">
      <c r="A416">
        <v>100415</v>
      </c>
      <c r="B416" s="3">
        <f t="shared" ca="1" si="154"/>
        <v>1099.8554571722286</v>
      </c>
      <c r="C416" s="3">
        <f t="shared" ca="1" si="155"/>
        <v>64.046030183609901</v>
      </c>
      <c r="D416" t="str">
        <f t="shared" ca="1" si="156"/>
        <v>男</v>
      </c>
      <c r="E416" s="3">
        <f t="shared" ca="1" si="157"/>
        <v>19396.254234638309</v>
      </c>
      <c r="F416" s="3">
        <f t="shared" ca="1" si="158"/>
        <v>15</v>
      </c>
      <c r="G416">
        <f t="shared" ca="1" si="153"/>
        <v>4</v>
      </c>
      <c r="H416">
        <f t="shared" ca="1" si="177"/>
        <v>3</v>
      </c>
      <c r="I416">
        <f t="shared" ca="1" si="177"/>
        <v>3</v>
      </c>
      <c r="J416">
        <f t="shared" ca="1" si="177"/>
        <v>5</v>
      </c>
      <c r="K416">
        <f t="shared" ca="1" si="177"/>
        <v>4</v>
      </c>
      <c r="L416">
        <f t="shared" ca="1" si="177"/>
        <v>5</v>
      </c>
      <c r="M416">
        <f t="shared" ca="1" si="177"/>
        <v>4</v>
      </c>
      <c r="N416" s="2">
        <f t="shared" ca="1" si="159"/>
        <v>3.75</v>
      </c>
      <c r="O416" s="2">
        <f t="shared" ca="1" si="160"/>
        <v>4.333333333333333</v>
      </c>
      <c r="P416" s="2">
        <f t="shared" ca="1" si="161"/>
        <v>3.9833333333333334</v>
      </c>
      <c r="Q416" t="str">
        <f t="shared" ca="1" si="162"/>
        <v>非低收入</v>
      </c>
      <c r="R416" t="str">
        <f t="shared" ca="1" si="163"/>
        <v>高收入</v>
      </c>
      <c r="S416" t="str">
        <f t="shared" ca="1" si="164"/>
        <v>综合评分合格</v>
      </c>
      <c r="T416" t="str">
        <f t="shared" ca="1" si="165"/>
        <v>非优秀</v>
      </c>
      <c r="U416" t="str">
        <f t="shared" ca="1" si="166"/>
        <v>综合评分合格</v>
      </c>
      <c r="V416" t="str">
        <f t="shared" ca="1" si="167"/>
        <v/>
      </c>
      <c r="W416" t="str">
        <f t="shared" ca="1" si="168"/>
        <v>口灿莲花</v>
      </c>
      <c r="X416" t="str">
        <f t="shared" ca="1" si="169"/>
        <v/>
      </c>
      <c r="Y416" t="str">
        <f t="shared" ca="1" si="170"/>
        <v>sql达人</v>
      </c>
      <c r="Z416" t="str">
        <f t="shared" ca="1" si="171"/>
        <v/>
      </c>
      <c r="AA416" t="str">
        <f t="shared" ca="1" si="172"/>
        <v/>
      </c>
      <c r="AB416" t="str">
        <f t="shared" ca="1" si="173"/>
        <v>python达人</v>
      </c>
      <c r="AC416" t="str">
        <f t="shared" ca="1" si="174"/>
        <v>口灿莲花sql达人python达人,综合评分合格,高收入</v>
      </c>
      <c r="AD416" t="str">
        <f t="shared" ca="1" si="175"/>
        <v>分析师100415属于高收入人群,综合评分合格</v>
      </c>
      <c r="AE416" t="str">
        <f t="shared" ca="1" si="176"/>
        <v>分析师100415属于高收入人群,综合评分合格也是sql达人</v>
      </c>
    </row>
    <row r="417" spans="1:31" x14ac:dyDescent="0.2">
      <c r="A417">
        <v>100416</v>
      </c>
      <c r="B417" s="3">
        <f t="shared" ca="1" si="154"/>
        <v>2726.3021831159363</v>
      </c>
      <c r="C417" s="3">
        <f t="shared" ca="1" si="155"/>
        <v>51.7349783184888</v>
      </c>
      <c r="D417" t="str">
        <f t="shared" ca="1" si="156"/>
        <v>男</v>
      </c>
      <c r="E417" s="3">
        <f t="shared" ca="1" si="157"/>
        <v>12611.318742368687</v>
      </c>
      <c r="F417" s="3">
        <f t="shared" ca="1" si="158"/>
        <v>15</v>
      </c>
      <c r="G417">
        <f t="shared" ca="1" si="153"/>
        <v>5</v>
      </c>
      <c r="H417">
        <f t="shared" ca="1" si="177"/>
        <v>4</v>
      </c>
      <c r="I417">
        <f t="shared" ca="1" si="177"/>
        <v>4</v>
      </c>
      <c r="J417">
        <f t="shared" ca="1" si="177"/>
        <v>5</v>
      </c>
      <c r="K417">
        <f t="shared" ca="1" si="177"/>
        <v>5</v>
      </c>
      <c r="L417">
        <f t="shared" ca="1" si="177"/>
        <v>5</v>
      </c>
      <c r="M417">
        <f t="shared" ca="1" si="177"/>
        <v>5</v>
      </c>
      <c r="N417" s="2">
        <f t="shared" ca="1" si="159"/>
        <v>4.5</v>
      </c>
      <c r="O417" s="2">
        <f t="shared" ca="1" si="160"/>
        <v>5</v>
      </c>
      <c r="P417" s="2">
        <f t="shared" ca="1" si="161"/>
        <v>4.6999999999999993</v>
      </c>
      <c r="Q417" t="str">
        <f t="shared" ca="1" si="162"/>
        <v>非低收入</v>
      </c>
      <c r="R417" t="str">
        <f t="shared" ca="1" si="163"/>
        <v>高收入</v>
      </c>
      <c r="S417" t="str">
        <f t="shared" ca="1" si="164"/>
        <v>综合评分合格</v>
      </c>
      <c r="T417" t="str">
        <f t="shared" ca="1" si="165"/>
        <v>非优秀</v>
      </c>
      <c r="U417" t="str">
        <f t="shared" ca="1" si="166"/>
        <v>综合评分合格</v>
      </c>
      <c r="V417" t="str">
        <f t="shared" ca="1" si="167"/>
        <v>文采斐然</v>
      </c>
      <c r="W417" t="str">
        <f t="shared" ca="1" si="168"/>
        <v>口灿莲花</v>
      </c>
      <c r="X417" t="str">
        <f t="shared" ca="1" si="169"/>
        <v>颜值爆表</v>
      </c>
      <c r="Y417" t="str">
        <f t="shared" ca="1" si="170"/>
        <v>sql达人</v>
      </c>
      <c r="Z417" t="str">
        <f t="shared" ca="1" si="171"/>
        <v>excel达人</v>
      </c>
      <c r="AA417" t="str">
        <f t="shared" ca="1" si="172"/>
        <v/>
      </c>
      <c r="AB417" t="str">
        <f t="shared" ca="1" si="173"/>
        <v>python达人</v>
      </c>
      <c r="AC417" t="str">
        <f t="shared" ca="1" si="174"/>
        <v>文采斐然口灿莲花颜值爆表sql达人excel达人python达人,综合评分合格,高收入</v>
      </c>
      <c r="AD417" t="str">
        <f t="shared" ca="1" si="175"/>
        <v>分析师100416属于高收入人群,综合评分合格</v>
      </c>
      <c r="AE417" t="str">
        <f t="shared" ca="1" si="176"/>
        <v>分析师100416属于高收入人群,综合评分合格此人文采斐然也是sql达人</v>
      </c>
    </row>
    <row r="418" spans="1:31" x14ac:dyDescent="0.2">
      <c r="A418">
        <v>100417</v>
      </c>
      <c r="B418" s="3">
        <f t="shared" ca="1" si="154"/>
        <v>4535.4931619966192</v>
      </c>
      <c r="C418" s="3">
        <f t="shared" ca="1" si="155"/>
        <v>35.730890875439137</v>
      </c>
      <c r="D418" t="str">
        <f t="shared" ca="1" si="156"/>
        <v>男</v>
      </c>
      <c r="E418" s="3">
        <f t="shared" ca="1" si="157"/>
        <v>4003.6458150771418</v>
      </c>
      <c r="F418" s="3">
        <f t="shared" ca="1" si="158"/>
        <v>8</v>
      </c>
      <c r="G418">
        <f t="shared" ca="1" si="153"/>
        <v>5</v>
      </c>
      <c r="H418">
        <f t="shared" ca="1" si="177"/>
        <v>5</v>
      </c>
      <c r="I418">
        <f t="shared" ca="1" si="177"/>
        <v>5</v>
      </c>
      <c r="J418">
        <f t="shared" ca="1" si="177"/>
        <v>4</v>
      </c>
      <c r="K418">
        <f t="shared" ca="1" si="177"/>
        <v>4</v>
      </c>
      <c r="L418">
        <f t="shared" ca="1" si="177"/>
        <v>4</v>
      </c>
      <c r="M418">
        <f t="shared" ca="1" si="177"/>
        <v>5</v>
      </c>
      <c r="N418" s="2">
        <f t="shared" ca="1" si="159"/>
        <v>4.75</v>
      </c>
      <c r="O418" s="2">
        <f t="shared" ca="1" si="160"/>
        <v>4.333333333333333</v>
      </c>
      <c r="P418" s="2">
        <f t="shared" ca="1" si="161"/>
        <v>4.5833333333333339</v>
      </c>
      <c r="Q418" t="str">
        <f t="shared" ca="1" si="162"/>
        <v>非低收入</v>
      </c>
      <c r="R418" t="str">
        <f t="shared" ca="1" si="163"/>
        <v>中等收入</v>
      </c>
      <c r="S418" t="str">
        <f t="shared" ca="1" si="164"/>
        <v>综合评分合格</v>
      </c>
      <c r="T418" t="str">
        <f t="shared" ca="1" si="165"/>
        <v>非优秀</v>
      </c>
      <c r="U418" t="str">
        <f t="shared" ca="1" si="166"/>
        <v>综合评分合格</v>
      </c>
      <c r="V418" t="str">
        <f t="shared" ca="1" si="167"/>
        <v/>
      </c>
      <c r="W418" t="str">
        <f t="shared" ca="1" si="168"/>
        <v/>
      </c>
      <c r="X418" t="str">
        <f t="shared" ca="1" si="169"/>
        <v>颜值爆表</v>
      </c>
      <c r="Y418" t="str">
        <f t="shared" ca="1" si="170"/>
        <v>sql达人</v>
      </c>
      <c r="Z418" t="str">
        <f t="shared" ca="1" si="171"/>
        <v>excel达人</v>
      </c>
      <c r="AA418" t="str">
        <f t="shared" ca="1" si="172"/>
        <v>tab达人</v>
      </c>
      <c r="AB418" t="str">
        <f t="shared" ca="1" si="173"/>
        <v/>
      </c>
      <c r="AC418" t="str">
        <f t="shared" ca="1" si="174"/>
        <v>颜值爆表sql达人excel达人tab达人,综合评分合格,中等收入</v>
      </c>
      <c r="AD418" t="str">
        <f t="shared" ca="1" si="175"/>
        <v>分析师100417属于中等收入人群,综合评分合格</v>
      </c>
      <c r="AE418" t="str">
        <f t="shared" ca="1" si="176"/>
        <v>分析师100417属于中等收入人群,综合评分合格也是sql达人</v>
      </c>
    </row>
    <row r="419" spans="1:31" x14ac:dyDescent="0.2">
      <c r="A419">
        <v>100418</v>
      </c>
      <c r="B419" s="3">
        <f t="shared" ca="1" si="154"/>
        <v>3617.0375354654793</v>
      </c>
      <c r="C419" s="3">
        <f t="shared" ca="1" si="155"/>
        <v>39.564965421927596</v>
      </c>
      <c r="D419" t="str">
        <f t="shared" ca="1" si="156"/>
        <v>女</v>
      </c>
      <c r="E419" s="3">
        <f t="shared" ca="1" si="157"/>
        <v>19159.303667023534</v>
      </c>
      <c r="F419" s="3">
        <f t="shared" ca="1" si="158"/>
        <v>17</v>
      </c>
      <c r="G419">
        <f t="shared" ca="1" si="153"/>
        <v>2</v>
      </c>
      <c r="H419">
        <f t="shared" ca="1" si="177"/>
        <v>5</v>
      </c>
      <c r="I419">
        <f t="shared" ca="1" si="177"/>
        <v>1</v>
      </c>
      <c r="J419">
        <f t="shared" ca="1" si="177"/>
        <v>4</v>
      </c>
      <c r="K419">
        <f t="shared" ca="1" si="177"/>
        <v>5</v>
      </c>
      <c r="L419">
        <f t="shared" ca="1" si="177"/>
        <v>4</v>
      </c>
      <c r="M419">
        <f t="shared" ca="1" si="177"/>
        <v>3</v>
      </c>
      <c r="N419" s="2">
        <f t="shared" ca="1" si="159"/>
        <v>3</v>
      </c>
      <c r="O419" s="2">
        <f t="shared" ca="1" si="160"/>
        <v>4</v>
      </c>
      <c r="P419" s="2">
        <f t="shared" ca="1" si="161"/>
        <v>3.4</v>
      </c>
      <c r="Q419" t="str">
        <f t="shared" ca="1" si="162"/>
        <v>非低收入</v>
      </c>
      <c r="R419" t="str">
        <f t="shared" ca="1" si="163"/>
        <v>高收入</v>
      </c>
      <c r="S419" t="str">
        <f t="shared" ca="1" si="164"/>
        <v>综合评分合格</v>
      </c>
      <c r="T419" t="str">
        <f t="shared" ca="1" si="165"/>
        <v>非优秀</v>
      </c>
      <c r="U419" t="str">
        <f t="shared" ca="1" si="166"/>
        <v>综合评分合格</v>
      </c>
      <c r="V419" t="str">
        <f t="shared" ca="1" si="167"/>
        <v>文采斐然</v>
      </c>
      <c r="W419" t="str">
        <f t="shared" ca="1" si="168"/>
        <v/>
      </c>
      <c r="X419" t="str">
        <f t="shared" ca="1" si="169"/>
        <v/>
      </c>
      <c r="Y419" t="str">
        <f t="shared" ca="1" si="170"/>
        <v>sql达人</v>
      </c>
      <c r="Z419" t="str">
        <f t="shared" ca="1" si="171"/>
        <v/>
      </c>
      <c r="AA419" t="str">
        <f t="shared" ca="1" si="172"/>
        <v/>
      </c>
      <c r="AB419" t="str">
        <f t="shared" ca="1" si="173"/>
        <v/>
      </c>
      <c r="AC419" t="str">
        <f t="shared" ca="1" si="174"/>
        <v>文采斐然sql达人,综合评分合格,高收入</v>
      </c>
      <c r="AD419" t="str">
        <f t="shared" ca="1" si="175"/>
        <v>分析师100418属于高收入人群,综合评分合格</v>
      </c>
      <c r="AE419" t="str">
        <f t="shared" ca="1" si="176"/>
        <v>分析师100418属于高收入人群,综合评分合格此人文采斐然也是sql达人</v>
      </c>
    </row>
    <row r="420" spans="1:31" x14ac:dyDescent="0.2">
      <c r="A420">
        <v>100419</v>
      </c>
      <c r="B420" s="3">
        <f t="shared" ca="1" si="154"/>
        <v>7416.4182297735279</v>
      </c>
      <c r="C420" s="3">
        <f t="shared" ca="1" si="155"/>
        <v>28.872747276885107</v>
      </c>
      <c r="D420" t="str">
        <f t="shared" ca="1" si="156"/>
        <v>女</v>
      </c>
      <c r="E420" s="3">
        <f t="shared" ca="1" si="157"/>
        <v>17408.253076374353</v>
      </c>
      <c r="F420" s="3">
        <f t="shared" ca="1" si="158"/>
        <v>8</v>
      </c>
      <c r="G420">
        <f t="shared" ca="1" si="153"/>
        <v>4</v>
      </c>
      <c r="H420">
        <f t="shared" ca="1" si="177"/>
        <v>4</v>
      </c>
      <c r="I420">
        <f t="shared" ca="1" si="177"/>
        <v>4</v>
      </c>
      <c r="J420">
        <f t="shared" ca="1" si="177"/>
        <v>4</v>
      </c>
      <c r="K420">
        <f t="shared" ca="1" si="177"/>
        <v>4</v>
      </c>
      <c r="L420">
        <f t="shared" ca="1" si="177"/>
        <v>5</v>
      </c>
      <c r="M420">
        <f t="shared" ca="1" si="177"/>
        <v>3</v>
      </c>
      <c r="N420" s="2">
        <f t="shared" ca="1" si="159"/>
        <v>4</v>
      </c>
      <c r="O420" s="2">
        <f t="shared" ca="1" si="160"/>
        <v>4</v>
      </c>
      <c r="P420" s="2">
        <f t="shared" ca="1" si="161"/>
        <v>4</v>
      </c>
      <c r="Q420" t="str">
        <f t="shared" ca="1" si="162"/>
        <v>非低收入</v>
      </c>
      <c r="R420" t="str">
        <f t="shared" ca="1" si="163"/>
        <v>高收入</v>
      </c>
      <c r="S420" t="str">
        <f t="shared" ca="1" si="164"/>
        <v>综合评分合格</v>
      </c>
      <c r="T420" t="str">
        <f t="shared" ca="1" si="165"/>
        <v>非优秀</v>
      </c>
      <c r="U420" t="str">
        <f t="shared" ca="1" si="166"/>
        <v>综合评分合格</v>
      </c>
      <c r="V420" t="str">
        <f t="shared" ca="1" si="167"/>
        <v/>
      </c>
      <c r="W420" t="str">
        <f t="shared" ca="1" si="168"/>
        <v>口灿莲花</v>
      </c>
      <c r="X420" t="str">
        <f t="shared" ca="1" si="169"/>
        <v/>
      </c>
      <c r="Y420" t="str">
        <f t="shared" ca="1" si="170"/>
        <v>sql达人</v>
      </c>
      <c r="Z420" t="str">
        <f t="shared" ca="1" si="171"/>
        <v/>
      </c>
      <c r="AA420" t="str">
        <f t="shared" ca="1" si="172"/>
        <v/>
      </c>
      <c r="AB420" t="str">
        <f t="shared" ca="1" si="173"/>
        <v/>
      </c>
      <c r="AC420" t="str">
        <f t="shared" ca="1" si="174"/>
        <v>口灿莲花sql达人,综合评分合格,高收入</v>
      </c>
      <c r="AD420" t="str">
        <f t="shared" ca="1" si="175"/>
        <v>分析师100419属于高收入人群,综合评分合格</v>
      </c>
      <c r="AE420" t="str">
        <f t="shared" ca="1" si="176"/>
        <v>分析师100419属于高收入人群,综合评分合格也是sql达人</v>
      </c>
    </row>
    <row r="421" spans="1:31" x14ac:dyDescent="0.2">
      <c r="A421">
        <v>100420</v>
      </c>
      <c r="B421" s="3">
        <f t="shared" ca="1" si="154"/>
        <v>6567.1651687181638</v>
      </c>
      <c r="C421" s="3">
        <f t="shared" ca="1" si="155"/>
        <v>51.968298126364147</v>
      </c>
      <c r="D421" t="str">
        <f t="shared" ca="1" si="156"/>
        <v>女</v>
      </c>
      <c r="E421" s="3">
        <f t="shared" ca="1" si="157"/>
        <v>7049.3006273457295</v>
      </c>
      <c r="F421" s="3">
        <f t="shared" ca="1" si="158"/>
        <v>15</v>
      </c>
      <c r="G421">
        <f t="shared" ca="1" si="153"/>
        <v>5</v>
      </c>
      <c r="H421">
        <f t="shared" ca="1" si="177"/>
        <v>5</v>
      </c>
      <c r="I421">
        <f t="shared" ca="1" si="177"/>
        <v>2</v>
      </c>
      <c r="J421">
        <f t="shared" ca="1" si="177"/>
        <v>3</v>
      </c>
      <c r="K421">
        <f t="shared" ca="1" si="177"/>
        <v>3</v>
      </c>
      <c r="L421">
        <f t="shared" ca="1" si="177"/>
        <v>3</v>
      </c>
      <c r="M421">
        <f t="shared" ca="1" si="177"/>
        <v>5</v>
      </c>
      <c r="N421" s="2">
        <f t="shared" ca="1" si="159"/>
        <v>3.75</v>
      </c>
      <c r="O421" s="2">
        <f t="shared" ca="1" si="160"/>
        <v>3.6666666666666665</v>
      </c>
      <c r="P421" s="2">
        <f t="shared" ca="1" si="161"/>
        <v>3.7166666666666668</v>
      </c>
      <c r="Q421" t="str">
        <f t="shared" ca="1" si="162"/>
        <v>非低收入</v>
      </c>
      <c r="R421" t="str">
        <f t="shared" ca="1" si="163"/>
        <v>中高收入</v>
      </c>
      <c r="S421" t="str">
        <f t="shared" ca="1" si="164"/>
        <v>综合评分合格</v>
      </c>
      <c r="T421" t="str">
        <f t="shared" ca="1" si="165"/>
        <v>非优秀</v>
      </c>
      <c r="U421" t="str">
        <f t="shared" ca="1" si="166"/>
        <v>综合评分合格</v>
      </c>
      <c r="V421" t="str">
        <f t="shared" ca="1" si="167"/>
        <v/>
      </c>
      <c r="W421" t="str">
        <f t="shared" ca="1" si="168"/>
        <v/>
      </c>
      <c r="X421" t="str">
        <f t="shared" ca="1" si="169"/>
        <v>颜值爆表</v>
      </c>
      <c r="Y421" t="str">
        <f t="shared" ca="1" si="170"/>
        <v>sql达人</v>
      </c>
      <c r="Z421" t="str">
        <f t="shared" ca="1" si="171"/>
        <v>excel达人</v>
      </c>
      <c r="AA421" t="str">
        <f t="shared" ca="1" si="172"/>
        <v/>
      </c>
      <c r="AB421" t="str">
        <f t="shared" ca="1" si="173"/>
        <v/>
      </c>
      <c r="AC421" t="str">
        <f t="shared" ca="1" si="174"/>
        <v>颜值爆表sql达人excel达人,综合评分合格,中高收入</v>
      </c>
      <c r="AD421" t="str">
        <f t="shared" ca="1" si="175"/>
        <v>分析师100420属于中高收入人群,综合评分合格</v>
      </c>
      <c r="AE421" t="str">
        <f t="shared" ca="1" si="176"/>
        <v>分析师100420属于中高收入人群,综合评分合格也是sql达人</v>
      </c>
    </row>
    <row r="422" spans="1:31" x14ac:dyDescent="0.2">
      <c r="A422">
        <v>100421</v>
      </c>
      <c r="B422" s="3">
        <f t="shared" ca="1" si="154"/>
        <v>9131.0161037176458</v>
      </c>
      <c r="C422" s="3">
        <f t="shared" ca="1" si="155"/>
        <v>58.442729982779277</v>
      </c>
      <c r="D422" t="str">
        <f t="shared" ca="1" si="156"/>
        <v>男</v>
      </c>
      <c r="E422" s="3">
        <f t="shared" ca="1" si="157"/>
        <v>21019.19338453202</v>
      </c>
      <c r="F422" s="3">
        <f t="shared" ca="1" si="158"/>
        <v>2</v>
      </c>
      <c r="G422">
        <f t="shared" ca="1" si="153"/>
        <v>5</v>
      </c>
      <c r="H422">
        <f t="shared" ca="1" si="177"/>
        <v>5</v>
      </c>
      <c r="I422">
        <f t="shared" ca="1" si="177"/>
        <v>5</v>
      </c>
      <c r="J422">
        <f t="shared" ca="1" si="177"/>
        <v>5</v>
      </c>
      <c r="K422">
        <f t="shared" ca="1" si="177"/>
        <v>5</v>
      </c>
      <c r="L422">
        <f t="shared" ca="1" si="177"/>
        <v>5</v>
      </c>
      <c r="M422">
        <f t="shared" ca="1" si="177"/>
        <v>5</v>
      </c>
      <c r="N422" s="2">
        <f t="shared" ca="1" si="159"/>
        <v>5</v>
      </c>
      <c r="O422" s="2">
        <f t="shared" ca="1" si="160"/>
        <v>5</v>
      </c>
      <c r="P422" s="2">
        <f t="shared" ca="1" si="161"/>
        <v>5</v>
      </c>
      <c r="Q422" t="str">
        <f t="shared" ca="1" si="162"/>
        <v>非低收入</v>
      </c>
      <c r="R422" t="str">
        <f t="shared" ca="1" si="163"/>
        <v>高收入</v>
      </c>
      <c r="S422" t="str">
        <f t="shared" ca="1" si="164"/>
        <v>综合评分合格</v>
      </c>
      <c r="T422" t="str">
        <f t="shared" ca="1" si="165"/>
        <v>优秀</v>
      </c>
      <c r="U422" t="str">
        <f t="shared" ca="1" si="166"/>
        <v>优秀</v>
      </c>
      <c r="V422" t="str">
        <f t="shared" ca="1" si="167"/>
        <v>文采斐然</v>
      </c>
      <c r="W422" t="str">
        <f t="shared" ca="1" si="168"/>
        <v>口灿莲花</v>
      </c>
      <c r="X422" t="str">
        <f t="shared" ca="1" si="169"/>
        <v>颜值爆表</v>
      </c>
      <c r="Y422" t="str">
        <f t="shared" ca="1" si="170"/>
        <v/>
      </c>
      <c r="Z422" t="str">
        <f t="shared" ca="1" si="171"/>
        <v>excel达人</v>
      </c>
      <c r="AA422" t="str">
        <f t="shared" ca="1" si="172"/>
        <v>tab达人</v>
      </c>
      <c r="AB422" t="str">
        <f t="shared" ca="1" si="173"/>
        <v>python达人</v>
      </c>
      <c r="AC422" t="str">
        <f t="shared" ca="1" si="174"/>
        <v>文采斐然口灿莲花颜值爆表excel达人tab达人python达人,优秀,高收入</v>
      </c>
      <c r="AD422" t="str">
        <f t="shared" ca="1" si="175"/>
        <v>分析师100421属于高收入人群,优秀</v>
      </c>
      <c r="AE422" t="str">
        <f t="shared" ca="1" si="176"/>
        <v>分析师100421属于高收入人群,优秀此人文采斐然</v>
      </c>
    </row>
    <row r="423" spans="1:31" x14ac:dyDescent="0.2">
      <c r="A423">
        <v>100422</v>
      </c>
      <c r="B423" s="3">
        <f t="shared" ca="1" si="154"/>
        <v>9645.7554575881186</v>
      </c>
      <c r="C423" s="3">
        <f t="shared" ca="1" si="155"/>
        <v>63.934938623944525</v>
      </c>
      <c r="D423" t="str">
        <f t="shared" ca="1" si="156"/>
        <v>女</v>
      </c>
      <c r="E423" s="3">
        <f t="shared" ca="1" si="157"/>
        <v>13737.284170241421</v>
      </c>
      <c r="F423" s="3">
        <f t="shared" ca="1" si="158"/>
        <v>5</v>
      </c>
      <c r="G423">
        <f t="shared" ca="1" si="153"/>
        <v>4</v>
      </c>
      <c r="H423">
        <f t="shared" ca="1" si="177"/>
        <v>5</v>
      </c>
      <c r="I423">
        <f t="shared" ca="1" si="177"/>
        <v>4</v>
      </c>
      <c r="J423">
        <f t="shared" ca="1" si="177"/>
        <v>4</v>
      </c>
      <c r="K423">
        <f t="shared" ca="1" si="177"/>
        <v>5</v>
      </c>
      <c r="L423">
        <f t="shared" ca="1" si="177"/>
        <v>5</v>
      </c>
      <c r="M423">
        <f t="shared" ca="1" si="177"/>
        <v>5</v>
      </c>
      <c r="N423" s="2">
        <f t="shared" ca="1" si="159"/>
        <v>4.25</v>
      </c>
      <c r="O423" s="2">
        <f t="shared" ca="1" si="160"/>
        <v>5</v>
      </c>
      <c r="P423" s="2">
        <f t="shared" ca="1" si="161"/>
        <v>4.55</v>
      </c>
      <c r="Q423" t="str">
        <f t="shared" ca="1" si="162"/>
        <v>非低收入</v>
      </c>
      <c r="R423" t="str">
        <f t="shared" ca="1" si="163"/>
        <v>高收入</v>
      </c>
      <c r="S423" t="str">
        <f t="shared" ca="1" si="164"/>
        <v>综合评分合格</v>
      </c>
      <c r="T423" t="str">
        <f t="shared" ca="1" si="165"/>
        <v>非优秀</v>
      </c>
      <c r="U423" t="str">
        <f t="shared" ca="1" si="166"/>
        <v>综合评分合格</v>
      </c>
      <c r="V423" t="str">
        <f t="shared" ca="1" si="167"/>
        <v>文采斐然</v>
      </c>
      <c r="W423" t="str">
        <f t="shared" ca="1" si="168"/>
        <v>口灿莲花</v>
      </c>
      <c r="X423" t="str">
        <f t="shared" ca="1" si="169"/>
        <v>颜值爆表</v>
      </c>
      <c r="Y423" t="str">
        <f t="shared" ca="1" si="170"/>
        <v>sql达人</v>
      </c>
      <c r="Z423" t="str">
        <f t="shared" ca="1" si="171"/>
        <v/>
      </c>
      <c r="AA423" t="str">
        <f t="shared" ca="1" si="172"/>
        <v/>
      </c>
      <c r="AB423" t="str">
        <f t="shared" ca="1" si="173"/>
        <v/>
      </c>
      <c r="AC423" t="str">
        <f t="shared" ca="1" si="174"/>
        <v>文采斐然口灿莲花颜值爆表sql达人,综合评分合格,高收入</v>
      </c>
      <c r="AD423" t="str">
        <f t="shared" ca="1" si="175"/>
        <v>分析师100422属于高收入人群,综合评分合格</v>
      </c>
      <c r="AE423" t="str">
        <f t="shared" ca="1" si="176"/>
        <v>分析师100422属于高收入人群,综合评分合格此人文采斐然也是sql达人</v>
      </c>
    </row>
    <row r="424" spans="1:31" x14ac:dyDescent="0.2">
      <c r="A424">
        <v>100423</v>
      </c>
      <c r="B424" s="3">
        <f t="shared" ca="1" si="154"/>
        <v>7860.0326162304182</v>
      </c>
      <c r="C424" s="3">
        <f t="shared" ca="1" si="155"/>
        <v>56.722644290398819</v>
      </c>
      <c r="D424" t="str">
        <f t="shared" ca="1" si="156"/>
        <v>女</v>
      </c>
      <c r="E424" s="3">
        <f t="shared" ca="1" si="157"/>
        <v>19296.174482390372</v>
      </c>
      <c r="F424" s="3">
        <f t="shared" ca="1" si="158"/>
        <v>9</v>
      </c>
      <c r="G424">
        <f t="shared" ca="1" si="153"/>
        <v>4</v>
      </c>
      <c r="H424">
        <f t="shared" ca="1" si="177"/>
        <v>4</v>
      </c>
      <c r="I424">
        <f t="shared" ca="1" si="177"/>
        <v>5</v>
      </c>
      <c r="J424">
        <f t="shared" ca="1" si="177"/>
        <v>4</v>
      </c>
      <c r="K424">
        <f t="shared" ca="1" si="177"/>
        <v>4</v>
      </c>
      <c r="L424">
        <f t="shared" ca="1" si="177"/>
        <v>5</v>
      </c>
      <c r="M424">
        <f t="shared" ca="1" si="177"/>
        <v>5</v>
      </c>
      <c r="N424" s="2">
        <f t="shared" ca="1" si="159"/>
        <v>4.25</v>
      </c>
      <c r="O424" s="2">
        <f t="shared" ca="1" si="160"/>
        <v>4.666666666666667</v>
      </c>
      <c r="P424" s="2">
        <f t="shared" ca="1" si="161"/>
        <v>4.416666666666667</v>
      </c>
      <c r="Q424" t="str">
        <f t="shared" ca="1" si="162"/>
        <v>非低收入</v>
      </c>
      <c r="R424" t="str">
        <f t="shared" ca="1" si="163"/>
        <v>高收入</v>
      </c>
      <c r="S424" t="str">
        <f t="shared" ca="1" si="164"/>
        <v>综合评分合格</v>
      </c>
      <c r="T424" t="str">
        <f t="shared" ca="1" si="165"/>
        <v>非优秀</v>
      </c>
      <c r="U424" t="str">
        <f t="shared" ca="1" si="166"/>
        <v>综合评分合格</v>
      </c>
      <c r="V424" t="str">
        <f t="shared" ca="1" si="167"/>
        <v/>
      </c>
      <c r="W424" t="str">
        <f t="shared" ca="1" si="168"/>
        <v>口灿莲花</v>
      </c>
      <c r="X424" t="str">
        <f t="shared" ca="1" si="169"/>
        <v>颜值爆表</v>
      </c>
      <c r="Y424" t="str">
        <f t="shared" ca="1" si="170"/>
        <v>sql达人</v>
      </c>
      <c r="Z424" t="str">
        <f t="shared" ca="1" si="171"/>
        <v/>
      </c>
      <c r="AA424" t="str">
        <f t="shared" ca="1" si="172"/>
        <v>tab达人</v>
      </c>
      <c r="AB424" t="str">
        <f t="shared" ca="1" si="173"/>
        <v/>
      </c>
      <c r="AC424" t="str">
        <f t="shared" ca="1" si="174"/>
        <v>口灿莲花颜值爆表sql达人tab达人,综合评分合格,高收入</v>
      </c>
      <c r="AD424" t="str">
        <f t="shared" ca="1" si="175"/>
        <v>分析师100423属于高收入人群,综合评分合格</v>
      </c>
      <c r="AE424" t="str">
        <f t="shared" ca="1" si="176"/>
        <v>分析师100423属于高收入人群,综合评分合格也是sql达人</v>
      </c>
    </row>
    <row r="425" spans="1:31" x14ac:dyDescent="0.2">
      <c r="A425">
        <v>100424</v>
      </c>
      <c r="B425" s="3">
        <f t="shared" ca="1" si="154"/>
        <v>617.00337138303144</v>
      </c>
      <c r="C425" s="3">
        <f t="shared" ca="1" si="155"/>
        <v>34.431888364620974</v>
      </c>
      <c r="D425" t="str">
        <f t="shared" ca="1" si="156"/>
        <v>女</v>
      </c>
      <c r="E425" s="3">
        <f t="shared" ca="1" si="157"/>
        <v>20423.488324474511</v>
      </c>
      <c r="F425" s="3">
        <f t="shared" ca="1" si="158"/>
        <v>15</v>
      </c>
      <c r="G425">
        <f t="shared" ca="1" si="153"/>
        <v>5</v>
      </c>
      <c r="H425">
        <f t="shared" ca="1" si="177"/>
        <v>3</v>
      </c>
      <c r="I425">
        <f t="shared" ca="1" si="177"/>
        <v>5</v>
      </c>
      <c r="J425">
        <f t="shared" ca="1" si="177"/>
        <v>4</v>
      </c>
      <c r="K425">
        <f t="shared" ca="1" si="177"/>
        <v>5</v>
      </c>
      <c r="L425">
        <f t="shared" ca="1" si="177"/>
        <v>5</v>
      </c>
      <c r="M425">
        <f t="shared" ca="1" si="177"/>
        <v>5</v>
      </c>
      <c r="N425" s="2">
        <f t="shared" ca="1" si="159"/>
        <v>4.25</v>
      </c>
      <c r="O425" s="2">
        <f t="shared" ca="1" si="160"/>
        <v>5</v>
      </c>
      <c r="P425" s="2">
        <f t="shared" ca="1" si="161"/>
        <v>4.55</v>
      </c>
      <c r="Q425" t="str">
        <f t="shared" ca="1" si="162"/>
        <v>非低收入</v>
      </c>
      <c r="R425" t="str">
        <f t="shared" ca="1" si="163"/>
        <v>高收入</v>
      </c>
      <c r="S425" t="str">
        <f t="shared" ca="1" si="164"/>
        <v>综合评分合格</v>
      </c>
      <c r="T425" t="str">
        <f t="shared" ca="1" si="165"/>
        <v>非优秀</v>
      </c>
      <c r="U425" t="str">
        <f t="shared" ca="1" si="166"/>
        <v>综合评分合格</v>
      </c>
      <c r="V425" t="str">
        <f t="shared" ca="1" si="167"/>
        <v>文采斐然</v>
      </c>
      <c r="W425" t="str">
        <f t="shared" ca="1" si="168"/>
        <v>口灿莲花</v>
      </c>
      <c r="X425" t="str">
        <f t="shared" ca="1" si="169"/>
        <v>颜值爆表</v>
      </c>
      <c r="Y425" t="str">
        <f t="shared" ca="1" si="170"/>
        <v>sql达人</v>
      </c>
      <c r="Z425" t="str">
        <f t="shared" ca="1" si="171"/>
        <v>excel达人</v>
      </c>
      <c r="AA425" t="str">
        <f t="shared" ca="1" si="172"/>
        <v>tab达人</v>
      </c>
      <c r="AB425" t="str">
        <f t="shared" ca="1" si="173"/>
        <v/>
      </c>
      <c r="AC425" t="str">
        <f t="shared" ca="1" si="174"/>
        <v>文采斐然口灿莲花颜值爆表sql达人excel达人tab达人,综合评分合格,高收入</v>
      </c>
      <c r="AD425" t="str">
        <f t="shared" ca="1" si="175"/>
        <v>分析师100424属于高收入人群,综合评分合格</v>
      </c>
      <c r="AE425" t="str">
        <f t="shared" ca="1" si="176"/>
        <v>分析师100424属于高收入人群,综合评分合格此人文采斐然也是sql达人</v>
      </c>
    </row>
    <row r="426" spans="1:31" x14ac:dyDescent="0.2">
      <c r="A426">
        <v>100425</v>
      </c>
      <c r="B426" s="3">
        <f t="shared" ca="1" si="154"/>
        <v>7410.9264701296543</v>
      </c>
      <c r="C426" s="3">
        <f t="shared" ca="1" si="155"/>
        <v>26.905886863592549</v>
      </c>
      <c r="D426" t="str">
        <f t="shared" ca="1" si="156"/>
        <v>男</v>
      </c>
      <c r="E426" s="3">
        <f t="shared" ca="1" si="157"/>
        <v>8732.3207644276226</v>
      </c>
      <c r="F426" s="3">
        <f t="shared" ca="1" si="158"/>
        <v>10</v>
      </c>
      <c r="G426">
        <f t="shared" ca="1" si="153"/>
        <v>3</v>
      </c>
      <c r="H426">
        <f t="shared" ca="1" si="177"/>
        <v>5</v>
      </c>
      <c r="I426">
        <f t="shared" ca="1" si="177"/>
        <v>3</v>
      </c>
      <c r="J426">
        <f t="shared" ca="1" si="177"/>
        <v>5</v>
      </c>
      <c r="K426">
        <f t="shared" ca="1" si="177"/>
        <v>4</v>
      </c>
      <c r="L426">
        <f t="shared" ca="1" si="177"/>
        <v>5</v>
      </c>
      <c r="M426">
        <f t="shared" ca="1" si="177"/>
        <v>3</v>
      </c>
      <c r="N426" s="2">
        <f t="shared" ca="1" si="159"/>
        <v>4</v>
      </c>
      <c r="O426" s="2">
        <f t="shared" ca="1" si="160"/>
        <v>4</v>
      </c>
      <c r="P426" s="2">
        <f t="shared" ca="1" si="161"/>
        <v>4</v>
      </c>
      <c r="Q426" t="str">
        <f t="shared" ca="1" si="162"/>
        <v>非低收入</v>
      </c>
      <c r="R426" t="str">
        <f t="shared" ca="1" si="163"/>
        <v>中高收入</v>
      </c>
      <c r="S426" t="str">
        <f t="shared" ca="1" si="164"/>
        <v>综合评分合格</v>
      </c>
      <c r="T426" t="str">
        <f t="shared" ca="1" si="165"/>
        <v>非优秀</v>
      </c>
      <c r="U426" t="str">
        <f t="shared" ca="1" si="166"/>
        <v>综合评分合格</v>
      </c>
      <c r="V426" t="str">
        <f t="shared" ca="1" si="167"/>
        <v/>
      </c>
      <c r="W426" t="str">
        <f t="shared" ca="1" si="168"/>
        <v>口灿莲花</v>
      </c>
      <c r="X426" t="str">
        <f t="shared" ca="1" si="169"/>
        <v/>
      </c>
      <c r="Y426" t="str">
        <f t="shared" ca="1" si="170"/>
        <v>sql达人</v>
      </c>
      <c r="Z426" t="str">
        <f t="shared" ca="1" si="171"/>
        <v/>
      </c>
      <c r="AA426" t="str">
        <f t="shared" ca="1" si="172"/>
        <v/>
      </c>
      <c r="AB426" t="str">
        <f t="shared" ca="1" si="173"/>
        <v>python达人</v>
      </c>
      <c r="AC426" t="str">
        <f t="shared" ca="1" si="174"/>
        <v>口灿莲花sql达人python达人,综合评分合格,中高收入</v>
      </c>
      <c r="AD426" t="str">
        <f t="shared" ca="1" si="175"/>
        <v>分析师100425属于中高收入人群,综合评分合格</v>
      </c>
      <c r="AE426" t="str">
        <f t="shared" ca="1" si="176"/>
        <v>分析师100425属于中高收入人群,综合评分合格也是sql达人</v>
      </c>
    </row>
    <row r="427" spans="1:31" x14ac:dyDescent="0.2">
      <c r="A427">
        <v>100426</v>
      </c>
      <c r="B427" s="3">
        <f t="shared" ca="1" si="154"/>
        <v>6512.3764888834667</v>
      </c>
      <c r="C427" s="3">
        <f t="shared" ca="1" si="155"/>
        <v>48.573345212041374</v>
      </c>
      <c r="D427" t="str">
        <f t="shared" ca="1" si="156"/>
        <v>男</v>
      </c>
      <c r="E427" s="3">
        <f t="shared" ca="1" si="157"/>
        <v>9857.7274079172421</v>
      </c>
      <c r="F427" s="3">
        <f t="shared" ca="1" si="158"/>
        <v>20</v>
      </c>
      <c r="G427">
        <f t="shared" ca="1" si="153"/>
        <v>5</v>
      </c>
      <c r="H427">
        <f t="shared" ca="1" si="177"/>
        <v>5</v>
      </c>
      <c r="I427">
        <f t="shared" ca="1" si="177"/>
        <v>5</v>
      </c>
      <c r="J427">
        <f t="shared" ca="1" si="177"/>
        <v>4</v>
      </c>
      <c r="K427">
        <f t="shared" ca="1" si="177"/>
        <v>4</v>
      </c>
      <c r="L427">
        <f t="shared" ca="1" si="177"/>
        <v>5</v>
      </c>
      <c r="M427">
        <f t="shared" ca="1" si="177"/>
        <v>5</v>
      </c>
      <c r="N427" s="2">
        <f t="shared" ca="1" si="159"/>
        <v>4.75</v>
      </c>
      <c r="O427" s="2">
        <f t="shared" ca="1" si="160"/>
        <v>4.666666666666667</v>
      </c>
      <c r="P427" s="2">
        <f t="shared" ca="1" si="161"/>
        <v>4.7166666666666668</v>
      </c>
      <c r="Q427" t="str">
        <f t="shared" ca="1" si="162"/>
        <v>非低收入</v>
      </c>
      <c r="R427" t="str">
        <f t="shared" ca="1" si="163"/>
        <v>中高收入</v>
      </c>
      <c r="S427" t="str">
        <f t="shared" ca="1" si="164"/>
        <v>综合评分合格</v>
      </c>
      <c r="T427" t="str">
        <f t="shared" ca="1" si="165"/>
        <v>优秀</v>
      </c>
      <c r="U427" t="str">
        <f t="shared" ca="1" si="166"/>
        <v>优秀</v>
      </c>
      <c r="V427" t="str">
        <f t="shared" ca="1" si="167"/>
        <v/>
      </c>
      <c r="W427" t="str">
        <f t="shared" ca="1" si="168"/>
        <v>口灿莲花</v>
      </c>
      <c r="X427" t="str">
        <f t="shared" ca="1" si="169"/>
        <v>颜值爆表</v>
      </c>
      <c r="Y427" t="str">
        <f t="shared" ca="1" si="170"/>
        <v>sql达人</v>
      </c>
      <c r="Z427" t="str">
        <f t="shared" ca="1" si="171"/>
        <v>excel达人</v>
      </c>
      <c r="AA427" t="str">
        <f t="shared" ca="1" si="172"/>
        <v>tab达人</v>
      </c>
      <c r="AB427" t="str">
        <f t="shared" ca="1" si="173"/>
        <v/>
      </c>
      <c r="AC427" t="str">
        <f t="shared" ca="1" si="174"/>
        <v>口灿莲花颜值爆表sql达人excel达人tab达人,优秀,中高收入</v>
      </c>
      <c r="AD427" t="str">
        <f t="shared" ca="1" si="175"/>
        <v>分析师100426属于中高收入人群,优秀</v>
      </c>
      <c r="AE427" t="str">
        <f t="shared" ca="1" si="176"/>
        <v>分析师100426属于中高收入人群,优秀也是sql达人</v>
      </c>
    </row>
    <row r="428" spans="1:31" x14ac:dyDescent="0.2">
      <c r="A428">
        <v>100427</v>
      </c>
      <c r="B428" s="3">
        <f t="shared" ca="1" si="154"/>
        <v>7792.5906325782753</v>
      </c>
      <c r="C428" s="3">
        <f t="shared" ca="1" si="155"/>
        <v>28.029767856707664</v>
      </c>
      <c r="D428" t="str">
        <f t="shared" ca="1" si="156"/>
        <v>女</v>
      </c>
      <c r="E428" s="3">
        <f t="shared" ca="1" si="157"/>
        <v>20424.563911887079</v>
      </c>
      <c r="F428" s="3">
        <f t="shared" ca="1" si="158"/>
        <v>11</v>
      </c>
      <c r="G428">
        <f t="shared" ca="1" si="153"/>
        <v>5</v>
      </c>
      <c r="H428">
        <f t="shared" ca="1" si="177"/>
        <v>5</v>
      </c>
      <c r="I428">
        <f t="shared" ca="1" si="177"/>
        <v>4</v>
      </c>
      <c r="J428">
        <f t="shared" ca="1" si="177"/>
        <v>4</v>
      </c>
      <c r="K428">
        <f t="shared" ca="1" si="177"/>
        <v>4</v>
      </c>
      <c r="L428">
        <f t="shared" ca="1" si="177"/>
        <v>5</v>
      </c>
      <c r="M428">
        <f t="shared" ca="1" si="177"/>
        <v>4</v>
      </c>
      <c r="N428" s="2">
        <f t="shared" ca="1" si="159"/>
        <v>4.5</v>
      </c>
      <c r="O428" s="2">
        <f t="shared" ca="1" si="160"/>
        <v>4.333333333333333</v>
      </c>
      <c r="P428" s="2">
        <f t="shared" ca="1" si="161"/>
        <v>4.4333333333333336</v>
      </c>
      <c r="Q428" t="str">
        <f t="shared" ca="1" si="162"/>
        <v>非低收入</v>
      </c>
      <c r="R428" t="str">
        <f t="shared" ca="1" si="163"/>
        <v>高收入</v>
      </c>
      <c r="S428" t="str">
        <f t="shared" ca="1" si="164"/>
        <v>综合评分合格</v>
      </c>
      <c r="T428" t="str">
        <f t="shared" ca="1" si="165"/>
        <v>非优秀</v>
      </c>
      <c r="U428" t="str">
        <f t="shared" ca="1" si="166"/>
        <v>综合评分合格</v>
      </c>
      <c r="V428" t="str">
        <f t="shared" ca="1" si="167"/>
        <v/>
      </c>
      <c r="W428" t="str">
        <f t="shared" ca="1" si="168"/>
        <v>口灿莲花</v>
      </c>
      <c r="X428" t="str">
        <f t="shared" ca="1" si="169"/>
        <v/>
      </c>
      <c r="Y428" t="str">
        <f t="shared" ca="1" si="170"/>
        <v>sql达人</v>
      </c>
      <c r="Z428" t="str">
        <f t="shared" ca="1" si="171"/>
        <v>excel达人</v>
      </c>
      <c r="AA428" t="str">
        <f t="shared" ca="1" si="172"/>
        <v/>
      </c>
      <c r="AB428" t="str">
        <f t="shared" ca="1" si="173"/>
        <v/>
      </c>
      <c r="AC428" t="str">
        <f t="shared" ca="1" si="174"/>
        <v>口灿莲花sql达人excel达人,综合评分合格,高收入</v>
      </c>
      <c r="AD428" t="str">
        <f t="shared" ca="1" si="175"/>
        <v>分析师100427属于高收入人群,综合评分合格</v>
      </c>
      <c r="AE428" t="str">
        <f t="shared" ca="1" si="176"/>
        <v>分析师100427属于高收入人群,综合评分合格也是sql达人</v>
      </c>
    </row>
    <row r="429" spans="1:31" x14ac:dyDescent="0.2">
      <c r="A429">
        <v>100428</v>
      </c>
      <c r="B429" s="3">
        <f t="shared" ca="1" si="154"/>
        <v>2654.1456539344745</v>
      </c>
      <c r="C429" s="3">
        <f t="shared" ca="1" si="155"/>
        <v>61.473746500183559</v>
      </c>
      <c r="D429" t="str">
        <f t="shared" ca="1" si="156"/>
        <v>男</v>
      </c>
      <c r="E429" s="3">
        <f t="shared" ca="1" si="157"/>
        <v>9874.5824988100394</v>
      </c>
      <c r="F429" s="3">
        <f t="shared" ca="1" si="158"/>
        <v>15</v>
      </c>
      <c r="G429">
        <f t="shared" ca="1" si="153"/>
        <v>5</v>
      </c>
      <c r="H429">
        <f t="shared" ca="1" si="177"/>
        <v>2</v>
      </c>
      <c r="I429">
        <f t="shared" ca="1" si="177"/>
        <v>5</v>
      </c>
      <c r="J429">
        <f t="shared" ca="1" si="177"/>
        <v>4</v>
      </c>
      <c r="K429">
        <f t="shared" ca="1" si="177"/>
        <v>4</v>
      </c>
      <c r="L429">
        <f t="shared" ca="1" si="177"/>
        <v>4</v>
      </c>
      <c r="M429">
        <f t="shared" ca="1" si="177"/>
        <v>3</v>
      </c>
      <c r="N429" s="2">
        <f t="shared" ca="1" si="159"/>
        <v>4</v>
      </c>
      <c r="O429" s="2">
        <f t="shared" ca="1" si="160"/>
        <v>3.6666666666666665</v>
      </c>
      <c r="P429" s="2">
        <f t="shared" ca="1" si="161"/>
        <v>3.8666666666666667</v>
      </c>
      <c r="Q429" t="str">
        <f t="shared" ca="1" si="162"/>
        <v>非低收入</v>
      </c>
      <c r="R429" t="str">
        <f t="shared" ca="1" si="163"/>
        <v>中高收入</v>
      </c>
      <c r="S429" t="str">
        <f t="shared" ca="1" si="164"/>
        <v>综合评分合格</v>
      </c>
      <c r="T429" t="str">
        <f t="shared" ca="1" si="165"/>
        <v>非优秀</v>
      </c>
      <c r="U429" t="str">
        <f t="shared" ca="1" si="166"/>
        <v>综合评分合格</v>
      </c>
      <c r="V429" t="str">
        <f t="shared" ca="1" si="167"/>
        <v/>
      </c>
      <c r="W429" t="str">
        <f t="shared" ca="1" si="168"/>
        <v/>
      </c>
      <c r="X429" t="str">
        <f t="shared" ca="1" si="169"/>
        <v/>
      </c>
      <c r="Y429" t="str">
        <f t="shared" ca="1" si="170"/>
        <v>sql达人</v>
      </c>
      <c r="Z429" t="str">
        <f t="shared" ca="1" si="171"/>
        <v>excel达人</v>
      </c>
      <c r="AA429" t="str">
        <f t="shared" ca="1" si="172"/>
        <v>tab达人</v>
      </c>
      <c r="AB429" t="str">
        <f t="shared" ca="1" si="173"/>
        <v/>
      </c>
      <c r="AC429" t="str">
        <f t="shared" ca="1" si="174"/>
        <v>sql达人excel达人tab达人,综合评分合格,中高收入</v>
      </c>
      <c r="AD429" t="str">
        <f t="shared" ca="1" si="175"/>
        <v>分析师100428属于中高收入人群,综合评分合格</v>
      </c>
      <c r="AE429" t="str">
        <f t="shared" ca="1" si="176"/>
        <v>分析师100428属于中高收入人群,综合评分合格也是sql达人</v>
      </c>
    </row>
    <row r="430" spans="1:31" x14ac:dyDescent="0.2">
      <c r="A430">
        <v>100429</v>
      </c>
      <c r="B430" s="3">
        <f t="shared" ca="1" si="154"/>
        <v>1226.8989517171735</v>
      </c>
      <c r="C430" s="3">
        <f t="shared" ca="1" si="155"/>
        <v>48.771729931285137</v>
      </c>
      <c r="D430" t="str">
        <f t="shared" ca="1" si="156"/>
        <v>女</v>
      </c>
      <c r="E430" s="3">
        <f t="shared" ca="1" si="157"/>
        <v>3764.0901754969441</v>
      </c>
      <c r="F430" s="3">
        <f t="shared" ca="1" si="158"/>
        <v>12</v>
      </c>
      <c r="G430">
        <f t="shared" ca="1" si="153"/>
        <v>5</v>
      </c>
      <c r="H430">
        <f t="shared" ca="1" si="177"/>
        <v>5</v>
      </c>
      <c r="I430">
        <f t="shared" ca="1" si="177"/>
        <v>3</v>
      </c>
      <c r="J430">
        <f t="shared" ca="1" si="177"/>
        <v>5</v>
      </c>
      <c r="K430">
        <f t="shared" ca="1" si="177"/>
        <v>3</v>
      </c>
      <c r="L430">
        <f t="shared" ca="1" si="177"/>
        <v>3</v>
      </c>
      <c r="M430">
        <f t="shared" ca="1" si="177"/>
        <v>5</v>
      </c>
      <c r="N430" s="2">
        <f t="shared" ca="1" si="159"/>
        <v>4.5</v>
      </c>
      <c r="O430" s="2">
        <f t="shared" ca="1" si="160"/>
        <v>3.6666666666666665</v>
      </c>
      <c r="P430" s="2">
        <f t="shared" ca="1" si="161"/>
        <v>4.1666666666666661</v>
      </c>
      <c r="Q430" t="str">
        <f t="shared" ca="1" si="162"/>
        <v>非低收入</v>
      </c>
      <c r="R430" t="str">
        <f t="shared" ca="1" si="163"/>
        <v>中等收入</v>
      </c>
      <c r="S430" t="str">
        <f t="shared" ca="1" si="164"/>
        <v>综合评分合格</v>
      </c>
      <c r="T430" t="str">
        <f t="shared" ca="1" si="165"/>
        <v>非优秀</v>
      </c>
      <c r="U430" t="str">
        <f t="shared" ca="1" si="166"/>
        <v>综合评分合格</v>
      </c>
      <c r="V430" t="str">
        <f t="shared" ca="1" si="167"/>
        <v/>
      </c>
      <c r="W430" t="str">
        <f t="shared" ca="1" si="168"/>
        <v/>
      </c>
      <c r="X430" t="str">
        <f t="shared" ca="1" si="169"/>
        <v>颜值爆表</v>
      </c>
      <c r="Y430" t="str">
        <f t="shared" ca="1" si="170"/>
        <v>sql达人</v>
      </c>
      <c r="Z430" t="str">
        <f t="shared" ca="1" si="171"/>
        <v>excel达人</v>
      </c>
      <c r="AA430" t="str">
        <f t="shared" ca="1" si="172"/>
        <v/>
      </c>
      <c r="AB430" t="str">
        <f t="shared" ca="1" si="173"/>
        <v>python达人</v>
      </c>
      <c r="AC430" t="str">
        <f t="shared" ca="1" si="174"/>
        <v>颜值爆表sql达人excel达人python达人,综合评分合格,中等收入</v>
      </c>
      <c r="AD430" t="str">
        <f t="shared" ca="1" si="175"/>
        <v>分析师100429属于中等收入人群,综合评分合格</v>
      </c>
      <c r="AE430" t="str">
        <f t="shared" ca="1" si="176"/>
        <v>分析师100429属于中等收入人群,综合评分合格也是sql达人</v>
      </c>
    </row>
    <row r="431" spans="1:31" x14ac:dyDescent="0.2">
      <c r="A431">
        <v>100430</v>
      </c>
      <c r="B431" s="3">
        <f t="shared" ca="1" si="154"/>
        <v>1074.1419462376555</v>
      </c>
      <c r="C431" s="3">
        <f t="shared" ca="1" si="155"/>
        <v>54.780515061857457</v>
      </c>
      <c r="D431" t="str">
        <f t="shared" ca="1" si="156"/>
        <v>男</v>
      </c>
      <c r="E431" s="3">
        <f t="shared" ca="1" si="157"/>
        <v>16183.338782094199</v>
      </c>
      <c r="F431" s="3">
        <f t="shared" ca="1" si="158"/>
        <v>17</v>
      </c>
      <c r="G431">
        <f t="shared" ca="1" si="153"/>
        <v>4</v>
      </c>
      <c r="H431">
        <f t="shared" ca="1" si="177"/>
        <v>4</v>
      </c>
      <c r="I431">
        <f t="shared" ca="1" si="177"/>
        <v>4</v>
      </c>
      <c r="J431">
        <f t="shared" ca="1" si="177"/>
        <v>5</v>
      </c>
      <c r="K431">
        <f t="shared" ca="1" si="177"/>
        <v>4</v>
      </c>
      <c r="L431">
        <f t="shared" ca="1" si="177"/>
        <v>5</v>
      </c>
      <c r="M431">
        <f t="shared" ca="1" si="177"/>
        <v>4</v>
      </c>
      <c r="N431" s="2">
        <f t="shared" ca="1" si="159"/>
        <v>4.25</v>
      </c>
      <c r="O431" s="2">
        <f t="shared" ca="1" si="160"/>
        <v>4.333333333333333</v>
      </c>
      <c r="P431" s="2">
        <f t="shared" ca="1" si="161"/>
        <v>4.2833333333333332</v>
      </c>
      <c r="Q431" t="str">
        <f t="shared" ca="1" si="162"/>
        <v>非低收入</v>
      </c>
      <c r="R431" t="str">
        <f t="shared" ca="1" si="163"/>
        <v>高收入</v>
      </c>
      <c r="S431" t="str">
        <f t="shared" ca="1" si="164"/>
        <v>综合评分合格</v>
      </c>
      <c r="T431" t="str">
        <f t="shared" ca="1" si="165"/>
        <v>非优秀</v>
      </c>
      <c r="U431" t="str">
        <f t="shared" ca="1" si="166"/>
        <v>综合评分合格</v>
      </c>
      <c r="V431" t="str">
        <f t="shared" ca="1" si="167"/>
        <v/>
      </c>
      <c r="W431" t="str">
        <f t="shared" ca="1" si="168"/>
        <v>口灿莲花</v>
      </c>
      <c r="X431" t="str">
        <f t="shared" ca="1" si="169"/>
        <v/>
      </c>
      <c r="Y431" t="str">
        <f t="shared" ca="1" si="170"/>
        <v>sql达人</v>
      </c>
      <c r="Z431" t="str">
        <f t="shared" ca="1" si="171"/>
        <v/>
      </c>
      <c r="AA431" t="str">
        <f t="shared" ca="1" si="172"/>
        <v/>
      </c>
      <c r="AB431" t="str">
        <f t="shared" ca="1" si="173"/>
        <v>python达人</v>
      </c>
      <c r="AC431" t="str">
        <f t="shared" ca="1" si="174"/>
        <v>口灿莲花sql达人python达人,综合评分合格,高收入</v>
      </c>
      <c r="AD431" t="str">
        <f t="shared" ca="1" si="175"/>
        <v>分析师100430属于高收入人群,综合评分合格</v>
      </c>
      <c r="AE431" t="str">
        <f t="shared" ca="1" si="176"/>
        <v>分析师100430属于高收入人群,综合评分合格也是sql达人</v>
      </c>
    </row>
    <row r="432" spans="1:31" x14ac:dyDescent="0.2">
      <c r="A432">
        <v>100431</v>
      </c>
      <c r="B432" s="3">
        <f t="shared" ca="1" si="154"/>
        <v>4518.1364046521867</v>
      </c>
      <c r="C432" s="3">
        <f t="shared" ca="1" si="155"/>
        <v>58.996489510739075</v>
      </c>
      <c r="D432" t="str">
        <f t="shared" ca="1" si="156"/>
        <v>男</v>
      </c>
      <c r="E432" s="3">
        <f t="shared" ca="1" si="157"/>
        <v>17308.255919726282</v>
      </c>
      <c r="F432" s="3">
        <f t="shared" ca="1" si="158"/>
        <v>18</v>
      </c>
      <c r="G432">
        <f t="shared" ca="1" si="153"/>
        <v>5</v>
      </c>
      <c r="H432">
        <f t="shared" ca="1" si="177"/>
        <v>5</v>
      </c>
      <c r="I432">
        <f t="shared" ca="1" si="177"/>
        <v>5</v>
      </c>
      <c r="J432">
        <f t="shared" ca="1" si="177"/>
        <v>4</v>
      </c>
      <c r="K432">
        <f t="shared" ca="1" si="177"/>
        <v>5</v>
      </c>
      <c r="L432">
        <f t="shared" ca="1" si="177"/>
        <v>4</v>
      </c>
      <c r="M432">
        <f t="shared" ca="1" si="177"/>
        <v>3</v>
      </c>
      <c r="N432" s="2">
        <f t="shared" ca="1" si="159"/>
        <v>4.75</v>
      </c>
      <c r="O432" s="2">
        <f t="shared" ca="1" si="160"/>
        <v>4</v>
      </c>
      <c r="P432" s="2">
        <f t="shared" ca="1" si="161"/>
        <v>4.45</v>
      </c>
      <c r="Q432" t="str">
        <f t="shared" ca="1" si="162"/>
        <v>非低收入</v>
      </c>
      <c r="R432" t="str">
        <f t="shared" ca="1" si="163"/>
        <v>高收入</v>
      </c>
      <c r="S432" t="str">
        <f t="shared" ca="1" si="164"/>
        <v>综合评分合格</v>
      </c>
      <c r="T432" t="str">
        <f t="shared" ca="1" si="165"/>
        <v>非优秀</v>
      </c>
      <c r="U432" t="str">
        <f t="shared" ca="1" si="166"/>
        <v>综合评分合格</v>
      </c>
      <c r="V432" t="str">
        <f t="shared" ca="1" si="167"/>
        <v>文采斐然</v>
      </c>
      <c r="W432" t="str">
        <f t="shared" ca="1" si="168"/>
        <v/>
      </c>
      <c r="X432" t="str">
        <f t="shared" ca="1" si="169"/>
        <v/>
      </c>
      <c r="Y432" t="str">
        <f t="shared" ca="1" si="170"/>
        <v>sql达人</v>
      </c>
      <c r="Z432" t="str">
        <f t="shared" ca="1" si="171"/>
        <v>excel达人</v>
      </c>
      <c r="AA432" t="str">
        <f t="shared" ca="1" si="172"/>
        <v>tab达人</v>
      </c>
      <c r="AB432" t="str">
        <f t="shared" ca="1" si="173"/>
        <v/>
      </c>
      <c r="AC432" t="str">
        <f t="shared" ca="1" si="174"/>
        <v>文采斐然sql达人excel达人tab达人,综合评分合格,高收入</v>
      </c>
      <c r="AD432" t="str">
        <f t="shared" ca="1" si="175"/>
        <v>分析师100431属于高收入人群,综合评分合格</v>
      </c>
      <c r="AE432" t="str">
        <f t="shared" ca="1" si="176"/>
        <v>分析师100431属于高收入人群,综合评分合格此人文采斐然也是sql达人</v>
      </c>
    </row>
    <row r="433" spans="1:31" x14ac:dyDescent="0.2">
      <c r="A433">
        <v>100432</v>
      </c>
      <c r="B433" s="3">
        <f t="shared" ca="1" si="154"/>
        <v>7588.4266449204115</v>
      </c>
      <c r="C433" s="3">
        <f t="shared" ca="1" si="155"/>
        <v>22.663736756494725</v>
      </c>
      <c r="D433" t="str">
        <f t="shared" ca="1" si="156"/>
        <v>男</v>
      </c>
      <c r="E433" s="3">
        <f t="shared" ca="1" si="157"/>
        <v>6473.9846231376632</v>
      </c>
      <c r="F433" s="3">
        <f t="shared" ca="1" si="158"/>
        <v>10</v>
      </c>
      <c r="G433">
        <f t="shared" ca="1" si="153"/>
        <v>4</v>
      </c>
      <c r="H433">
        <f t="shared" ca="1" si="177"/>
        <v>3</v>
      </c>
      <c r="I433">
        <f t="shared" ca="1" si="177"/>
        <v>4</v>
      </c>
      <c r="J433">
        <f t="shared" ca="1" si="177"/>
        <v>3</v>
      </c>
      <c r="K433">
        <f t="shared" ca="1" si="177"/>
        <v>5</v>
      </c>
      <c r="L433">
        <f t="shared" ca="1" si="177"/>
        <v>5</v>
      </c>
      <c r="M433">
        <f t="shared" ca="1" si="177"/>
        <v>5</v>
      </c>
      <c r="N433" s="2">
        <f t="shared" ca="1" si="159"/>
        <v>3.5</v>
      </c>
      <c r="O433" s="2">
        <f t="shared" ca="1" si="160"/>
        <v>5</v>
      </c>
      <c r="P433" s="2">
        <f t="shared" ca="1" si="161"/>
        <v>4.0999999999999996</v>
      </c>
      <c r="Q433" t="str">
        <f t="shared" ca="1" si="162"/>
        <v>非低收入</v>
      </c>
      <c r="R433" t="str">
        <f t="shared" ca="1" si="163"/>
        <v>中高收入</v>
      </c>
      <c r="S433" t="str">
        <f t="shared" ca="1" si="164"/>
        <v>综合评分合格</v>
      </c>
      <c r="T433" t="str">
        <f t="shared" ca="1" si="165"/>
        <v>非优秀</v>
      </c>
      <c r="U433" t="str">
        <f t="shared" ca="1" si="166"/>
        <v>综合评分合格</v>
      </c>
      <c r="V433" t="str">
        <f t="shared" ca="1" si="167"/>
        <v>文采斐然</v>
      </c>
      <c r="W433" t="str">
        <f t="shared" ca="1" si="168"/>
        <v>口灿莲花</v>
      </c>
      <c r="X433" t="str">
        <f t="shared" ca="1" si="169"/>
        <v>颜值爆表</v>
      </c>
      <c r="Y433" t="str">
        <f t="shared" ca="1" si="170"/>
        <v>sql达人</v>
      </c>
      <c r="Z433" t="str">
        <f t="shared" ca="1" si="171"/>
        <v/>
      </c>
      <c r="AA433" t="str">
        <f t="shared" ca="1" si="172"/>
        <v/>
      </c>
      <c r="AB433" t="str">
        <f t="shared" ca="1" si="173"/>
        <v/>
      </c>
      <c r="AC433" t="str">
        <f t="shared" ca="1" si="174"/>
        <v>文采斐然口灿莲花颜值爆表sql达人,综合评分合格,中高收入</v>
      </c>
      <c r="AD433" t="str">
        <f t="shared" ca="1" si="175"/>
        <v>分析师100432属于中高收入人群,综合评分合格</v>
      </c>
      <c r="AE433" t="str">
        <f t="shared" ca="1" si="176"/>
        <v>分析师100432属于中高收入人群,综合评分合格此人文采斐然也是sql达人</v>
      </c>
    </row>
    <row r="434" spans="1:31" x14ac:dyDescent="0.2">
      <c r="A434">
        <v>100433</v>
      </c>
      <c r="B434" s="3">
        <f t="shared" ca="1" si="154"/>
        <v>5614.8747190795357</v>
      </c>
      <c r="C434" s="3">
        <f t="shared" ca="1" si="155"/>
        <v>35.370432669845229</v>
      </c>
      <c r="D434" t="str">
        <f t="shared" ca="1" si="156"/>
        <v>男</v>
      </c>
      <c r="E434" s="3">
        <f t="shared" ca="1" si="157"/>
        <v>6641.3820550772452</v>
      </c>
      <c r="F434" s="3">
        <f t="shared" ca="1" si="158"/>
        <v>10</v>
      </c>
      <c r="G434">
        <f t="shared" ca="1" si="153"/>
        <v>5</v>
      </c>
      <c r="H434">
        <f t="shared" ca="1" si="177"/>
        <v>5</v>
      </c>
      <c r="I434">
        <f t="shared" ca="1" si="177"/>
        <v>5</v>
      </c>
      <c r="J434">
        <f t="shared" ca="1" si="177"/>
        <v>3</v>
      </c>
      <c r="K434">
        <f t="shared" ca="1" si="177"/>
        <v>5</v>
      </c>
      <c r="L434">
        <f t="shared" ref="H434:M477" ca="1" si="178">IF(RAND()&lt;0.5,5,IF(RAND()&lt;0.7,4,IF(RAND()&lt;0.8,3,IF(RAND()&lt;0.9,2,1))))</f>
        <v>5</v>
      </c>
      <c r="M434">
        <f t="shared" ca="1" si="178"/>
        <v>4</v>
      </c>
      <c r="N434" s="2">
        <f t="shared" ca="1" si="159"/>
        <v>4.5</v>
      </c>
      <c r="O434" s="2">
        <f t="shared" ca="1" si="160"/>
        <v>4.666666666666667</v>
      </c>
      <c r="P434" s="2">
        <f t="shared" ca="1" si="161"/>
        <v>4.5666666666666664</v>
      </c>
      <c r="Q434" t="str">
        <f t="shared" ca="1" si="162"/>
        <v>非低收入</v>
      </c>
      <c r="R434" t="str">
        <f t="shared" ca="1" si="163"/>
        <v>中高收入</v>
      </c>
      <c r="S434" t="str">
        <f t="shared" ca="1" si="164"/>
        <v>综合评分合格</v>
      </c>
      <c r="T434" t="str">
        <f t="shared" ca="1" si="165"/>
        <v>非优秀</v>
      </c>
      <c r="U434" t="str">
        <f t="shared" ca="1" si="166"/>
        <v>综合评分合格</v>
      </c>
      <c r="V434" t="str">
        <f t="shared" ca="1" si="167"/>
        <v>文采斐然</v>
      </c>
      <c r="W434" t="str">
        <f t="shared" ca="1" si="168"/>
        <v>口灿莲花</v>
      </c>
      <c r="X434" t="str">
        <f t="shared" ca="1" si="169"/>
        <v/>
      </c>
      <c r="Y434" t="str">
        <f t="shared" ca="1" si="170"/>
        <v>sql达人</v>
      </c>
      <c r="Z434" t="str">
        <f t="shared" ca="1" si="171"/>
        <v>excel达人</v>
      </c>
      <c r="AA434" t="str">
        <f t="shared" ca="1" si="172"/>
        <v>tab达人</v>
      </c>
      <c r="AB434" t="str">
        <f t="shared" ca="1" si="173"/>
        <v/>
      </c>
      <c r="AC434" t="str">
        <f t="shared" ca="1" si="174"/>
        <v>文采斐然口灿莲花sql达人excel达人tab达人,综合评分合格,中高收入</v>
      </c>
      <c r="AD434" t="str">
        <f t="shared" ca="1" si="175"/>
        <v>分析师100433属于中高收入人群,综合评分合格</v>
      </c>
      <c r="AE434" t="str">
        <f t="shared" ca="1" si="176"/>
        <v>分析师100433属于中高收入人群,综合评分合格此人文采斐然也是sql达人</v>
      </c>
    </row>
    <row r="435" spans="1:31" x14ac:dyDescent="0.2">
      <c r="A435">
        <v>100434</v>
      </c>
      <c r="B435" s="3">
        <f t="shared" ca="1" si="154"/>
        <v>1292.3631309195071</v>
      </c>
      <c r="C435" s="3">
        <f t="shared" ca="1" si="155"/>
        <v>30.51840637415517</v>
      </c>
      <c r="D435" t="str">
        <f t="shared" ca="1" si="156"/>
        <v>男</v>
      </c>
      <c r="E435" s="3">
        <f t="shared" ca="1" si="157"/>
        <v>15370.069389740458</v>
      </c>
      <c r="F435" s="3">
        <f t="shared" ca="1" si="158"/>
        <v>15</v>
      </c>
      <c r="G435">
        <f t="shared" ca="1" si="153"/>
        <v>5</v>
      </c>
      <c r="H435">
        <f t="shared" ca="1" si="178"/>
        <v>5</v>
      </c>
      <c r="I435">
        <f t="shared" ca="1" si="178"/>
        <v>5</v>
      </c>
      <c r="J435">
        <f t="shared" ca="1" si="178"/>
        <v>5</v>
      </c>
      <c r="K435">
        <f t="shared" ca="1" si="178"/>
        <v>4</v>
      </c>
      <c r="L435">
        <f t="shared" ca="1" si="178"/>
        <v>5</v>
      </c>
      <c r="M435">
        <f t="shared" ca="1" si="178"/>
        <v>5</v>
      </c>
      <c r="N435" s="2">
        <f t="shared" ca="1" si="159"/>
        <v>5</v>
      </c>
      <c r="O435" s="2">
        <f t="shared" ca="1" si="160"/>
        <v>4.666666666666667</v>
      </c>
      <c r="P435" s="2">
        <f t="shared" ca="1" si="161"/>
        <v>4.8666666666666671</v>
      </c>
      <c r="Q435" t="str">
        <f t="shared" ca="1" si="162"/>
        <v>非低收入</v>
      </c>
      <c r="R435" t="str">
        <f t="shared" ca="1" si="163"/>
        <v>高收入</v>
      </c>
      <c r="S435" t="str">
        <f t="shared" ca="1" si="164"/>
        <v>综合评分合格</v>
      </c>
      <c r="T435" t="str">
        <f t="shared" ca="1" si="165"/>
        <v>优秀</v>
      </c>
      <c r="U435" t="str">
        <f t="shared" ca="1" si="166"/>
        <v>优秀</v>
      </c>
      <c r="V435" t="str">
        <f t="shared" ca="1" si="167"/>
        <v/>
      </c>
      <c r="W435" t="str">
        <f t="shared" ca="1" si="168"/>
        <v>口灿莲花</v>
      </c>
      <c r="X435" t="str">
        <f t="shared" ca="1" si="169"/>
        <v>颜值爆表</v>
      </c>
      <c r="Y435" t="str">
        <f t="shared" ca="1" si="170"/>
        <v>sql达人</v>
      </c>
      <c r="Z435" t="str">
        <f t="shared" ca="1" si="171"/>
        <v>excel达人</v>
      </c>
      <c r="AA435" t="str">
        <f t="shared" ca="1" si="172"/>
        <v>tab达人</v>
      </c>
      <c r="AB435" t="str">
        <f t="shared" ca="1" si="173"/>
        <v>python达人</v>
      </c>
      <c r="AC435" t="str">
        <f t="shared" ca="1" si="174"/>
        <v>口灿莲花颜值爆表sql达人excel达人tab达人python达人,优秀,高收入</v>
      </c>
      <c r="AD435" t="str">
        <f t="shared" ca="1" si="175"/>
        <v>分析师100434属于高收入人群,优秀</v>
      </c>
      <c r="AE435" t="str">
        <f t="shared" ca="1" si="176"/>
        <v>分析师100434属于高收入人群,优秀也是sql达人</v>
      </c>
    </row>
    <row r="436" spans="1:31" x14ac:dyDescent="0.2">
      <c r="A436">
        <v>100435</v>
      </c>
      <c r="B436" s="3">
        <f t="shared" ca="1" si="154"/>
        <v>7759.5649250946817</v>
      </c>
      <c r="C436" s="3">
        <f t="shared" ca="1" si="155"/>
        <v>56.890250822541454</v>
      </c>
      <c r="D436" t="str">
        <f t="shared" ca="1" si="156"/>
        <v>男</v>
      </c>
      <c r="E436" s="3">
        <f t="shared" ca="1" si="157"/>
        <v>5909.2413865673725</v>
      </c>
      <c r="F436" s="3">
        <f t="shared" ca="1" si="158"/>
        <v>21</v>
      </c>
      <c r="G436">
        <f t="shared" ca="1" si="153"/>
        <v>4</v>
      </c>
      <c r="H436">
        <f t="shared" ca="1" si="178"/>
        <v>5</v>
      </c>
      <c r="I436">
        <f t="shared" ca="1" si="178"/>
        <v>5</v>
      </c>
      <c r="J436">
        <f t="shared" ca="1" si="178"/>
        <v>5</v>
      </c>
      <c r="K436">
        <f t="shared" ca="1" si="178"/>
        <v>4</v>
      </c>
      <c r="L436">
        <f t="shared" ca="1" si="178"/>
        <v>4</v>
      </c>
      <c r="M436">
        <f t="shared" ca="1" si="178"/>
        <v>5</v>
      </c>
      <c r="N436" s="2">
        <f t="shared" ca="1" si="159"/>
        <v>4.75</v>
      </c>
      <c r="O436" s="2">
        <f t="shared" ca="1" si="160"/>
        <v>4.333333333333333</v>
      </c>
      <c r="P436" s="2">
        <f t="shared" ca="1" si="161"/>
        <v>4.5833333333333339</v>
      </c>
      <c r="Q436" t="str">
        <f t="shared" ca="1" si="162"/>
        <v>非低收入</v>
      </c>
      <c r="R436" t="str">
        <f t="shared" ca="1" si="163"/>
        <v>中等收入</v>
      </c>
      <c r="S436" t="str">
        <f t="shared" ca="1" si="164"/>
        <v>综合评分合格</v>
      </c>
      <c r="T436" t="str">
        <f t="shared" ca="1" si="165"/>
        <v>非优秀</v>
      </c>
      <c r="U436" t="str">
        <f t="shared" ca="1" si="166"/>
        <v>综合评分合格</v>
      </c>
      <c r="V436" t="str">
        <f t="shared" ca="1" si="167"/>
        <v/>
      </c>
      <c r="W436" t="str">
        <f t="shared" ca="1" si="168"/>
        <v/>
      </c>
      <c r="X436" t="str">
        <f t="shared" ca="1" si="169"/>
        <v>颜值爆表</v>
      </c>
      <c r="Y436" t="str">
        <f t="shared" ca="1" si="170"/>
        <v>sql达人</v>
      </c>
      <c r="Z436" t="str">
        <f t="shared" ca="1" si="171"/>
        <v/>
      </c>
      <c r="AA436" t="str">
        <f t="shared" ca="1" si="172"/>
        <v>tab达人</v>
      </c>
      <c r="AB436" t="str">
        <f t="shared" ca="1" si="173"/>
        <v>python达人</v>
      </c>
      <c r="AC436" t="str">
        <f t="shared" ca="1" si="174"/>
        <v>颜值爆表sql达人tab达人python达人,综合评分合格,中等收入</v>
      </c>
      <c r="AD436" t="str">
        <f t="shared" ca="1" si="175"/>
        <v>分析师100435属于中等收入人群,综合评分合格</v>
      </c>
      <c r="AE436" t="str">
        <f t="shared" ca="1" si="176"/>
        <v>分析师100435属于中等收入人群,综合评分合格也是sql达人</v>
      </c>
    </row>
    <row r="437" spans="1:31" x14ac:dyDescent="0.2">
      <c r="A437">
        <v>100436</v>
      </c>
      <c r="B437" s="3">
        <f t="shared" ca="1" si="154"/>
        <v>2421.6541198029818</v>
      </c>
      <c r="C437" s="3">
        <f t="shared" ca="1" si="155"/>
        <v>60.107417873252913</v>
      </c>
      <c r="D437" t="str">
        <f t="shared" ca="1" si="156"/>
        <v>女</v>
      </c>
      <c r="E437" s="3">
        <f t="shared" ca="1" si="157"/>
        <v>3869.019656766513</v>
      </c>
      <c r="F437" s="3">
        <f t="shared" ca="1" si="158"/>
        <v>11</v>
      </c>
      <c r="G437">
        <f t="shared" ref="G437:G500" ca="1" si="179">IF(RAND()&lt;0.5,5,IF(RAND()&lt;0.7,4,IF(RAND()&lt;0.8,3,IF(RAND()&lt;0.9,2,1))))</f>
        <v>4</v>
      </c>
      <c r="H437">
        <f t="shared" ca="1" si="178"/>
        <v>5</v>
      </c>
      <c r="I437">
        <f t="shared" ca="1" si="178"/>
        <v>5</v>
      </c>
      <c r="J437">
        <f t="shared" ca="1" si="178"/>
        <v>3</v>
      </c>
      <c r="K437">
        <f t="shared" ca="1" si="178"/>
        <v>4</v>
      </c>
      <c r="L437">
        <f t="shared" ca="1" si="178"/>
        <v>5</v>
      </c>
      <c r="M437">
        <f t="shared" ca="1" si="178"/>
        <v>4</v>
      </c>
      <c r="N437" s="2">
        <f t="shared" ca="1" si="159"/>
        <v>4.25</v>
      </c>
      <c r="O437" s="2">
        <f t="shared" ca="1" si="160"/>
        <v>4.333333333333333</v>
      </c>
      <c r="P437" s="2">
        <f t="shared" ca="1" si="161"/>
        <v>4.2833333333333332</v>
      </c>
      <c r="Q437" t="str">
        <f t="shared" ca="1" si="162"/>
        <v>非低收入</v>
      </c>
      <c r="R437" t="str">
        <f t="shared" ca="1" si="163"/>
        <v>中等收入</v>
      </c>
      <c r="S437" t="str">
        <f t="shared" ca="1" si="164"/>
        <v>综合评分合格</v>
      </c>
      <c r="T437" t="str">
        <f t="shared" ca="1" si="165"/>
        <v>非优秀</v>
      </c>
      <c r="U437" t="str">
        <f t="shared" ca="1" si="166"/>
        <v>综合评分合格</v>
      </c>
      <c r="V437" t="str">
        <f t="shared" ca="1" si="167"/>
        <v/>
      </c>
      <c r="W437" t="str">
        <f t="shared" ca="1" si="168"/>
        <v>口灿莲花</v>
      </c>
      <c r="X437" t="str">
        <f t="shared" ca="1" si="169"/>
        <v/>
      </c>
      <c r="Y437" t="str">
        <f t="shared" ca="1" si="170"/>
        <v>sql达人</v>
      </c>
      <c r="Z437" t="str">
        <f t="shared" ca="1" si="171"/>
        <v/>
      </c>
      <c r="AA437" t="str">
        <f t="shared" ca="1" si="172"/>
        <v>tab达人</v>
      </c>
      <c r="AB437" t="str">
        <f t="shared" ca="1" si="173"/>
        <v/>
      </c>
      <c r="AC437" t="str">
        <f t="shared" ca="1" si="174"/>
        <v>口灿莲花sql达人tab达人,综合评分合格,中等收入</v>
      </c>
      <c r="AD437" t="str">
        <f t="shared" ca="1" si="175"/>
        <v>分析师100436属于中等收入人群,综合评分合格</v>
      </c>
      <c r="AE437" t="str">
        <f t="shared" ca="1" si="176"/>
        <v>分析师100436属于中等收入人群,综合评分合格也是sql达人</v>
      </c>
    </row>
    <row r="438" spans="1:31" x14ac:dyDescent="0.2">
      <c r="A438">
        <v>100437</v>
      </c>
      <c r="B438" s="3">
        <f t="shared" ca="1" si="154"/>
        <v>1928.4463048456491</v>
      </c>
      <c r="C438" s="3">
        <f t="shared" ca="1" si="155"/>
        <v>67.920579891608782</v>
      </c>
      <c r="D438" t="str">
        <f t="shared" ca="1" si="156"/>
        <v>男</v>
      </c>
      <c r="E438" s="3">
        <f t="shared" ca="1" si="157"/>
        <v>5722.3621706741496</v>
      </c>
      <c r="F438" s="3">
        <f t="shared" ca="1" si="158"/>
        <v>7</v>
      </c>
      <c r="G438">
        <f t="shared" ca="1" si="179"/>
        <v>5</v>
      </c>
      <c r="H438">
        <f t="shared" ca="1" si="178"/>
        <v>5</v>
      </c>
      <c r="I438">
        <f t="shared" ca="1" si="178"/>
        <v>3</v>
      </c>
      <c r="J438">
        <f t="shared" ca="1" si="178"/>
        <v>5</v>
      </c>
      <c r="K438">
        <f t="shared" ca="1" si="178"/>
        <v>5</v>
      </c>
      <c r="L438">
        <f t="shared" ca="1" si="178"/>
        <v>4</v>
      </c>
      <c r="M438">
        <f t="shared" ca="1" si="178"/>
        <v>5</v>
      </c>
      <c r="N438" s="2">
        <f t="shared" ca="1" si="159"/>
        <v>4.5</v>
      </c>
      <c r="O438" s="2">
        <f t="shared" ca="1" si="160"/>
        <v>4.666666666666667</v>
      </c>
      <c r="P438" s="2">
        <f t="shared" ca="1" si="161"/>
        <v>4.5666666666666664</v>
      </c>
      <c r="Q438" t="str">
        <f t="shared" ca="1" si="162"/>
        <v>非低收入</v>
      </c>
      <c r="R438" t="str">
        <f t="shared" ca="1" si="163"/>
        <v>中等收入</v>
      </c>
      <c r="S438" t="str">
        <f t="shared" ca="1" si="164"/>
        <v>综合评分合格</v>
      </c>
      <c r="T438" t="str">
        <f t="shared" ca="1" si="165"/>
        <v>非优秀</v>
      </c>
      <c r="U438" t="str">
        <f t="shared" ca="1" si="166"/>
        <v>综合评分合格</v>
      </c>
      <c r="V438" t="str">
        <f t="shared" ca="1" si="167"/>
        <v>文采斐然</v>
      </c>
      <c r="W438" t="str">
        <f t="shared" ca="1" si="168"/>
        <v/>
      </c>
      <c r="X438" t="str">
        <f t="shared" ca="1" si="169"/>
        <v>颜值爆表</v>
      </c>
      <c r="Y438" t="str">
        <f t="shared" ca="1" si="170"/>
        <v>sql达人</v>
      </c>
      <c r="Z438" t="str">
        <f t="shared" ca="1" si="171"/>
        <v>excel达人</v>
      </c>
      <c r="AA438" t="str">
        <f t="shared" ca="1" si="172"/>
        <v/>
      </c>
      <c r="AB438" t="str">
        <f t="shared" ca="1" si="173"/>
        <v>python达人</v>
      </c>
      <c r="AC438" t="str">
        <f t="shared" ca="1" si="174"/>
        <v>文采斐然颜值爆表sql达人excel达人python达人,综合评分合格,中等收入</v>
      </c>
      <c r="AD438" t="str">
        <f t="shared" ca="1" si="175"/>
        <v>分析师100437属于中等收入人群,综合评分合格</v>
      </c>
      <c r="AE438" t="str">
        <f t="shared" ca="1" si="176"/>
        <v>分析师100437属于中等收入人群,综合评分合格此人文采斐然也是sql达人</v>
      </c>
    </row>
    <row r="439" spans="1:31" x14ac:dyDescent="0.2">
      <c r="A439">
        <v>100438</v>
      </c>
      <c r="B439" s="3">
        <f t="shared" ca="1" si="154"/>
        <v>4164.2904789589311</v>
      </c>
      <c r="C439" s="3">
        <f t="shared" ca="1" si="155"/>
        <v>35.474974884667489</v>
      </c>
      <c r="D439" t="str">
        <f t="shared" ca="1" si="156"/>
        <v>男</v>
      </c>
      <c r="E439" s="3">
        <f t="shared" ca="1" si="157"/>
        <v>19125.816812412719</v>
      </c>
      <c r="F439" s="3">
        <f t="shared" ca="1" si="158"/>
        <v>19</v>
      </c>
      <c r="G439">
        <f t="shared" ca="1" si="179"/>
        <v>2</v>
      </c>
      <c r="H439">
        <f t="shared" ca="1" si="178"/>
        <v>4</v>
      </c>
      <c r="I439">
        <f t="shared" ca="1" si="178"/>
        <v>4</v>
      </c>
      <c r="J439">
        <f t="shared" ca="1" si="178"/>
        <v>5</v>
      </c>
      <c r="K439">
        <f t="shared" ca="1" si="178"/>
        <v>4</v>
      </c>
      <c r="L439">
        <f t="shared" ca="1" si="178"/>
        <v>3</v>
      </c>
      <c r="M439">
        <f t="shared" ca="1" si="178"/>
        <v>4</v>
      </c>
      <c r="N439" s="2">
        <f t="shared" ca="1" si="159"/>
        <v>3.75</v>
      </c>
      <c r="O439" s="2">
        <f t="shared" ca="1" si="160"/>
        <v>3.6666666666666665</v>
      </c>
      <c r="P439" s="2">
        <f t="shared" ca="1" si="161"/>
        <v>3.7166666666666668</v>
      </c>
      <c r="Q439" t="str">
        <f t="shared" ca="1" si="162"/>
        <v>非低收入</v>
      </c>
      <c r="R439" t="str">
        <f t="shared" ca="1" si="163"/>
        <v>高收入</v>
      </c>
      <c r="S439" t="str">
        <f t="shared" ca="1" si="164"/>
        <v>综合评分合格</v>
      </c>
      <c r="T439" t="str">
        <f t="shared" ca="1" si="165"/>
        <v>非优秀</v>
      </c>
      <c r="U439" t="str">
        <f t="shared" ca="1" si="166"/>
        <v>综合评分合格</v>
      </c>
      <c r="V439" t="str">
        <f t="shared" ca="1" si="167"/>
        <v/>
      </c>
      <c r="W439" t="str">
        <f t="shared" ca="1" si="168"/>
        <v/>
      </c>
      <c r="X439" t="str">
        <f t="shared" ca="1" si="169"/>
        <v/>
      </c>
      <c r="Y439" t="str">
        <f t="shared" ca="1" si="170"/>
        <v>sql达人</v>
      </c>
      <c r="Z439" t="str">
        <f t="shared" ca="1" si="171"/>
        <v/>
      </c>
      <c r="AA439" t="str">
        <f t="shared" ca="1" si="172"/>
        <v/>
      </c>
      <c r="AB439" t="str">
        <f t="shared" ca="1" si="173"/>
        <v>python达人</v>
      </c>
      <c r="AC439" t="str">
        <f t="shared" ca="1" si="174"/>
        <v>sql达人python达人,综合评分合格,高收入</v>
      </c>
      <c r="AD439" t="str">
        <f t="shared" ca="1" si="175"/>
        <v>分析师100438属于高收入人群,综合评分合格</v>
      </c>
      <c r="AE439" t="str">
        <f t="shared" ca="1" si="176"/>
        <v>分析师100438属于高收入人群,综合评分合格也是sql达人</v>
      </c>
    </row>
    <row r="440" spans="1:31" x14ac:dyDescent="0.2">
      <c r="A440">
        <v>100439</v>
      </c>
      <c r="B440" s="3">
        <f t="shared" ca="1" si="154"/>
        <v>4176.7836860964298</v>
      </c>
      <c r="C440" s="3">
        <f t="shared" ca="1" si="155"/>
        <v>20.375788666977169</v>
      </c>
      <c r="D440" t="str">
        <f t="shared" ca="1" si="156"/>
        <v>女</v>
      </c>
      <c r="E440" s="3">
        <f t="shared" ca="1" si="157"/>
        <v>19084.060901757322</v>
      </c>
      <c r="F440" s="3">
        <f t="shared" ca="1" si="158"/>
        <v>21</v>
      </c>
      <c r="G440">
        <f t="shared" ca="1" si="179"/>
        <v>4</v>
      </c>
      <c r="H440">
        <f t="shared" ca="1" si="178"/>
        <v>5</v>
      </c>
      <c r="I440">
        <f t="shared" ca="1" si="178"/>
        <v>5</v>
      </c>
      <c r="J440">
        <f t="shared" ca="1" si="178"/>
        <v>3</v>
      </c>
      <c r="K440">
        <f t="shared" ca="1" si="178"/>
        <v>5</v>
      </c>
      <c r="L440">
        <f t="shared" ca="1" si="178"/>
        <v>4</v>
      </c>
      <c r="M440">
        <f t="shared" ca="1" si="178"/>
        <v>4</v>
      </c>
      <c r="N440" s="2">
        <f t="shared" ca="1" si="159"/>
        <v>4.25</v>
      </c>
      <c r="O440" s="2">
        <f t="shared" ca="1" si="160"/>
        <v>4.333333333333333</v>
      </c>
      <c r="P440" s="2">
        <f t="shared" ca="1" si="161"/>
        <v>4.2833333333333332</v>
      </c>
      <c r="Q440" t="str">
        <f t="shared" ca="1" si="162"/>
        <v>非低收入</v>
      </c>
      <c r="R440" t="str">
        <f t="shared" ca="1" si="163"/>
        <v>高收入</v>
      </c>
      <c r="S440" t="str">
        <f t="shared" ca="1" si="164"/>
        <v>综合评分合格</v>
      </c>
      <c r="T440" t="str">
        <f t="shared" ca="1" si="165"/>
        <v>非优秀</v>
      </c>
      <c r="U440" t="str">
        <f t="shared" ca="1" si="166"/>
        <v>综合评分合格</v>
      </c>
      <c r="V440" t="str">
        <f t="shared" ca="1" si="167"/>
        <v>文采斐然</v>
      </c>
      <c r="W440" t="str">
        <f t="shared" ca="1" si="168"/>
        <v/>
      </c>
      <c r="X440" t="str">
        <f t="shared" ca="1" si="169"/>
        <v/>
      </c>
      <c r="Y440" t="str">
        <f t="shared" ca="1" si="170"/>
        <v>sql达人</v>
      </c>
      <c r="Z440" t="str">
        <f t="shared" ca="1" si="171"/>
        <v/>
      </c>
      <c r="AA440" t="str">
        <f t="shared" ca="1" si="172"/>
        <v>tab达人</v>
      </c>
      <c r="AB440" t="str">
        <f t="shared" ca="1" si="173"/>
        <v/>
      </c>
      <c r="AC440" t="str">
        <f t="shared" ca="1" si="174"/>
        <v>文采斐然sql达人tab达人,综合评分合格,高收入</v>
      </c>
      <c r="AD440" t="str">
        <f t="shared" ca="1" si="175"/>
        <v>分析师100439属于高收入人群,综合评分合格</v>
      </c>
      <c r="AE440" t="str">
        <f t="shared" ca="1" si="176"/>
        <v>分析师100439属于高收入人群,综合评分合格此人文采斐然也是sql达人</v>
      </c>
    </row>
    <row r="441" spans="1:31" x14ac:dyDescent="0.2">
      <c r="A441">
        <v>100440</v>
      </c>
      <c r="B441" s="3">
        <f t="shared" ca="1" si="154"/>
        <v>9663.9538443359852</v>
      </c>
      <c r="C441" s="3">
        <f t="shared" ca="1" si="155"/>
        <v>46.309460091747155</v>
      </c>
      <c r="D441" t="str">
        <f t="shared" ca="1" si="156"/>
        <v>女</v>
      </c>
      <c r="E441" s="3">
        <f t="shared" ca="1" si="157"/>
        <v>16426.204682827913</v>
      </c>
      <c r="F441" s="3">
        <f t="shared" ca="1" si="158"/>
        <v>13</v>
      </c>
      <c r="G441">
        <f t="shared" ca="1" si="179"/>
        <v>5</v>
      </c>
      <c r="H441">
        <f t="shared" ca="1" si="178"/>
        <v>4</v>
      </c>
      <c r="I441">
        <f t="shared" ca="1" si="178"/>
        <v>5</v>
      </c>
      <c r="J441">
        <f t="shared" ca="1" si="178"/>
        <v>4</v>
      </c>
      <c r="K441">
        <f t="shared" ca="1" si="178"/>
        <v>4</v>
      </c>
      <c r="L441">
        <f t="shared" ca="1" si="178"/>
        <v>5</v>
      </c>
      <c r="M441">
        <f t="shared" ca="1" si="178"/>
        <v>3</v>
      </c>
      <c r="N441" s="2">
        <f t="shared" ca="1" si="159"/>
        <v>4.5</v>
      </c>
      <c r="O441" s="2">
        <f t="shared" ca="1" si="160"/>
        <v>4</v>
      </c>
      <c r="P441" s="2">
        <f t="shared" ca="1" si="161"/>
        <v>4.3</v>
      </c>
      <c r="Q441" t="str">
        <f t="shared" ca="1" si="162"/>
        <v>非低收入</v>
      </c>
      <c r="R441" t="str">
        <f t="shared" ca="1" si="163"/>
        <v>高收入</v>
      </c>
      <c r="S441" t="str">
        <f t="shared" ca="1" si="164"/>
        <v>综合评分合格</v>
      </c>
      <c r="T441" t="str">
        <f t="shared" ca="1" si="165"/>
        <v>非优秀</v>
      </c>
      <c r="U441" t="str">
        <f t="shared" ca="1" si="166"/>
        <v>综合评分合格</v>
      </c>
      <c r="V441" t="str">
        <f t="shared" ca="1" si="167"/>
        <v/>
      </c>
      <c r="W441" t="str">
        <f t="shared" ca="1" si="168"/>
        <v>口灿莲花</v>
      </c>
      <c r="X441" t="str">
        <f t="shared" ca="1" si="169"/>
        <v/>
      </c>
      <c r="Y441" t="str">
        <f t="shared" ca="1" si="170"/>
        <v>sql达人</v>
      </c>
      <c r="Z441" t="str">
        <f t="shared" ca="1" si="171"/>
        <v>excel达人</v>
      </c>
      <c r="AA441" t="str">
        <f t="shared" ca="1" si="172"/>
        <v>tab达人</v>
      </c>
      <c r="AB441" t="str">
        <f t="shared" ca="1" si="173"/>
        <v/>
      </c>
      <c r="AC441" t="str">
        <f t="shared" ca="1" si="174"/>
        <v>口灿莲花sql达人excel达人tab达人,综合评分合格,高收入</v>
      </c>
      <c r="AD441" t="str">
        <f t="shared" ca="1" si="175"/>
        <v>分析师100440属于高收入人群,综合评分合格</v>
      </c>
      <c r="AE441" t="str">
        <f t="shared" ca="1" si="176"/>
        <v>分析师100440属于高收入人群,综合评分合格也是sql达人</v>
      </c>
    </row>
    <row r="442" spans="1:31" x14ac:dyDescent="0.2">
      <c r="A442">
        <v>100441</v>
      </c>
      <c r="B442" s="3">
        <f t="shared" ca="1" si="154"/>
        <v>7509.249272196389</v>
      </c>
      <c r="C442" s="3">
        <f t="shared" ca="1" si="155"/>
        <v>33.267695435623175</v>
      </c>
      <c r="D442" t="str">
        <f t="shared" ca="1" si="156"/>
        <v>女</v>
      </c>
      <c r="E442" s="3">
        <f t="shared" ca="1" si="157"/>
        <v>17871.464867902738</v>
      </c>
      <c r="F442" s="3">
        <f t="shared" ca="1" si="158"/>
        <v>14</v>
      </c>
      <c r="G442">
        <f t="shared" ca="1" si="179"/>
        <v>4</v>
      </c>
      <c r="H442">
        <f t="shared" ca="1" si="178"/>
        <v>5</v>
      </c>
      <c r="I442">
        <f t="shared" ca="1" si="178"/>
        <v>5</v>
      </c>
      <c r="J442">
        <f t="shared" ca="1" si="178"/>
        <v>4</v>
      </c>
      <c r="K442">
        <f t="shared" ca="1" si="178"/>
        <v>5</v>
      </c>
      <c r="L442">
        <f t="shared" ca="1" si="178"/>
        <v>5</v>
      </c>
      <c r="M442">
        <f t="shared" ca="1" si="178"/>
        <v>2</v>
      </c>
      <c r="N442" s="2">
        <f t="shared" ca="1" si="159"/>
        <v>4.5</v>
      </c>
      <c r="O442" s="2">
        <f t="shared" ca="1" si="160"/>
        <v>4</v>
      </c>
      <c r="P442" s="2">
        <f t="shared" ca="1" si="161"/>
        <v>4.3</v>
      </c>
      <c r="Q442" t="str">
        <f t="shared" ca="1" si="162"/>
        <v>非低收入</v>
      </c>
      <c r="R442" t="str">
        <f t="shared" ca="1" si="163"/>
        <v>高收入</v>
      </c>
      <c r="S442" t="str">
        <f t="shared" ca="1" si="164"/>
        <v>综合评分合格</v>
      </c>
      <c r="T442" t="str">
        <f t="shared" ca="1" si="165"/>
        <v>非优秀</v>
      </c>
      <c r="U442" t="str">
        <f t="shared" ca="1" si="166"/>
        <v>综合评分合格</v>
      </c>
      <c r="V442" t="str">
        <f t="shared" ca="1" si="167"/>
        <v>文采斐然</v>
      </c>
      <c r="W442" t="str">
        <f t="shared" ca="1" si="168"/>
        <v>口灿莲花</v>
      </c>
      <c r="X442" t="str">
        <f t="shared" ca="1" si="169"/>
        <v/>
      </c>
      <c r="Y442" t="str">
        <f t="shared" ca="1" si="170"/>
        <v>sql达人</v>
      </c>
      <c r="Z442" t="str">
        <f t="shared" ca="1" si="171"/>
        <v/>
      </c>
      <c r="AA442" t="str">
        <f t="shared" ca="1" si="172"/>
        <v>tab达人</v>
      </c>
      <c r="AB442" t="str">
        <f t="shared" ca="1" si="173"/>
        <v/>
      </c>
      <c r="AC442" t="str">
        <f t="shared" ca="1" si="174"/>
        <v>文采斐然口灿莲花sql达人tab达人,综合评分合格,高收入</v>
      </c>
      <c r="AD442" t="str">
        <f t="shared" ca="1" si="175"/>
        <v>分析师100441属于高收入人群,综合评分合格</v>
      </c>
      <c r="AE442" t="str">
        <f t="shared" ca="1" si="176"/>
        <v>分析师100441属于高收入人群,综合评分合格此人文采斐然也是sql达人</v>
      </c>
    </row>
    <row r="443" spans="1:31" x14ac:dyDescent="0.2">
      <c r="A443">
        <v>100442</v>
      </c>
      <c r="B443" s="3">
        <f t="shared" ca="1" si="154"/>
        <v>1188.7391250900237</v>
      </c>
      <c r="C443" s="3">
        <f t="shared" ca="1" si="155"/>
        <v>50.243247741295583</v>
      </c>
      <c r="D443" t="str">
        <f t="shared" ca="1" si="156"/>
        <v>男</v>
      </c>
      <c r="E443" s="3">
        <f t="shared" ca="1" si="157"/>
        <v>11155.571702035137</v>
      </c>
      <c r="F443" s="3">
        <f t="shared" ca="1" si="158"/>
        <v>13</v>
      </c>
      <c r="G443">
        <f t="shared" ca="1" si="179"/>
        <v>5</v>
      </c>
      <c r="H443">
        <f t="shared" ca="1" si="178"/>
        <v>4</v>
      </c>
      <c r="I443">
        <f t="shared" ca="1" si="178"/>
        <v>5</v>
      </c>
      <c r="J443">
        <f t="shared" ca="1" si="178"/>
        <v>5</v>
      </c>
      <c r="K443">
        <f t="shared" ca="1" si="178"/>
        <v>5</v>
      </c>
      <c r="L443">
        <f t="shared" ca="1" si="178"/>
        <v>4</v>
      </c>
      <c r="M443">
        <f t="shared" ca="1" si="178"/>
        <v>5</v>
      </c>
      <c r="N443" s="2">
        <f t="shared" ca="1" si="159"/>
        <v>4.75</v>
      </c>
      <c r="O443" s="2">
        <f t="shared" ca="1" si="160"/>
        <v>4.666666666666667</v>
      </c>
      <c r="P443" s="2">
        <f t="shared" ca="1" si="161"/>
        <v>4.7166666666666668</v>
      </c>
      <c r="Q443" t="str">
        <f t="shared" ca="1" si="162"/>
        <v>非低收入</v>
      </c>
      <c r="R443" t="str">
        <f t="shared" ca="1" si="163"/>
        <v>高收入</v>
      </c>
      <c r="S443" t="str">
        <f t="shared" ca="1" si="164"/>
        <v>综合评分合格</v>
      </c>
      <c r="T443" t="str">
        <f t="shared" ca="1" si="165"/>
        <v>优秀</v>
      </c>
      <c r="U443" t="str">
        <f t="shared" ca="1" si="166"/>
        <v>优秀</v>
      </c>
      <c r="V443" t="str">
        <f t="shared" ca="1" si="167"/>
        <v>文采斐然</v>
      </c>
      <c r="W443" t="str">
        <f t="shared" ca="1" si="168"/>
        <v/>
      </c>
      <c r="X443" t="str">
        <f t="shared" ca="1" si="169"/>
        <v>颜值爆表</v>
      </c>
      <c r="Y443" t="str">
        <f t="shared" ca="1" si="170"/>
        <v>sql达人</v>
      </c>
      <c r="Z443" t="str">
        <f t="shared" ca="1" si="171"/>
        <v>excel达人</v>
      </c>
      <c r="AA443" t="str">
        <f t="shared" ca="1" si="172"/>
        <v>tab达人</v>
      </c>
      <c r="AB443" t="str">
        <f t="shared" ca="1" si="173"/>
        <v>python达人</v>
      </c>
      <c r="AC443" t="str">
        <f t="shared" ca="1" si="174"/>
        <v>文采斐然颜值爆表sql达人excel达人tab达人python达人,优秀,高收入</v>
      </c>
      <c r="AD443" t="str">
        <f t="shared" ca="1" si="175"/>
        <v>分析师100442属于高收入人群,优秀</v>
      </c>
      <c r="AE443" t="str">
        <f t="shared" ca="1" si="176"/>
        <v>分析师100442属于高收入人群,优秀此人文采斐然也是sql达人</v>
      </c>
    </row>
    <row r="444" spans="1:31" x14ac:dyDescent="0.2">
      <c r="A444">
        <v>100443</v>
      </c>
      <c r="B444" s="3">
        <f t="shared" ca="1" si="154"/>
        <v>1778.978131257848</v>
      </c>
      <c r="C444" s="3">
        <f t="shared" ca="1" si="155"/>
        <v>27.416253677509339</v>
      </c>
      <c r="D444" t="str">
        <f t="shared" ca="1" si="156"/>
        <v>男</v>
      </c>
      <c r="E444" s="3">
        <f t="shared" ca="1" si="157"/>
        <v>4932.5547775956684</v>
      </c>
      <c r="F444" s="3">
        <f t="shared" ca="1" si="158"/>
        <v>20</v>
      </c>
      <c r="G444">
        <f t="shared" ca="1" si="179"/>
        <v>5</v>
      </c>
      <c r="H444">
        <f t="shared" ca="1" si="178"/>
        <v>4</v>
      </c>
      <c r="I444">
        <f t="shared" ca="1" si="178"/>
        <v>5</v>
      </c>
      <c r="J444">
        <f t="shared" ca="1" si="178"/>
        <v>3</v>
      </c>
      <c r="K444">
        <f t="shared" ca="1" si="178"/>
        <v>5</v>
      </c>
      <c r="L444">
        <f t="shared" ca="1" si="178"/>
        <v>4</v>
      </c>
      <c r="M444">
        <f t="shared" ca="1" si="178"/>
        <v>5</v>
      </c>
      <c r="N444" s="2">
        <f t="shared" ca="1" si="159"/>
        <v>4.25</v>
      </c>
      <c r="O444" s="2">
        <f t="shared" ca="1" si="160"/>
        <v>4.666666666666667</v>
      </c>
      <c r="P444" s="2">
        <f t="shared" ca="1" si="161"/>
        <v>4.416666666666667</v>
      </c>
      <c r="Q444" t="str">
        <f t="shared" ca="1" si="162"/>
        <v>非低收入</v>
      </c>
      <c r="R444" t="str">
        <f t="shared" ca="1" si="163"/>
        <v>中等收入</v>
      </c>
      <c r="S444" t="str">
        <f t="shared" ca="1" si="164"/>
        <v>综合评分合格</v>
      </c>
      <c r="T444" t="str">
        <f t="shared" ca="1" si="165"/>
        <v>非优秀</v>
      </c>
      <c r="U444" t="str">
        <f t="shared" ca="1" si="166"/>
        <v>综合评分合格</v>
      </c>
      <c r="V444" t="str">
        <f t="shared" ca="1" si="167"/>
        <v>文采斐然</v>
      </c>
      <c r="W444" t="str">
        <f t="shared" ca="1" si="168"/>
        <v/>
      </c>
      <c r="X444" t="str">
        <f t="shared" ca="1" si="169"/>
        <v>颜值爆表</v>
      </c>
      <c r="Y444" t="str">
        <f t="shared" ca="1" si="170"/>
        <v>sql达人</v>
      </c>
      <c r="Z444" t="str">
        <f t="shared" ca="1" si="171"/>
        <v>excel达人</v>
      </c>
      <c r="AA444" t="str">
        <f t="shared" ca="1" si="172"/>
        <v>tab达人</v>
      </c>
      <c r="AB444" t="str">
        <f t="shared" ca="1" si="173"/>
        <v/>
      </c>
      <c r="AC444" t="str">
        <f t="shared" ca="1" si="174"/>
        <v>文采斐然颜值爆表sql达人excel达人tab达人,综合评分合格,中等收入</v>
      </c>
      <c r="AD444" t="str">
        <f t="shared" ca="1" si="175"/>
        <v>分析师100443属于中等收入人群,综合评分合格</v>
      </c>
      <c r="AE444" t="str">
        <f t="shared" ca="1" si="176"/>
        <v>分析师100443属于中等收入人群,综合评分合格此人文采斐然也是sql达人</v>
      </c>
    </row>
    <row r="445" spans="1:31" x14ac:dyDescent="0.2">
      <c r="A445">
        <v>100444</v>
      </c>
      <c r="B445" s="3">
        <f t="shared" ca="1" si="154"/>
        <v>7978.3505674419039</v>
      </c>
      <c r="C445" s="3">
        <f t="shared" ca="1" si="155"/>
        <v>52.507346186157008</v>
      </c>
      <c r="D445" t="str">
        <f t="shared" ca="1" si="156"/>
        <v>男</v>
      </c>
      <c r="E445" s="3">
        <f t="shared" ca="1" si="157"/>
        <v>7973.514248987266</v>
      </c>
      <c r="F445" s="3">
        <f t="shared" ca="1" si="158"/>
        <v>17</v>
      </c>
      <c r="G445">
        <f t="shared" ca="1" si="179"/>
        <v>5</v>
      </c>
      <c r="H445">
        <f t="shared" ca="1" si="178"/>
        <v>5</v>
      </c>
      <c r="I445">
        <f t="shared" ca="1" si="178"/>
        <v>5</v>
      </c>
      <c r="J445">
        <f t="shared" ca="1" si="178"/>
        <v>4</v>
      </c>
      <c r="K445">
        <f t="shared" ca="1" si="178"/>
        <v>5</v>
      </c>
      <c r="L445">
        <f t="shared" ca="1" si="178"/>
        <v>5</v>
      </c>
      <c r="M445">
        <f t="shared" ca="1" si="178"/>
        <v>3</v>
      </c>
      <c r="N445" s="2">
        <f t="shared" ca="1" si="159"/>
        <v>4.75</v>
      </c>
      <c r="O445" s="2">
        <f t="shared" ca="1" si="160"/>
        <v>4.333333333333333</v>
      </c>
      <c r="P445" s="2">
        <f t="shared" ca="1" si="161"/>
        <v>4.5833333333333339</v>
      </c>
      <c r="Q445" t="str">
        <f t="shared" ca="1" si="162"/>
        <v>非低收入</v>
      </c>
      <c r="R445" t="str">
        <f t="shared" ca="1" si="163"/>
        <v>中高收入</v>
      </c>
      <c r="S445" t="str">
        <f t="shared" ca="1" si="164"/>
        <v>综合评分合格</v>
      </c>
      <c r="T445" t="str">
        <f t="shared" ca="1" si="165"/>
        <v>非优秀</v>
      </c>
      <c r="U445" t="str">
        <f t="shared" ca="1" si="166"/>
        <v>综合评分合格</v>
      </c>
      <c r="V445" t="str">
        <f t="shared" ca="1" si="167"/>
        <v>文采斐然</v>
      </c>
      <c r="W445" t="str">
        <f t="shared" ca="1" si="168"/>
        <v>口灿莲花</v>
      </c>
      <c r="X445" t="str">
        <f t="shared" ca="1" si="169"/>
        <v/>
      </c>
      <c r="Y445" t="str">
        <f t="shared" ca="1" si="170"/>
        <v>sql达人</v>
      </c>
      <c r="Z445" t="str">
        <f t="shared" ca="1" si="171"/>
        <v>excel达人</v>
      </c>
      <c r="AA445" t="str">
        <f t="shared" ca="1" si="172"/>
        <v>tab达人</v>
      </c>
      <c r="AB445" t="str">
        <f t="shared" ca="1" si="173"/>
        <v/>
      </c>
      <c r="AC445" t="str">
        <f t="shared" ca="1" si="174"/>
        <v>文采斐然口灿莲花sql达人excel达人tab达人,综合评分合格,中高收入</v>
      </c>
      <c r="AD445" t="str">
        <f t="shared" ca="1" si="175"/>
        <v>分析师100444属于中高收入人群,综合评分合格</v>
      </c>
      <c r="AE445" t="str">
        <f t="shared" ca="1" si="176"/>
        <v>分析师100444属于中高收入人群,综合评分合格此人文采斐然也是sql达人</v>
      </c>
    </row>
    <row r="446" spans="1:31" x14ac:dyDescent="0.2">
      <c r="A446">
        <v>100445</v>
      </c>
      <c r="B446" s="3">
        <f t="shared" ca="1" si="154"/>
        <v>837.18406627090519</v>
      </c>
      <c r="C446" s="3">
        <f t="shared" ca="1" si="155"/>
        <v>56.824413308764576</v>
      </c>
      <c r="D446" t="str">
        <f t="shared" ca="1" si="156"/>
        <v>男</v>
      </c>
      <c r="E446" s="3">
        <f t="shared" ca="1" si="157"/>
        <v>11202.366227315588</v>
      </c>
      <c r="F446" s="3">
        <f t="shared" ca="1" si="158"/>
        <v>4</v>
      </c>
      <c r="G446">
        <f t="shared" ca="1" si="179"/>
        <v>5</v>
      </c>
      <c r="H446">
        <f t="shared" ca="1" si="178"/>
        <v>5</v>
      </c>
      <c r="I446">
        <f t="shared" ca="1" si="178"/>
        <v>3</v>
      </c>
      <c r="J446">
        <f t="shared" ca="1" si="178"/>
        <v>5</v>
      </c>
      <c r="K446">
        <f t="shared" ca="1" si="178"/>
        <v>4</v>
      </c>
      <c r="L446">
        <f t="shared" ca="1" si="178"/>
        <v>4</v>
      </c>
      <c r="M446">
        <f t="shared" ca="1" si="178"/>
        <v>5</v>
      </c>
      <c r="N446" s="2">
        <f t="shared" ca="1" si="159"/>
        <v>4.5</v>
      </c>
      <c r="O446" s="2">
        <f t="shared" ca="1" si="160"/>
        <v>4.333333333333333</v>
      </c>
      <c r="P446" s="2">
        <f t="shared" ca="1" si="161"/>
        <v>4.4333333333333336</v>
      </c>
      <c r="Q446" t="str">
        <f t="shared" ca="1" si="162"/>
        <v>非低收入</v>
      </c>
      <c r="R446" t="str">
        <f t="shared" ca="1" si="163"/>
        <v>高收入</v>
      </c>
      <c r="S446" t="str">
        <f t="shared" ca="1" si="164"/>
        <v>综合评分合格</v>
      </c>
      <c r="T446" t="str">
        <f t="shared" ca="1" si="165"/>
        <v>非优秀</v>
      </c>
      <c r="U446" t="str">
        <f t="shared" ca="1" si="166"/>
        <v>综合评分合格</v>
      </c>
      <c r="V446" t="str">
        <f t="shared" ca="1" si="167"/>
        <v/>
      </c>
      <c r="W446" t="str">
        <f t="shared" ca="1" si="168"/>
        <v/>
      </c>
      <c r="X446" t="str">
        <f t="shared" ca="1" si="169"/>
        <v>颜值爆表</v>
      </c>
      <c r="Y446" t="str">
        <f t="shared" ca="1" si="170"/>
        <v/>
      </c>
      <c r="Z446" t="str">
        <f t="shared" ca="1" si="171"/>
        <v>excel达人</v>
      </c>
      <c r="AA446" t="str">
        <f t="shared" ca="1" si="172"/>
        <v/>
      </c>
      <c r="AB446" t="str">
        <f t="shared" ca="1" si="173"/>
        <v>python达人</v>
      </c>
      <c r="AC446" t="str">
        <f t="shared" ca="1" si="174"/>
        <v>颜值爆表excel达人python达人,综合评分合格,高收入</v>
      </c>
      <c r="AD446" t="str">
        <f t="shared" ca="1" si="175"/>
        <v>分析师100445属于高收入人群,综合评分合格</v>
      </c>
      <c r="AE446" t="str">
        <f t="shared" ca="1" si="176"/>
        <v>分析师100445属于高收入人群,综合评分合格</v>
      </c>
    </row>
    <row r="447" spans="1:31" x14ac:dyDescent="0.2">
      <c r="A447">
        <v>100446</v>
      </c>
      <c r="B447" s="3">
        <f t="shared" ca="1" si="154"/>
        <v>3860.29278346825</v>
      </c>
      <c r="C447" s="3">
        <f t="shared" ca="1" si="155"/>
        <v>51.960211897230138</v>
      </c>
      <c r="D447" t="str">
        <f t="shared" ca="1" si="156"/>
        <v>男</v>
      </c>
      <c r="E447" s="3">
        <f t="shared" ca="1" si="157"/>
        <v>13742.574498798042</v>
      </c>
      <c r="F447" s="3">
        <f t="shared" ca="1" si="158"/>
        <v>7</v>
      </c>
      <c r="G447">
        <f t="shared" ca="1" si="179"/>
        <v>4</v>
      </c>
      <c r="H447">
        <f t="shared" ca="1" si="178"/>
        <v>4</v>
      </c>
      <c r="I447">
        <f t="shared" ca="1" si="178"/>
        <v>4</v>
      </c>
      <c r="J447">
        <f t="shared" ca="1" si="178"/>
        <v>4</v>
      </c>
      <c r="K447">
        <f t="shared" ca="1" si="178"/>
        <v>5</v>
      </c>
      <c r="L447">
        <f t="shared" ca="1" si="178"/>
        <v>4</v>
      </c>
      <c r="M447">
        <f t="shared" ca="1" si="178"/>
        <v>5</v>
      </c>
      <c r="N447" s="2">
        <f t="shared" ca="1" si="159"/>
        <v>4</v>
      </c>
      <c r="O447" s="2">
        <f t="shared" ca="1" si="160"/>
        <v>4.666666666666667</v>
      </c>
      <c r="P447" s="2">
        <f t="shared" ca="1" si="161"/>
        <v>4.2666666666666666</v>
      </c>
      <c r="Q447" t="str">
        <f t="shared" ca="1" si="162"/>
        <v>非低收入</v>
      </c>
      <c r="R447" t="str">
        <f t="shared" ca="1" si="163"/>
        <v>高收入</v>
      </c>
      <c r="S447" t="str">
        <f t="shared" ca="1" si="164"/>
        <v>综合评分合格</v>
      </c>
      <c r="T447" t="str">
        <f t="shared" ca="1" si="165"/>
        <v>非优秀</v>
      </c>
      <c r="U447" t="str">
        <f t="shared" ca="1" si="166"/>
        <v>综合评分合格</v>
      </c>
      <c r="V447" t="str">
        <f t="shared" ca="1" si="167"/>
        <v>文采斐然</v>
      </c>
      <c r="W447" t="str">
        <f t="shared" ca="1" si="168"/>
        <v/>
      </c>
      <c r="X447" t="str">
        <f t="shared" ca="1" si="169"/>
        <v>颜值爆表</v>
      </c>
      <c r="Y447" t="str">
        <f t="shared" ca="1" si="170"/>
        <v>sql达人</v>
      </c>
      <c r="Z447" t="str">
        <f t="shared" ca="1" si="171"/>
        <v/>
      </c>
      <c r="AA447" t="str">
        <f t="shared" ca="1" si="172"/>
        <v/>
      </c>
      <c r="AB447" t="str">
        <f t="shared" ca="1" si="173"/>
        <v/>
      </c>
      <c r="AC447" t="str">
        <f t="shared" ca="1" si="174"/>
        <v>文采斐然颜值爆表sql达人,综合评分合格,高收入</v>
      </c>
      <c r="AD447" t="str">
        <f t="shared" ca="1" si="175"/>
        <v>分析师100446属于高收入人群,综合评分合格</v>
      </c>
      <c r="AE447" t="str">
        <f t="shared" ca="1" si="176"/>
        <v>分析师100446属于高收入人群,综合评分合格此人文采斐然也是sql达人</v>
      </c>
    </row>
    <row r="448" spans="1:31" x14ac:dyDescent="0.2">
      <c r="A448">
        <v>100447</v>
      </c>
      <c r="B448" s="3">
        <f t="shared" ca="1" si="154"/>
        <v>7987.251988077418</v>
      </c>
      <c r="C448" s="3">
        <f t="shared" ca="1" si="155"/>
        <v>44.288061930411402</v>
      </c>
      <c r="D448" t="str">
        <f t="shared" ca="1" si="156"/>
        <v>女</v>
      </c>
      <c r="E448" s="3">
        <f t="shared" ca="1" si="157"/>
        <v>16200.369273974236</v>
      </c>
      <c r="F448" s="3">
        <f t="shared" ca="1" si="158"/>
        <v>12</v>
      </c>
      <c r="G448">
        <f t="shared" ca="1" si="179"/>
        <v>4</v>
      </c>
      <c r="H448">
        <f t="shared" ca="1" si="178"/>
        <v>5</v>
      </c>
      <c r="I448">
        <f t="shared" ca="1" si="178"/>
        <v>5</v>
      </c>
      <c r="J448">
        <f t="shared" ca="1" si="178"/>
        <v>5</v>
      </c>
      <c r="K448">
        <f t="shared" ca="1" si="178"/>
        <v>4</v>
      </c>
      <c r="L448">
        <f t="shared" ca="1" si="178"/>
        <v>5</v>
      </c>
      <c r="M448">
        <f t="shared" ca="1" si="178"/>
        <v>2</v>
      </c>
      <c r="N448" s="2">
        <f t="shared" ca="1" si="159"/>
        <v>4.75</v>
      </c>
      <c r="O448" s="2">
        <f t="shared" ca="1" si="160"/>
        <v>3.6666666666666665</v>
      </c>
      <c r="P448" s="2">
        <f t="shared" ca="1" si="161"/>
        <v>4.3166666666666664</v>
      </c>
      <c r="Q448" t="str">
        <f t="shared" ca="1" si="162"/>
        <v>非低收入</v>
      </c>
      <c r="R448" t="str">
        <f t="shared" ca="1" si="163"/>
        <v>高收入</v>
      </c>
      <c r="S448" t="str">
        <f t="shared" ca="1" si="164"/>
        <v>综合评分合格</v>
      </c>
      <c r="T448" t="str">
        <f t="shared" ca="1" si="165"/>
        <v>非优秀</v>
      </c>
      <c r="U448" t="str">
        <f t="shared" ca="1" si="166"/>
        <v>综合评分合格</v>
      </c>
      <c r="V448" t="str">
        <f t="shared" ca="1" si="167"/>
        <v/>
      </c>
      <c r="W448" t="str">
        <f t="shared" ca="1" si="168"/>
        <v>口灿莲花</v>
      </c>
      <c r="X448" t="str">
        <f t="shared" ca="1" si="169"/>
        <v/>
      </c>
      <c r="Y448" t="str">
        <f t="shared" ca="1" si="170"/>
        <v>sql达人</v>
      </c>
      <c r="Z448" t="str">
        <f t="shared" ca="1" si="171"/>
        <v/>
      </c>
      <c r="AA448" t="str">
        <f t="shared" ca="1" si="172"/>
        <v>tab达人</v>
      </c>
      <c r="AB448" t="str">
        <f t="shared" ca="1" si="173"/>
        <v>python达人</v>
      </c>
      <c r="AC448" t="str">
        <f t="shared" ca="1" si="174"/>
        <v>口灿莲花sql达人tab达人python达人,综合评分合格,高收入</v>
      </c>
      <c r="AD448" t="str">
        <f t="shared" ca="1" si="175"/>
        <v>分析师100447属于高收入人群,综合评分合格</v>
      </c>
      <c r="AE448" t="str">
        <f t="shared" ca="1" si="176"/>
        <v>分析师100447属于高收入人群,综合评分合格也是sql达人</v>
      </c>
    </row>
    <row r="449" spans="1:31" x14ac:dyDescent="0.2">
      <c r="A449">
        <v>100448</v>
      </c>
      <c r="B449" s="3">
        <f t="shared" ca="1" si="154"/>
        <v>1575.1198920980446</v>
      </c>
      <c r="C449" s="3">
        <f t="shared" ca="1" si="155"/>
        <v>37.025566167728712</v>
      </c>
      <c r="D449" t="str">
        <f t="shared" ca="1" si="156"/>
        <v>女</v>
      </c>
      <c r="E449" s="3">
        <f t="shared" ca="1" si="157"/>
        <v>16129.174799074779</v>
      </c>
      <c r="F449" s="3">
        <f t="shared" ca="1" si="158"/>
        <v>4</v>
      </c>
      <c r="G449">
        <f t="shared" ca="1" si="179"/>
        <v>5</v>
      </c>
      <c r="H449">
        <f t="shared" ca="1" si="178"/>
        <v>4</v>
      </c>
      <c r="I449">
        <f t="shared" ca="1" si="178"/>
        <v>4</v>
      </c>
      <c r="J449">
        <f t="shared" ca="1" si="178"/>
        <v>5</v>
      </c>
      <c r="K449">
        <f t="shared" ca="1" si="178"/>
        <v>3</v>
      </c>
      <c r="L449">
        <f t="shared" ca="1" si="178"/>
        <v>4</v>
      </c>
      <c r="M449">
        <f t="shared" ca="1" si="178"/>
        <v>4</v>
      </c>
      <c r="N449" s="2">
        <f t="shared" ca="1" si="159"/>
        <v>4.5</v>
      </c>
      <c r="O449" s="2">
        <f t="shared" ca="1" si="160"/>
        <v>3.6666666666666665</v>
      </c>
      <c r="P449" s="2">
        <f t="shared" ca="1" si="161"/>
        <v>4.1666666666666661</v>
      </c>
      <c r="Q449" t="str">
        <f t="shared" ca="1" si="162"/>
        <v>非低收入</v>
      </c>
      <c r="R449" t="str">
        <f t="shared" ca="1" si="163"/>
        <v>高收入</v>
      </c>
      <c r="S449" t="str">
        <f t="shared" ca="1" si="164"/>
        <v>综合评分合格</v>
      </c>
      <c r="T449" t="str">
        <f t="shared" ca="1" si="165"/>
        <v>非优秀</v>
      </c>
      <c r="U449" t="str">
        <f t="shared" ca="1" si="166"/>
        <v>综合评分合格</v>
      </c>
      <c r="V449" t="str">
        <f t="shared" ca="1" si="167"/>
        <v/>
      </c>
      <c r="W449" t="str">
        <f t="shared" ca="1" si="168"/>
        <v/>
      </c>
      <c r="X449" t="str">
        <f t="shared" ca="1" si="169"/>
        <v/>
      </c>
      <c r="Y449" t="str">
        <f t="shared" ca="1" si="170"/>
        <v/>
      </c>
      <c r="Z449" t="str">
        <f t="shared" ca="1" si="171"/>
        <v>excel达人</v>
      </c>
      <c r="AA449" t="str">
        <f t="shared" ca="1" si="172"/>
        <v/>
      </c>
      <c r="AB449" t="str">
        <f t="shared" ca="1" si="173"/>
        <v>python达人</v>
      </c>
      <c r="AC449" t="str">
        <f t="shared" ca="1" si="174"/>
        <v>excel达人python达人,综合评分合格,高收入</v>
      </c>
      <c r="AD449" t="str">
        <f t="shared" ca="1" si="175"/>
        <v>分析师100448属于高收入人群,综合评分合格</v>
      </c>
      <c r="AE449" t="str">
        <f t="shared" ca="1" si="176"/>
        <v>分析师100448属于高收入人群,综合评分合格</v>
      </c>
    </row>
    <row r="450" spans="1:31" x14ac:dyDescent="0.2">
      <c r="A450">
        <v>100449</v>
      </c>
      <c r="B450" s="3">
        <f t="shared" ca="1" si="154"/>
        <v>5138.130143780505</v>
      </c>
      <c r="C450" s="3">
        <f t="shared" ca="1" si="155"/>
        <v>43.95459390484411</v>
      </c>
      <c r="D450" t="str">
        <f t="shared" ca="1" si="156"/>
        <v>男</v>
      </c>
      <c r="E450" s="3">
        <f t="shared" ca="1" si="157"/>
        <v>17189.552581821528</v>
      </c>
      <c r="F450" s="3">
        <f t="shared" ca="1" si="158"/>
        <v>17</v>
      </c>
      <c r="G450">
        <f t="shared" ca="1" si="179"/>
        <v>4</v>
      </c>
      <c r="H450">
        <f t="shared" ca="1" si="178"/>
        <v>5</v>
      </c>
      <c r="I450">
        <f t="shared" ca="1" si="178"/>
        <v>4</v>
      </c>
      <c r="J450">
        <f t="shared" ca="1" si="178"/>
        <v>4</v>
      </c>
      <c r="K450">
        <f t="shared" ca="1" si="178"/>
        <v>4</v>
      </c>
      <c r="L450">
        <f t="shared" ca="1" si="178"/>
        <v>5</v>
      </c>
      <c r="M450">
        <f t="shared" ca="1" si="178"/>
        <v>4</v>
      </c>
      <c r="N450" s="2">
        <f t="shared" ca="1" si="159"/>
        <v>4.25</v>
      </c>
      <c r="O450" s="2">
        <f t="shared" ca="1" si="160"/>
        <v>4.333333333333333</v>
      </c>
      <c r="P450" s="2">
        <f t="shared" ca="1" si="161"/>
        <v>4.2833333333333332</v>
      </c>
      <c r="Q450" t="str">
        <f t="shared" ca="1" si="162"/>
        <v>非低收入</v>
      </c>
      <c r="R450" t="str">
        <f t="shared" ca="1" si="163"/>
        <v>高收入</v>
      </c>
      <c r="S450" t="str">
        <f t="shared" ca="1" si="164"/>
        <v>综合评分合格</v>
      </c>
      <c r="T450" t="str">
        <f t="shared" ca="1" si="165"/>
        <v>非优秀</v>
      </c>
      <c r="U450" t="str">
        <f t="shared" ca="1" si="166"/>
        <v>综合评分合格</v>
      </c>
      <c r="V450" t="str">
        <f t="shared" ca="1" si="167"/>
        <v/>
      </c>
      <c r="W450" t="str">
        <f t="shared" ca="1" si="168"/>
        <v>口灿莲花</v>
      </c>
      <c r="X450" t="str">
        <f t="shared" ca="1" si="169"/>
        <v/>
      </c>
      <c r="Y450" t="str">
        <f t="shared" ca="1" si="170"/>
        <v>sql达人</v>
      </c>
      <c r="Z450" t="str">
        <f t="shared" ca="1" si="171"/>
        <v/>
      </c>
      <c r="AA450" t="str">
        <f t="shared" ca="1" si="172"/>
        <v/>
      </c>
      <c r="AB450" t="str">
        <f t="shared" ca="1" si="173"/>
        <v/>
      </c>
      <c r="AC450" t="str">
        <f t="shared" ca="1" si="174"/>
        <v>口灿莲花sql达人,综合评分合格,高收入</v>
      </c>
      <c r="AD450" t="str">
        <f t="shared" ca="1" si="175"/>
        <v>分析师100449属于高收入人群,综合评分合格</v>
      </c>
      <c r="AE450" t="str">
        <f t="shared" ca="1" si="176"/>
        <v>分析师100449属于高收入人群,综合评分合格也是sql达人</v>
      </c>
    </row>
    <row r="451" spans="1:31" x14ac:dyDescent="0.2">
      <c r="A451">
        <v>100450</v>
      </c>
      <c r="B451" s="3">
        <f t="shared" ref="B451:B514" ca="1" si="180">RAND()*10000</f>
        <v>5877.940006067598</v>
      </c>
      <c r="C451" s="3">
        <f t="shared" ref="C451:C514" ca="1" si="181">18+RAND()*50</f>
        <v>55.312210039874557</v>
      </c>
      <c r="D451" t="str">
        <f t="shared" ref="D451:D514" ca="1" si="182">IF(RAND()&lt;=0.5,"男","女")</f>
        <v>男</v>
      </c>
      <c r="E451" s="3">
        <f t="shared" ref="E451:E514" ca="1" si="183">RAND()*20000+2000</f>
        <v>6607.5710150911273</v>
      </c>
      <c r="F451" s="3">
        <f t="shared" ref="F451:F514" ca="1" si="184">ROUND((2+RAND()*20),0)</f>
        <v>14</v>
      </c>
      <c r="G451">
        <f t="shared" ca="1" si="179"/>
        <v>5</v>
      </c>
      <c r="H451">
        <f t="shared" ca="1" si="178"/>
        <v>5</v>
      </c>
      <c r="I451">
        <f t="shared" ca="1" si="178"/>
        <v>5</v>
      </c>
      <c r="J451">
        <f t="shared" ca="1" si="178"/>
        <v>5</v>
      </c>
      <c r="K451">
        <f t="shared" ca="1" si="178"/>
        <v>4</v>
      </c>
      <c r="L451">
        <f t="shared" ca="1" si="178"/>
        <v>4</v>
      </c>
      <c r="M451">
        <f t="shared" ca="1" si="178"/>
        <v>5</v>
      </c>
      <c r="N451" s="2">
        <f t="shared" ref="N451:N514" ca="1" si="185">AVERAGE(G451:J451)</f>
        <v>5</v>
      </c>
      <c r="O451" s="2">
        <f t="shared" ref="O451:O514" ca="1" si="186">AVERAGE(K451:M451)</f>
        <v>4.333333333333333</v>
      </c>
      <c r="P451" s="2">
        <f t="shared" ref="P451:P514" ca="1" si="187">0.6*N451+0.4*O451</f>
        <v>4.7333333333333334</v>
      </c>
      <c r="Q451" t="str">
        <f t="shared" ref="Q451:Q514" ca="1" si="188">IF(E451&lt;3000,"低收入","非低收入")</f>
        <v>非低收入</v>
      </c>
      <c r="R451" t="str">
        <f t="shared" ref="R451:R514" ca="1" si="189">IF(E451&lt;3000,"低收入",IF(E451&lt;6000,"中等收入",IF(E451&lt;10000,"中高收入","高收入")))</f>
        <v>中高收入</v>
      </c>
      <c r="S451" t="str">
        <f t="shared" ref="S451:S514" ca="1" si="190">IF(OR(N451&lt;3,O451&lt;3),"综合评分不合格","综合评分合格")</f>
        <v>综合评分合格</v>
      </c>
      <c r="T451" t="str">
        <f t="shared" ref="T451:T514" ca="1" si="191">IF(AND(N451&gt;4.5,O451&gt;4.5),"优秀","非优秀")</f>
        <v>非优秀</v>
      </c>
      <c r="U451" t="str">
        <f t="shared" ref="U451:U514" ca="1" si="192">IF(T451="优秀","优秀",S451)</f>
        <v>综合评分合格</v>
      </c>
      <c r="V451" t="str">
        <f t="shared" ref="V451:V514" ca="1" si="193">IF(K451&gt;=4.5,"文采斐然","")</f>
        <v/>
      </c>
      <c r="W451" t="str">
        <f t="shared" ref="W451:W514" ca="1" si="194">IF(L451&gt;=4.5,"口灿莲花","")</f>
        <v/>
      </c>
      <c r="X451" t="str">
        <f t="shared" ref="X451:X514" ca="1" si="195">IF(M451&gt;=4.5,"颜值爆表","")</f>
        <v>颜值爆表</v>
      </c>
      <c r="Y451" t="str">
        <f t="shared" ref="Y451:Y514" ca="1" si="196">IF(F451&gt;4.5,"sql达人","")</f>
        <v>sql达人</v>
      </c>
      <c r="Z451" t="str">
        <f t="shared" ref="Z451:Z514" ca="1" si="197">IF(G451&gt;4.5,"excel达人","")</f>
        <v>excel达人</v>
      </c>
      <c r="AA451" t="str">
        <f t="shared" ref="AA451:AA514" ca="1" si="198">IF(I451&gt;4.5,"tab达人","")</f>
        <v>tab达人</v>
      </c>
      <c r="AB451" t="str">
        <f t="shared" ref="AB451:AB514" ca="1" si="199">IF(J451&gt;4.5,"python达人","")</f>
        <v>python达人</v>
      </c>
      <c r="AC451" t="str">
        <f t="shared" ref="AC451:AC514" ca="1" si="200">_xlfn.CONCAT(V451:AB451,",",U451,",",R451)</f>
        <v>颜值爆表sql达人excel达人tab达人python达人,综合评分合格,中高收入</v>
      </c>
      <c r="AD451" t="str">
        <f t="shared" ref="AD451:AD514" ca="1" si="201">CONCATENATE("分析师",A451,"属于",R451,"人群",",",U451)</f>
        <v>分析师100450属于中高收入人群,综合评分合格</v>
      </c>
      <c r="AE451" t="str">
        <f t="shared" ref="AE451:AE514" ca="1" si="202">CONCATENATE(AD451,"",IF(V451="","","此人"),V451,IF(Y451="","","也是"),Y451)</f>
        <v>分析师100450属于中高收入人群,综合评分合格也是sql达人</v>
      </c>
    </row>
    <row r="452" spans="1:31" x14ac:dyDescent="0.2">
      <c r="A452">
        <v>100451</v>
      </c>
      <c r="B452" s="3">
        <f t="shared" ca="1" si="180"/>
        <v>8235.4688023361432</v>
      </c>
      <c r="C452" s="3">
        <f t="shared" ca="1" si="181"/>
        <v>65.591886895925995</v>
      </c>
      <c r="D452" t="str">
        <f t="shared" ca="1" si="182"/>
        <v>男</v>
      </c>
      <c r="E452" s="3">
        <f t="shared" ca="1" si="183"/>
        <v>20660.364015038784</v>
      </c>
      <c r="F452" s="3">
        <f t="shared" ca="1" si="184"/>
        <v>16</v>
      </c>
      <c r="G452">
        <f t="shared" ca="1" si="179"/>
        <v>4</v>
      </c>
      <c r="H452">
        <f t="shared" ca="1" si="178"/>
        <v>4</v>
      </c>
      <c r="I452">
        <f t="shared" ca="1" si="178"/>
        <v>3</v>
      </c>
      <c r="J452">
        <f t="shared" ca="1" si="178"/>
        <v>5</v>
      </c>
      <c r="K452">
        <f t="shared" ca="1" si="178"/>
        <v>5</v>
      </c>
      <c r="L452">
        <f t="shared" ca="1" si="178"/>
        <v>4</v>
      </c>
      <c r="M452">
        <f t="shared" ca="1" si="178"/>
        <v>5</v>
      </c>
      <c r="N452" s="2">
        <f t="shared" ca="1" si="185"/>
        <v>4</v>
      </c>
      <c r="O452" s="2">
        <f t="shared" ca="1" si="186"/>
        <v>4.666666666666667</v>
      </c>
      <c r="P452" s="2">
        <f t="shared" ca="1" si="187"/>
        <v>4.2666666666666666</v>
      </c>
      <c r="Q452" t="str">
        <f t="shared" ca="1" si="188"/>
        <v>非低收入</v>
      </c>
      <c r="R452" t="str">
        <f t="shared" ca="1" si="189"/>
        <v>高收入</v>
      </c>
      <c r="S452" t="str">
        <f t="shared" ca="1" si="190"/>
        <v>综合评分合格</v>
      </c>
      <c r="T452" t="str">
        <f t="shared" ca="1" si="191"/>
        <v>非优秀</v>
      </c>
      <c r="U452" t="str">
        <f t="shared" ca="1" si="192"/>
        <v>综合评分合格</v>
      </c>
      <c r="V452" t="str">
        <f t="shared" ca="1" si="193"/>
        <v>文采斐然</v>
      </c>
      <c r="W452" t="str">
        <f t="shared" ca="1" si="194"/>
        <v/>
      </c>
      <c r="X452" t="str">
        <f t="shared" ca="1" si="195"/>
        <v>颜值爆表</v>
      </c>
      <c r="Y452" t="str">
        <f t="shared" ca="1" si="196"/>
        <v>sql达人</v>
      </c>
      <c r="Z452" t="str">
        <f t="shared" ca="1" si="197"/>
        <v/>
      </c>
      <c r="AA452" t="str">
        <f t="shared" ca="1" si="198"/>
        <v/>
      </c>
      <c r="AB452" t="str">
        <f t="shared" ca="1" si="199"/>
        <v>python达人</v>
      </c>
      <c r="AC452" t="str">
        <f t="shared" ca="1" si="200"/>
        <v>文采斐然颜值爆表sql达人python达人,综合评分合格,高收入</v>
      </c>
      <c r="AD452" t="str">
        <f t="shared" ca="1" si="201"/>
        <v>分析师100451属于高收入人群,综合评分合格</v>
      </c>
      <c r="AE452" t="str">
        <f t="shared" ca="1" si="202"/>
        <v>分析师100451属于高收入人群,综合评分合格此人文采斐然也是sql达人</v>
      </c>
    </row>
    <row r="453" spans="1:31" x14ac:dyDescent="0.2">
      <c r="A453">
        <v>100452</v>
      </c>
      <c r="B453" s="3">
        <f t="shared" ca="1" si="180"/>
        <v>8430.8470307087355</v>
      </c>
      <c r="C453" s="3">
        <f t="shared" ca="1" si="181"/>
        <v>35.456018533934284</v>
      </c>
      <c r="D453" t="str">
        <f t="shared" ca="1" si="182"/>
        <v>女</v>
      </c>
      <c r="E453" s="3">
        <f t="shared" ca="1" si="183"/>
        <v>10655.205776583276</v>
      </c>
      <c r="F453" s="3">
        <f t="shared" ca="1" si="184"/>
        <v>16</v>
      </c>
      <c r="G453">
        <f t="shared" ca="1" si="179"/>
        <v>5</v>
      </c>
      <c r="H453">
        <f t="shared" ca="1" si="178"/>
        <v>5</v>
      </c>
      <c r="I453">
        <f t="shared" ca="1" si="178"/>
        <v>4</v>
      </c>
      <c r="J453">
        <f t="shared" ca="1" si="178"/>
        <v>4</v>
      </c>
      <c r="K453">
        <f t="shared" ca="1" si="178"/>
        <v>4</v>
      </c>
      <c r="L453">
        <f t="shared" ca="1" si="178"/>
        <v>4</v>
      </c>
      <c r="M453">
        <f t="shared" ca="1" si="178"/>
        <v>4</v>
      </c>
      <c r="N453" s="2">
        <f t="shared" ca="1" si="185"/>
        <v>4.5</v>
      </c>
      <c r="O453" s="2">
        <f t="shared" ca="1" si="186"/>
        <v>4</v>
      </c>
      <c r="P453" s="2">
        <f t="shared" ca="1" si="187"/>
        <v>4.3</v>
      </c>
      <c r="Q453" t="str">
        <f t="shared" ca="1" si="188"/>
        <v>非低收入</v>
      </c>
      <c r="R453" t="str">
        <f t="shared" ca="1" si="189"/>
        <v>高收入</v>
      </c>
      <c r="S453" t="str">
        <f t="shared" ca="1" si="190"/>
        <v>综合评分合格</v>
      </c>
      <c r="T453" t="str">
        <f t="shared" ca="1" si="191"/>
        <v>非优秀</v>
      </c>
      <c r="U453" t="str">
        <f t="shared" ca="1" si="192"/>
        <v>综合评分合格</v>
      </c>
      <c r="V453" t="str">
        <f t="shared" ca="1" si="193"/>
        <v/>
      </c>
      <c r="W453" t="str">
        <f t="shared" ca="1" si="194"/>
        <v/>
      </c>
      <c r="X453" t="str">
        <f t="shared" ca="1" si="195"/>
        <v/>
      </c>
      <c r="Y453" t="str">
        <f t="shared" ca="1" si="196"/>
        <v>sql达人</v>
      </c>
      <c r="Z453" t="str">
        <f t="shared" ca="1" si="197"/>
        <v>excel达人</v>
      </c>
      <c r="AA453" t="str">
        <f t="shared" ca="1" si="198"/>
        <v/>
      </c>
      <c r="AB453" t="str">
        <f t="shared" ca="1" si="199"/>
        <v/>
      </c>
      <c r="AC453" t="str">
        <f t="shared" ca="1" si="200"/>
        <v>sql达人excel达人,综合评分合格,高收入</v>
      </c>
      <c r="AD453" t="str">
        <f t="shared" ca="1" si="201"/>
        <v>分析师100452属于高收入人群,综合评分合格</v>
      </c>
      <c r="AE453" t="str">
        <f t="shared" ca="1" si="202"/>
        <v>分析师100452属于高收入人群,综合评分合格也是sql达人</v>
      </c>
    </row>
    <row r="454" spans="1:31" x14ac:dyDescent="0.2">
      <c r="A454">
        <v>100453</v>
      </c>
      <c r="B454" s="3">
        <f t="shared" ca="1" si="180"/>
        <v>2003.6842324774818</v>
      </c>
      <c r="C454" s="3">
        <f t="shared" ca="1" si="181"/>
        <v>66.064288518908228</v>
      </c>
      <c r="D454" t="str">
        <f t="shared" ca="1" si="182"/>
        <v>男</v>
      </c>
      <c r="E454" s="3">
        <f t="shared" ca="1" si="183"/>
        <v>17428.045195826344</v>
      </c>
      <c r="F454" s="3">
        <f t="shared" ca="1" si="184"/>
        <v>6</v>
      </c>
      <c r="G454">
        <f t="shared" ca="1" si="179"/>
        <v>5</v>
      </c>
      <c r="H454">
        <f t="shared" ca="1" si="178"/>
        <v>4</v>
      </c>
      <c r="I454">
        <f t="shared" ca="1" si="178"/>
        <v>4</v>
      </c>
      <c r="J454">
        <f t="shared" ca="1" si="178"/>
        <v>5</v>
      </c>
      <c r="K454">
        <f t="shared" ca="1" si="178"/>
        <v>4</v>
      </c>
      <c r="L454">
        <f t="shared" ca="1" si="178"/>
        <v>4</v>
      </c>
      <c r="M454">
        <f t="shared" ca="1" si="178"/>
        <v>5</v>
      </c>
      <c r="N454" s="2">
        <f t="shared" ca="1" si="185"/>
        <v>4.5</v>
      </c>
      <c r="O454" s="2">
        <f t="shared" ca="1" si="186"/>
        <v>4.333333333333333</v>
      </c>
      <c r="P454" s="2">
        <f t="shared" ca="1" si="187"/>
        <v>4.4333333333333336</v>
      </c>
      <c r="Q454" t="str">
        <f t="shared" ca="1" si="188"/>
        <v>非低收入</v>
      </c>
      <c r="R454" t="str">
        <f t="shared" ca="1" si="189"/>
        <v>高收入</v>
      </c>
      <c r="S454" t="str">
        <f t="shared" ca="1" si="190"/>
        <v>综合评分合格</v>
      </c>
      <c r="T454" t="str">
        <f t="shared" ca="1" si="191"/>
        <v>非优秀</v>
      </c>
      <c r="U454" t="str">
        <f t="shared" ca="1" si="192"/>
        <v>综合评分合格</v>
      </c>
      <c r="V454" t="str">
        <f t="shared" ca="1" si="193"/>
        <v/>
      </c>
      <c r="W454" t="str">
        <f t="shared" ca="1" si="194"/>
        <v/>
      </c>
      <c r="X454" t="str">
        <f t="shared" ca="1" si="195"/>
        <v>颜值爆表</v>
      </c>
      <c r="Y454" t="str">
        <f t="shared" ca="1" si="196"/>
        <v>sql达人</v>
      </c>
      <c r="Z454" t="str">
        <f t="shared" ca="1" si="197"/>
        <v>excel达人</v>
      </c>
      <c r="AA454" t="str">
        <f t="shared" ca="1" si="198"/>
        <v/>
      </c>
      <c r="AB454" t="str">
        <f t="shared" ca="1" si="199"/>
        <v>python达人</v>
      </c>
      <c r="AC454" t="str">
        <f t="shared" ca="1" si="200"/>
        <v>颜值爆表sql达人excel达人python达人,综合评分合格,高收入</v>
      </c>
      <c r="AD454" t="str">
        <f t="shared" ca="1" si="201"/>
        <v>分析师100453属于高收入人群,综合评分合格</v>
      </c>
      <c r="AE454" t="str">
        <f t="shared" ca="1" si="202"/>
        <v>分析师100453属于高收入人群,综合评分合格也是sql达人</v>
      </c>
    </row>
    <row r="455" spans="1:31" x14ac:dyDescent="0.2">
      <c r="A455">
        <v>100454</v>
      </c>
      <c r="B455" s="3">
        <f t="shared" ca="1" si="180"/>
        <v>993.97293036970086</v>
      </c>
      <c r="C455" s="3">
        <f t="shared" ca="1" si="181"/>
        <v>37.465014887213698</v>
      </c>
      <c r="D455" t="str">
        <f t="shared" ca="1" si="182"/>
        <v>女</v>
      </c>
      <c r="E455" s="3">
        <f t="shared" ca="1" si="183"/>
        <v>13049.898019372893</v>
      </c>
      <c r="F455" s="3">
        <f t="shared" ca="1" si="184"/>
        <v>13</v>
      </c>
      <c r="G455">
        <f t="shared" ca="1" si="179"/>
        <v>3</v>
      </c>
      <c r="H455">
        <f t="shared" ca="1" si="178"/>
        <v>3</v>
      </c>
      <c r="I455">
        <f t="shared" ca="1" si="178"/>
        <v>5</v>
      </c>
      <c r="J455">
        <f t="shared" ca="1" si="178"/>
        <v>5</v>
      </c>
      <c r="K455">
        <f t="shared" ca="1" si="178"/>
        <v>4</v>
      </c>
      <c r="L455">
        <f t="shared" ca="1" si="178"/>
        <v>5</v>
      </c>
      <c r="M455">
        <f t="shared" ca="1" si="178"/>
        <v>5</v>
      </c>
      <c r="N455" s="2">
        <f t="shared" ca="1" si="185"/>
        <v>4</v>
      </c>
      <c r="O455" s="2">
        <f t="shared" ca="1" si="186"/>
        <v>4.666666666666667</v>
      </c>
      <c r="P455" s="2">
        <f t="shared" ca="1" si="187"/>
        <v>4.2666666666666666</v>
      </c>
      <c r="Q455" t="str">
        <f t="shared" ca="1" si="188"/>
        <v>非低收入</v>
      </c>
      <c r="R455" t="str">
        <f t="shared" ca="1" si="189"/>
        <v>高收入</v>
      </c>
      <c r="S455" t="str">
        <f t="shared" ca="1" si="190"/>
        <v>综合评分合格</v>
      </c>
      <c r="T455" t="str">
        <f t="shared" ca="1" si="191"/>
        <v>非优秀</v>
      </c>
      <c r="U455" t="str">
        <f t="shared" ca="1" si="192"/>
        <v>综合评分合格</v>
      </c>
      <c r="V455" t="str">
        <f t="shared" ca="1" si="193"/>
        <v/>
      </c>
      <c r="W455" t="str">
        <f t="shared" ca="1" si="194"/>
        <v>口灿莲花</v>
      </c>
      <c r="X455" t="str">
        <f t="shared" ca="1" si="195"/>
        <v>颜值爆表</v>
      </c>
      <c r="Y455" t="str">
        <f t="shared" ca="1" si="196"/>
        <v>sql达人</v>
      </c>
      <c r="Z455" t="str">
        <f t="shared" ca="1" si="197"/>
        <v/>
      </c>
      <c r="AA455" t="str">
        <f t="shared" ca="1" si="198"/>
        <v>tab达人</v>
      </c>
      <c r="AB455" t="str">
        <f t="shared" ca="1" si="199"/>
        <v>python达人</v>
      </c>
      <c r="AC455" t="str">
        <f t="shared" ca="1" si="200"/>
        <v>口灿莲花颜值爆表sql达人tab达人python达人,综合评分合格,高收入</v>
      </c>
      <c r="AD455" t="str">
        <f t="shared" ca="1" si="201"/>
        <v>分析师100454属于高收入人群,综合评分合格</v>
      </c>
      <c r="AE455" t="str">
        <f t="shared" ca="1" si="202"/>
        <v>分析师100454属于高收入人群,综合评分合格也是sql达人</v>
      </c>
    </row>
    <row r="456" spans="1:31" x14ac:dyDescent="0.2">
      <c r="A456">
        <v>100455</v>
      </c>
      <c r="B456" s="3">
        <f t="shared" ca="1" si="180"/>
        <v>931.97271796135681</v>
      </c>
      <c r="C456" s="3">
        <f t="shared" ca="1" si="181"/>
        <v>32.362274783617991</v>
      </c>
      <c r="D456" t="str">
        <f t="shared" ca="1" si="182"/>
        <v>男</v>
      </c>
      <c r="E456" s="3">
        <f t="shared" ca="1" si="183"/>
        <v>6128.7778370768801</v>
      </c>
      <c r="F456" s="3">
        <f t="shared" ca="1" si="184"/>
        <v>15</v>
      </c>
      <c r="G456">
        <f t="shared" ca="1" si="179"/>
        <v>3</v>
      </c>
      <c r="H456">
        <f t="shared" ca="1" si="178"/>
        <v>4</v>
      </c>
      <c r="I456">
        <f t="shared" ca="1" si="178"/>
        <v>4</v>
      </c>
      <c r="J456">
        <f t="shared" ca="1" si="178"/>
        <v>5</v>
      </c>
      <c r="K456">
        <f t="shared" ca="1" si="178"/>
        <v>4</v>
      </c>
      <c r="L456">
        <f t="shared" ca="1" si="178"/>
        <v>5</v>
      </c>
      <c r="M456">
        <f t="shared" ca="1" si="178"/>
        <v>5</v>
      </c>
      <c r="N456" s="2">
        <f t="shared" ca="1" si="185"/>
        <v>4</v>
      </c>
      <c r="O456" s="2">
        <f t="shared" ca="1" si="186"/>
        <v>4.666666666666667</v>
      </c>
      <c r="P456" s="2">
        <f t="shared" ca="1" si="187"/>
        <v>4.2666666666666666</v>
      </c>
      <c r="Q456" t="str">
        <f t="shared" ca="1" si="188"/>
        <v>非低收入</v>
      </c>
      <c r="R456" t="str">
        <f t="shared" ca="1" si="189"/>
        <v>中高收入</v>
      </c>
      <c r="S456" t="str">
        <f t="shared" ca="1" si="190"/>
        <v>综合评分合格</v>
      </c>
      <c r="T456" t="str">
        <f t="shared" ca="1" si="191"/>
        <v>非优秀</v>
      </c>
      <c r="U456" t="str">
        <f t="shared" ca="1" si="192"/>
        <v>综合评分合格</v>
      </c>
      <c r="V456" t="str">
        <f t="shared" ca="1" si="193"/>
        <v/>
      </c>
      <c r="W456" t="str">
        <f t="shared" ca="1" si="194"/>
        <v>口灿莲花</v>
      </c>
      <c r="X456" t="str">
        <f t="shared" ca="1" si="195"/>
        <v>颜值爆表</v>
      </c>
      <c r="Y456" t="str">
        <f t="shared" ca="1" si="196"/>
        <v>sql达人</v>
      </c>
      <c r="Z456" t="str">
        <f t="shared" ca="1" si="197"/>
        <v/>
      </c>
      <c r="AA456" t="str">
        <f t="shared" ca="1" si="198"/>
        <v/>
      </c>
      <c r="AB456" t="str">
        <f t="shared" ca="1" si="199"/>
        <v>python达人</v>
      </c>
      <c r="AC456" t="str">
        <f t="shared" ca="1" si="200"/>
        <v>口灿莲花颜值爆表sql达人python达人,综合评分合格,中高收入</v>
      </c>
      <c r="AD456" t="str">
        <f t="shared" ca="1" si="201"/>
        <v>分析师100455属于中高收入人群,综合评分合格</v>
      </c>
      <c r="AE456" t="str">
        <f t="shared" ca="1" si="202"/>
        <v>分析师100455属于中高收入人群,综合评分合格也是sql达人</v>
      </c>
    </row>
    <row r="457" spans="1:31" x14ac:dyDescent="0.2">
      <c r="A457">
        <v>100456</v>
      </c>
      <c r="B457" s="3">
        <f t="shared" ca="1" si="180"/>
        <v>146.7685368285243</v>
      </c>
      <c r="C457" s="3">
        <f t="shared" ca="1" si="181"/>
        <v>51.158581063796703</v>
      </c>
      <c r="D457" t="str">
        <f t="shared" ca="1" si="182"/>
        <v>女</v>
      </c>
      <c r="E457" s="3">
        <f t="shared" ca="1" si="183"/>
        <v>9010.4810400121751</v>
      </c>
      <c r="F457" s="3">
        <f t="shared" ca="1" si="184"/>
        <v>18</v>
      </c>
      <c r="G457">
        <f t="shared" ca="1" si="179"/>
        <v>5</v>
      </c>
      <c r="H457">
        <f t="shared" ca="1" si="178"/>
        <v>5</v>
      </c>
      <c r="I457">
        <f t="shared" ca="1" si="178"/>
        <v>4</v>
      </c>
      <c r="J457">
        <f t="shared" ca="1" si="178"/>
        <v>4</v>
      </c>
      <c r="K457">
        <f t="shared" ca="1" si="178"/>
        <v>5</v>
      </c>
      <c r="L457">
        <f t="shared" ca="1" si="178"/>
        <v>3</v>
      </c>
      <c r="M457">
        <f t="shared" ca="1" si="178"/>
        <v>5</v>
      </c>
      <c r="N457" s="2">
        <f t="shared" ca="1" si="185"/>
        <v>4.5</v>
      </c>
      <c r="O457" s="2">
        <f t="shared" ca="1" si="186"/>
        <v>4.333333333333333</v>
      </c>
      <c r="P457" s="2">
        <f t="shared" ca="1" si="187"/>
        <v>4.4333333333333336</v>
      </c>
      <c r="Q457" t="str">
        <f t="shared" ca="1" si="188"/>
        <v>非低收入</v>
      </c>
      <c r="R457" t="str">
        <f t="shared" ca="1" si="189"/>
        <v>中高收入</v>
      </c>
      <c r="S457" t="str">
        <f t="shared" ca="1" si="190"/>
        <v>综合评分合格</v>
      </c>
      <c r="T457" t="str">
        <f t="shared" ca="1" si="191"/>
        <v>非优秀</v>
      </c>
      <c r="U457" t="str">
        <f t="shared" ca="1" si="192"/>
        <v>综合评分合格</v>
      </c>
      <c r="V457" t="str">
        <f t="shared" ca="1" si="193"/>
        <v>文采斐然</v>
      </c>
      <c r="W457" t="str">
        <f t="shared" ca="1" si="194"/>
        <v/>
      </c>
      <c r="X457" t="str">
        <f t="shared" ca="1" si="195"/>
        <v>颜值爆表</v>
      </c>
      <c r="Y457" t="str">
        <f t="shared" ca="1" si="196"/>
        <v>sql达人</v>
      </c>
      <c r="Z457" t="str">
        <f t="shared" ca="1" si="197"/>
        <v>excel达人</v>
      </c>
      <c r="AA457" t="str">
        <f t="shared" ca="1" si="198"/>
        <v/>
      </c>
      <c r="AB457" t="str">
        <f t="shared" ca="1" si="199"/>
        <v/>
      </c>
      <c r="AC457" t="str">
        <f t="shared" ca="1" si="200"/>
        <v>文采斐然颜值爆表sql达人excel达人,综合评分合格,中高收入</v>
      </c>
      <c r="AD457" t="str">
        <f t="shared" ca="1" si="201"/>
        <v>分析师100456属于中高收入人群,综合评分合格</v>
      </c>
      <c r="AE457" t="str">
        <f t="shared" ca="1" si="202"/>
        <v>分析师100456属于中高收入人群,综合评分合格此人文采斐然也是sql达人</v>
      </c>
    </row>
    <row r="458" spans="1:31" x14ac:dyDescent="0.2">
      <c r="A458">
        <v>100457</v>
      </c>
      <c r="B458" s="3">
        <f t="shared" ca="1" si="180"/>
        <v>7283.33607374434</v>
      </c>
      <c r="C458" s="3">
        <f t="shared" ca="1" si="181"/>
        <v>47.567422162919598</v>
      </c>
      <c r="D458" t="str">
        <f t="shared" ca="1" si="182"/>
        <v>男</v>
      </c>
      <c r="E458" s="3">
        <f t="shared" ca="1" si="183"/>
        <v>9138.1973191750185</v>
      </c>
      <c r="F458" s="3">
        <f t="shared" ca="1" si="184"/>
        <v>5</v>
      </c>
      <c r="G458">
        <f t="shared" ca="1" si="179"/>
        <v>4</v>
      </c>
      <c r="H458">
        <f t="shared" ca="1" si="178"/>
        <v>5</v>
      </c>
      <c r="I458">
        <f t="shared" ca="1" si="178"/>
        <v>4</v>
      </c>
      <c r="J458">
        <f t="shared" ca="1" si="178"/>
        <v>3</v>
      </c>
      <c r="K458">
        <f t="shared" ca="1" si="178"/>
        <v>5</v>
      </c>
      <c r="L458">
        <f t="shared" ca="1" si="178"/>
        <v>3</v>
      </c>
      <c r="M458">
        <f t="shared" ca="1" si="178"/>
        <v>5</v>
      </c>
      <c r="N458" s="2">
        <f t="shared" ca="1" si="185"/>
        <v>4</v>
      </c>
      <c r="O458" s="2">
        <f t="shared" ca="1" si="186"/>
        <v>4.333333333333333</v>
      </c>
      <c r="P458" s="2">
        <f t="shared" ca="1" si="187"/>
        <v>4.1333333333333329</v>
      </c>
      <c r="Q458" t="str">
        <f t="shared" ca="1" si="188"/>
        <v>非低收入</v>
      </c>
      <c r="R458" t="str">
        <f t="shared" ca="1" si="189"/>
        <v>中高收入</v>
      </c>
      <c r="S458" t="str">
        <f t="shared" ca="1" si="190"/>
        <v>综合评分合格</v>
      </c>
      <c r="T458" t="str">
        <f t="shared" ca="1" si="191"/>
        <v>非优秀</v>
      </c>
      <c r="U458" t="str">
        <f t="shared" ca="1" si="192"/>
        <v>综合评分合格</v>
      </c>
      <c r="V458" t="str">
        <f t="shared" ca="1" si="193"/>
        <v>文采斐然</v>
      </c>
      <c r="W458" t="str">
        <f t="shared" ca="1" si="194"/>
        <v/>
      </c>
      <c r="X458" t="str">
        <f t="shared" ca="1" si="195"/>
        <v>颜值爆表</v>
      </c>
      <c r="Y458" t="str">
        <f t="shared" ca="1" si="196"/>
        <v>sql达人</v>
      </c>
      <c r="Z458" t="str">
        <f t="shared" ca="1" si="197"/>
        <v/>
      </c>
      <c r="AA458" t="str">
        <f t="shared" ca="1" si="198"/>
        <v/>
      </c>
      <c r="AB458" t="str">
        <f t="shared" ca="1" si="199"/>
        <v/>
      </c>
      <c r="AC458" t="str">
        <f t="shared" ca="1" si="200"/>
        <v>文采斐然颜值爆表sql达人,综合评分合格,中高收入</v>
      </c>
      <c r="AD458" t="str">
        <f t="shared" ca="1" si="201"/>
        <v>分析师100457属于中高收入人群,综合评分合格</v>
      </c>
      <c r="AE458" t="str">
        <f t="shared" ca="1" si="202"/>
        <v>分析师100457属于中高收入人群,综合评分合格此人文采斐然也是sql达人</v>
      </c>
    </row>
    <row r="459" spans="1:31" x14ac:dyDescent="0.2">
      <c r="A459">
        <v>100458</v>
      </c>
      <c r="B459" s="3">
        <f t="shared" ca="1" si="180"/>
        <v>1536.4708881922695</v>
      </c>
      <c r="C459" s="3">
        <f t="shared" ca="1" si="181"/>
        <v>57.547926281412096</v>
      </c>
      <c r="D459" t="str">
        <f t="shared" ca="1" si="182"/>
        <v>女</v>
      </c>
      <c r="E459" s="3">
        <f t="shared" ca="1" si="183"/>
        <v>8853.2248846802722</v>
      </c>
      <c r="F459" s="3">
        <f t="shared" ca="1" si="184"/>
        <v>21</v>
      </c>
      <c r="G459">
        <f t="shared" ca="1" si="179"/>
        <v>5</v>
      </c>
      <c r="H459">
        <f t="shared" ca="1" si="178"/>
        <v>4</v>
      </c>
      <c r="I459">
        <f t="shared" ca="1" si="178"/>
        <v>4</v>
      </c>
      <c r="J459">
        <f t="shared" ca="1" si="178"/>
        <v>5</v>
      </c>
      <c r="K459">
        <f t="shared" ca="1" si="178"/>
        <v>4</v>
      </c>
      <c r="L459">
        <f t="shared" ca="1" si="178"/>
        <v>5</v>
      </c>
      <c r="M459">
        <f t="shared" ca="1" si="178"/>
        <v>3</v>
      </c>
      <c r="N459" s="2">
        <f t="shared" ca="1" si="185"/>
        <v>4.5</v>
      </c>
      <c r="O459" s="2">
        <f t="shared" ca="1" si="186"/>
        <v>4</v>
      </c>
      <c r="P459" s="2">
        <f t="shared" ca="1" si="187"/>
        <v>4.3</v>
      </c>
      <c r="Q459" t="str">
        <f t="shared" ca="1" si="188"/>
        <v>非低收入</v>
      </c>
      <c r="R459" t="str">
        <f t="shared" ca="1" si="189"/>
        <v>中高收入</v>
      </c>
      <c r="S459" t="str">
        <f t="shared" ca="1" si="190"/>
        <v>综合评分合格</v>
      </c>
      <c r="T459" t="str">
        <f t="shared" ca="1" si="191"/>
        <v>非优秀</v>
      </c>
      <c r="U459" t="str">
        <f t="shared" ca="1" si="192"/>
        <v>综合评分合格</v>
      </c>
      <c r="V459" t="str">
        <f t="shared" ca="1" si="193"/>
        <v/>
      </c>
      <c r="W459" t="str">
        <f t="shared" ca="1" si="194"/>
        <v>口灿莲花</v>
      </c>
      <c r="X459" t="str">
        <f t="shared" ca="1" si="195"/>
        <v/>
      </c>
      <c r="Y459" t="str">
        <f t="shared" ca="1" si="196"/>
        <v>sql达人</v>
      </c>
      <c r="Z459" t="str">
        <f t="shared" ca="1" si="197"/>
        <v>excel达人</v>
      </c>
      <c r="AA459" t="str">
        <f t="shared" ca="1" si="198"/>
        <v/>
      </c>
      <c r="AB459" t="str">
        <f t="shared" ca="1" si="199"/>
        <v>python达人</v>
      </c>
      <c r="AC459" t="str">
        <f t="shared" ca="1" si="200"/>
        <v>口灿莲花sql达人excel达人python达人,综合评分合格,中高收入</v>
      </c>
      <c r="AD459" t="str">
        <f t="shared" ca="1" si="201"/>
        <v>分析师100458属于中高收入人群,综合评分合格</v>
      </c>
      <c r="AE459" t="str">
        <f t="shared" ca="1" si="202"/>
        <v>分析师100458属于中高收入人群,综合评分合格也是sql达人</v>
      </c>
    </row>
    <row r="460" spans="1:31" x14ac:dyDescent="0.2">
      <c r="A460">
        <v>100459</v>
      </c>
      <c r="B460" s="3">
        <f t="shared" ca="1" si="180"/>
        <v>4596.2997931916225</v>
      </c>
      <c r="C460" s="3">
        <f t="shared" ca="1" si="181"/>
        <v>63.433448296400414</v>
      </c>
      <c r="D460" t="str">
        <f t="shared" ca="1" si="182"/>
        <v>男</v>
      </c>
      <c r="E460" s="3">
        <f t="shared" ca="1" si="183"/>
        <v>3260.5061676934315</v>
      </c>
      <c r="F460" s="3">
        <f t="shared" ca="1" si="184"/>
        <v>3</v>
      </c>
      <c r="G460">
        <f t="shared" ca="1" si="179"/>
        <v>5</v>
      </c>
      <c r="H460">
        <f t="shared" ca="1" si="178"/>
        <v>5</v>
      </c>
      <c r="I460">
        <f t="shared" ca="1" si="178"/>
        <v>4</v>
      </c>
      <c r="J460">
        <f t="shared" ca="1" si="178"/>
        <v>3</v>
      </c>
      <c r="K460">
        <f t="shared" ca="1" si="178"/>
        <v>5</v>
      </c>
      <c r="L460">
        <f t="shared" ca="1" si="178"/>
        <v>3</v>
      </c>
      <c r="M460">
        <f t="shared" ca="1" si="178"/>
        <v>5</v>
      </c>
      <c r="N460" s="2">
        <f t="shared" ca="1" si="185"/>
        <v>4.25</v>
      </c>
      <c r="O460" s="2">
        <f t="shared" ca="1" si="186"/>
        <v>4.333333333333333</v>
      </c>
      <c r="P460" s="2">
        <f t="shared" ca="1" si="187"/>
        <v>4.2833333333333332</v>
      </c>
      <c r="Q460" t="str">
        <f t="shared" ca="1" si="188"/>
        <v>非低收入</v>
      </c>
      <c r="R460" t="str">
        <f t="shared" ca="1" si="189"/>
        <v>中等收入</v>
      </c>
      <c r="S460" t="str">
        <f t="shared" ca="1" si="190"/>
        <v>综合评分合格</v>
      </c>
      <c r="T460" t="str">
        <f t="shared" ca="1" si="191"/>
        <v>非优秀</v>
      </c>
      <c r="U460" t="str">
        <f t="shared" ca="1" si="192"/>
        <v>综合评分合格</v>
      </c>
      <c r="V460" t="str">
        <f t="shared" ca="1" si="193"/>
        <v>文采斐然</v>
      </c>
      <c r="W460" t="str">
        <f t="shared" ca="1" si="194"/>
        <v/>
      </c>
      <c r="X460" t="str">
        <f t="shared" ca="1" si="195"/>
        <v>颜值爆表</v>
      </c>
      <c r="Y460" t="str">
        <f t="shared" ca="1" si="196"/>
        <v/>
      </c>
      <c r="Z460" t="str">
        <f t="shared" ca="1" si="197"/>
        <v>excel达人</v>
      </c>
      <c r="AA460" t="str">
        <f t="shared" ca="1" si="198"/>
        <v/>
      </c>
      <c r="AB460" t="str">
        <f t="shared" ca="1" si="199"/>
        <v/>
      </c>
      <c r="AC460" t="str">
        <f t="shared" ca="1" si="200"/>
        <v>文采斐然颜值爆表excel达人,综合评分合格,中等收入</v>
      </c>
      <c r="AD460" t="str">
        <f t="shared" ca="1" si="201"/>
        <v>分析师100459属于中等收入人群,综合评分合格</v>
      </c>
      <c r="AE460" t="str">
        <f t="shared" ca="1" si="202"/>
        <v>分析师100459属于中等收入人群,综合评分合格此人文采斐然</v>
      </c>
    </row>
    <row r="461" spans="1:31" x14ac:dyDescent="0.2">
      <c r="A461">
        <v>100460</v>
      </c>
      <c r="B461" s="3">
        <f t="shared" ca="1" si="180"/>
        <v>59.431481906652152</v>
      </c>
      <c r="C461" s="3">
        <f t="shared" ca="1" si="181"/>
        <v>63.005320198748628</v>
      </c>
      <c r="D461" t="str">
        <f t="shared" ca="1" si="182"/>
        <v>男</v>
      </c>
      <c r="E461" s="3">
        <f t="shared" ca="1" si="183"/>
        <v>15919.262922212443</v>
      </c>
      <c r="F461" s="3">
        <f t="shared" ca="1" si="184"/>
        <v>18</v>
      </c>
      <c r="G461">
        <f t="shared" ca="1" si="179"/>
        <v>5</v>
      </c>
      <c r="H461">
        <f t="shared" ca="1" si="178"/>
        <v>5</v>
      </c>
      <c r="I461">
        <f t="shared" ca="1" si="178"/>
        <v>5</v>
      </c>
      <c r="J461">
        <f t="shared" ca="1" si="178"/>
        <v>4</v>
      </c>
      <c r="K461">
        <f t="shared" ca="1" si="178"/>
        <v>4</v>
      </c>
      <c r="L461">
        <f t="shared" ca="1" si="178"/>
        <v>3</v>
      </c>
      <c r="M461">
        <f t="shared" ca="1" si="178"/>
        <v>5</v>
      </c>
      <c r="N461" s="2">
        <f t="shared" ca="1" si="185"/>
        <v>4.75</v>
      </c>
      <c r="O461" s="2">
        <f t="shared" ca="1" si="186"/>
        <v>4</v>
      </c>
      <c r="P461" s="2">
        <f t="shared" ca="1" si="187"/>
        <v>4.45</v>
      </c>
      <c r="Q461" t="str">
        <f t="shared" ca="1" si="188"/>
        <v>非低收入</v>
      </c>
      <c r="R461" t="str">
        <f t="shared" ca="1" si="189"/>
        <v>高收入</v>
      </c>
      <c r="S461" t="str">
        <f t="shared" ca="1" si="190"/>
        <v>综合评分合格</v>
      </c>
      <c r="T461" t="str">
        <f t="shared" ca="1" si="191"/>
        <v>非优秀</v>
      </c>
      <c r="U461" t="str">
        <f t="shared" ca="1" si="192"/>
        <v>综合评分合格</v>
      </c>
      <c r="V461" t="str">
        <f t="shared" ca="1" si="193"/>
        <v/>
      </c>
      <c r="W461" t="str">
        <f t="shared" ca="1" si="194"/>
        <v/>
      </c>
      <c r="X461" t="str">
        <f t="shared" ca="1" si="195"/>
        <v>颜值爆表</v>
      </c>
      <c r="Y461" t="str">
        <f t="shared" ca="1" si="196"/>
        <v>sql达人</v>
      </c>
      <c r="Z461" t="str">
        <f t="shared" ca="1" si="197"/>
        <v>excel达人</v>
      </c>
      <c r="AA461" t="str">
        <f t="shared" ca="1" si="198"/>
        <v>tab达人</v>
      </c>
      <c r="AB461" t="str">
        <f t="shared" ca="1" si="199"/>
        <v/>
      </c>
      <c r="AC461" t="str">
        <f t="shared" ca="1" si="200"/>
        <v>颜值爆表sql达人excel达人tab达人,综合评分合格,高收入</v>
      </c>
      <c r="AD461" t="str">
        <f t="shared" ca="1" si="201"/>
        <v>分析师100460属于高收入人群,综合评分合格</v>
      </c>
      <c r="AE461" t="str">
        <f t="shared" ca="1" si="202"/>
        <v>分析师100460属于高收入人群,综合评分合格也是sql达人</v>
      </c>
    </row>
    <row r="462" spans="1:31" x14ac:dyDescent="0.2">
      <c r="A462">
        <v>100461</v>
      </c>
      <c r="B462" s="3">
        <f t="shared" ca="1" si="180"/>
        <v>5628.3688344865923</v>
      </c>
      <c r="C462" s="3">
        <f t="shared" ca="1" si="181"/>
        <v>43.349562048457059</v>
      </c>
      <c r="D462" t="str">
        <f t="shared" ca="1" si="182"/>
        <v>女</v>
      </c>
      <c r="E462" s="3">
        <f t="shared" ca="1" si="183"/>
        <v>4900.3793372417967</v>
      </c>
      <c r="F462" s="3">
        <f t="shared" ca="1" si="184"/>
        <v>16</v>
      </c>
      <c r="G462">
        <f t="shared" ca="1" si="179"/>
        <v>5</v>
      </c>
      <c r="H462">
        <f t="shared" ca="1" si="178"/>
        <v>4</v>
      </c>
      <c r="I462">
        <f t="shared" ca="1" si="178"/>
        <v>5</v>
      </c>
      <c r="J462">
        <f t="shared" ca="1" si="178"/>
        <v>5</v>
      </c>
      <c r="K462">
        <f t="shared" ca="1" si="178"/>
        <v>5</v>
      </c>
      <c r="L462">
        <f t="shared" ca="1" si="178"/>
        <v>4</v>
      </c>
      <c r="M462">
        <f t="shared" ca="1" si="178"/>
        <v>4</v>
      </c>
      <c r="N462" s="2">
        <f t="shared" ca="1" si="185"/>
        <v>4.75</v>
      </c>
      <c r="O462" s="2">
        <f t="shared" ca="1" si="186"/>
        <v>4.333333333333333</v>
      </c>
      <c r="P462" s="2">
        <f t="shared" ca="1" si="187"/>
        <v>4.5833333333333339</v>
      </c>
      <c r="Q462" t="str">
        <f t="shared" ca="1" si="188"/>
        <v>非低收入</v>
      </c>
      <c r="R462" t="str">
        <f t="shared" ca="1" si="189"/>
        <v>中等收入</v>
      </c>
      <c r="S462" t="str">
        <f t="shared" ca="1" si="190"/>
        <v>综合评分合格</v>
      </c>
      <c r="T462" t="str">
        <f t="shared" ca="1" si="191"/>
        <v>非优秀</v>
      </c>
      <c r="U462" t="str">
        <f t="shared" ca="1" si="192"/>
        <v>综合评分合格</v>
      </c>
      <c r="V462" t="str">
        <f t="shared" ca="1" si="193"/>
        <v>文采斐然</v>
      </c>
      <c r="W462" t="str">
        <f t="shared" ca="1" si="194"/>
        <v/>
      </c>
      <c r="X462" t="str">
        <f t="shared" ca="1" si="195"/>
        <v/>
      </c>
      <c r="Y462" t="str">
        <f t="shared" ca="1" si="196"/>
        <v>sql达人</v>
      </c>
      <c r="Z462" t="str">
        <f t="shared" ca="1" si="197"/>
        <v>excel达人</v>
      </c>
      <c r="AA462" t="str">
        <f t="shared" ca="1" si="198"/>
        <v>tab达人</v>
      </c>
      <c r="AB462" t="str">
        <f t="shared" ca="1" si="199"/>
        <v>python达人</v>
      </c>
      <c r="AC462" t="str">
        <f t="shared" ca="1" si="200"/>
        <v>文采斐然sql达人excel达人tab达人python达人,综合评分合格,中等收入</v>
      </c>
      <c r="AD462" t="str">
        <f t="shared" ca="1" si="201"/>
        <v>分析师100461属于中等收入人群,综合评分合格</v>
      </c>
      <c r="AE462" t="str">
        <f t="shared" ca="1" si="202"/>
        <v>分析师100461属于中等收入人群,综合评分合格此人文采斐然也是sql达人</v>
      </c>
    </row>
    <row r="463" spans="1:31" x14ac:dyDescent="0.2">
      <c r="A463">
        <v>100462</v>
      </c>
      <c r="B463" s="3">
        <f t="shared" ca="1" si="180"/>
        <v>9387.1409459074512</v>
      </c>
      <c r="C463" s="3">
        <f t="shared" ca="1" si="181"/>
        <v>41.10247361012928</v>
      </c>
      <c r="D463" t="str">
        <f t="shared" ca="1" si="182"/>
        <v>男</v>
      </c>
      <c r="E463" s="3">
        <f t="shared" ca="1" si="183"/>
        <v>3154.7573458068182</v>
      </c>
      <c r="F463" s="3">
        <f t="shared" ca="1" si="184"/>
        <v>6</v>
      </c>
      <c r="G463">
        <f t="shared" ca="1" si="179"/>
        <v>3</v>
      </c>
      <c r="H463">
        <f t="shared" ca="1" si="178"/>
        <v>4</v>
      </c>
      <c r="I463">
        <f t="shared" ca="1" si="178"/>
        <v>4</v>
      </c>
      <c r="J463">
        <f t="shared" ca="1" si="178"/>
        <v>5</v>
      </c>
      <c r="K463">
        <f t="shared" ca="1" si="178"/>
        <v>4</v>
      </c>
      <c r="L463">
        <f t="shared" ca="1" si="178"/>
        <v>4</v>
      </c>
      <c r="M463">
        <f t="shared" ca="1" si="178"/>
        <v>5</v>
      </c>
      <c r="N463" s="2">
        <f t="shared" ca="1" si="185"/>
        <v>4</v>
      </c>
      <c r="O463" s="2">
        <f t="shared" ca="1" si="186"/>
        <v>4.333333333333333</v>
      </c>
      <c r="P463" s="2">
        <f t="shared" ca="1" si="187"/>
        <v>4.1333333333333329</v>
      </c>
      <c r="Q463" t="str">
        <f t="shared" ca="1" si="188"/>
        <v>非低收入</v>
      </c>
      <c r="R463" t="str">
        <f t="shared" ca="1" si="189"/>
        <v>中等收入</v>
      </c>
      <c r="S463" t="str">
        <f t="shared" ca="1" si="190"/>
        <v>综合评分合格</v>
      </c>
      <c r="T463" t="str">
        <f t="shared" ca="1" si="191"/>
        <v>非优秀</v>
      </c>
      <c r="U463" t="str">
        <f t="shared" ca="1" si="192"/>
        <v>综合评分合格</v>
      </c>
      <c r="V463" t="str">
        <f t="shared" ca="1" si="193"/>
        <v/>
      </c>
      <c r="W463" t="str">
        <f t="shared" ca="1" si="194"/>
        <v/>
      </c>
      <c r="X463" t="str">
        <f t="shared" ca="1" si="195"/>
        <v>颜值爆表</v>
      </c>
      <c r="Y463" t="str">
        <f t="shared" ca="1" si="196"/>
        <v>sql达人</v>
      </c>
      <c r="Z463" t="str">
        <f t="shared" ca="1" si="197"/>
        <v/>
      </c>
      <c r="AA463" t="str">
        <f t="shared" ca="1" si="198"/>
        <v/>
      </c>
      <c r="AB463" t="str">
        <f t="shared" ca="1" si="199"/>
        <v>python达人</v>
      </c>
      <c r="AC463" t="str">
        <f t="shared" ca="1" si="200"/>
        <v>颜值爆表sql达人python达人,综合评分合格,中等收入</v>
      </c>
      <c r="AD463" t="str">
        <f t="shared" ca="1" si="201"/>
        <v>分析师100462属于中等收入人群,综合评分合格</v>
      </c>
      <c r="AE463" t="str">
        <f t="shared" ca="1" si="202"/>
        <v>分析师100462属于中等收入人群,综合评分合格也是sql达人</v>
      </c>
    </row>
    <row r="464" spans="1:31" x14ac:dyDescent="0.2">
      <c r="A464">
        <v>100463</v>
      </c>
      <c r="B464" s="3">
        <f t="shared" ca="1" si="180"/>
        <v>2868.7050642499289</v>
      </c>
      <c r="C464" s="3">
        <f t="shared" ca="1" si="181"/>
        <v>64.682089973147299</v>
      </c>
      <c r="D464" t="str">
        <f t="shared" ca="1" si="182"/>
        <v>男</v>
      </c>
      <c r="E464" s="3">
        <f t="shared" ca="1" si="183"/>
        <v>6463.0495213917065</v>
      </c>
      <c r="F464" s="3">
        <f t="shared" ca="1" si="184"/>
        <v>17</v>
      </c>
      <c r="G464">
        <f t="shared" ca="1" si="179"/>
        <v>3</v>
      </c>
      <c r="H464">
        <f t="shared" ca="1" si="178"/>
        <v>4</v>
      </c>
      <c r="I464">
        <f t="shared" ca="1" si="178"/>
        <v>4</v>
      </c>
      <c r="J464">
        <f t="shared" ca="1" si="178"/>
        <v>5</v>
      </c>
      <c r="K464">
        <f t="shared" ca="1" si="178"/>
        <v>4</v>
      </c>
      <c r="L464">
        <f t="shared" ca="1" si="178"/>
        <v>5</v>
      </c>
      <c r="M464">
        <f t="shared" ca="1" si="178"/>
        <v>5</v>
      </c>
      <c r="N464" s="2">
        <f t="shared" ca="1" si="185"/>
        <v>4</v>
      </c>
      <c r="O464" s="2">
        <f t="shared" ca="1" si="186"/>
        <v>4.666666666666667</v>
      </c>
      <c r="P464" s="2">
        <f t="shared" ca="1" si="187"/>
        <v>4.2666666666666666</v>
      </c>
      <c r="Q464" t="str">
        <f t="shared" ca="1" si="188"/>
        <v>非低收入</v>
      </c>
      <c r="R464" t="str">
        <f t="shared" ca="1" si="189"/>
        <v>中高收入</v>
      </c>
      <c r="S464" t="str">
        <f t="shared" ca="1" si="190"/>
        <v>综合评分合格</v>
      </c>
      <c r="T464" t="str">
        <f t="shared" ca="1" si="191"/>
        <v>非优秀</v>
      </c>
      <c r="U464" t="str">
        <f t="shared" ca="1" si="192"/>
        <v>综合评分合格</v>
      </c>
      <c r="V464" t="str">
        <f t="shared" ca="1" si="193"/>
        <v/>
      </c>
      <c r="W464" t="str">
        <f t="shared" ca="1" si="194"/>
        <v>口灿莲花</v>
      </c>
      <c r="X464" t="str">
        <f t="shared" ca="1" si="195"/>
        <v>颜值爆表</v>
      </c>
      <c r="Y464" t="str">
        <f t="shared" ca="1" si="196"/>
        <v>sql达人</v>
      </c>
      <c r="Z464" t="str">
        <f t="shared" ca="1" si="197"/>
        <v/>
      </c>
      <c r="AA464" t="str">
        <f t="shared" ca="1" si="198"/>
        <v/>
      </c>
      <c r="AB464" t="str">
        <f t="shared" ca="1" si="199"/>
        <v>python达人</v>
      </c>
      <c r="AC464" t="str">
        <f t="shared" ca="1" si="200"/>
        <v>口灿莲花颜值爆表sql达人python达人,综合评分合格,中高收入</v>
      </c>
      <c r="AD464" t="str">
        <f t="shared" ca="1" si="201"/>
        <v>分析师100463属于中高收入人群,综合评分合格</v>
      </c>
      <c r="AE464" t="str">
        <f t="shared" ca="1" si="202"/>
        <v>分析师100463属于中高收入人群,综合评分合格也是sql达人</v>
      </c>
    </row>
    <row r="465" spans="1:31" x14ac:dyDescent="0.2">
      <c r="A465">
        <v>100464</v>
      </c>
      <c r="B465" s="3">
        <f t="shared" ca="1" si="180"/>
        <v>8560.4247077034343</v>
      </c>
      <c r="C465" s="3">
        <f t="shared" ca="1" si="181"/>
        <v>30.084811870131901</v>
      </c>
      <c r="D465" t="str">
        <f t="shared" ca="1" si="182"/>
        <v>女</v>
      </c>
      <c r="E465" s="3">
        <f t="shared" ca="1" si="183"/>
        <v>21247.017470851955</v>
      </c>
      <c r="F465" s="3">
        <f t="shared" ca="1" si="184"/>
        <v>6</v>
      </c>
      <c r="G465">
        <f t="shared" ca="1" si="179"/>
        <v>3</v>
      </c>
      <c r="H465">
        <f t="shared" ca="1" si="178"/>
        <v>4</v>
      </c>
      <c r="I465">
        <f t="shared" ca="1" si="178"/>
        <v>4</v>
      </c>
      <c r="J465">
        <f t="shared" ca="1" si="178"/>
        <v>4</v>
      </c>
      <c r="K465">
        <f t="shared" ca="1" si="178"/>
        <v>3</v>
      </c>
      <c r="L465">
        <f t="shared" ca="1" si="178"/>
        <v>5</v>
      </c>
      <c r="M465">
        <f t="shared" ca="1" si="178"/>
        <v>4</v>
      </c>
      <c r="N465" s="2">
        <f t="shared" ca="1" si="185"/>
        <v>3.75</v>
      </c>
      <c r="O465" s="2">
        <f t="shared" ca="1" si="186"/>
        <v>4</v>
      </c>
      <c r="P465" s="2">
        <f t="shared" ca="1" si="187"/>
        <v>3.85</v>
      </c>
      <c r="Q465" t="str">
        <f t="shared" ca="1" si="188"/>
        <v>非低收入</v>
      </c>
      <c r="R465" t="str">
        <f t="shared" ca="1" si="189"/>
        <v>高收入</v>
      </c>
      <c r="S465" t="str">
        <f t="shared" ca="1" si="190"/>
        <v>综合评分合格</v>
      </c>
      <c r="T465" t="str">
        <f t="shared" ca="1" si="191"/>
        <v>非优秀</v>
      </c>
      <c r="U465" t="str">
        <f t="shared" ca="1" si="192"/>
        <v>综合评分合格</v>
      </c>
      <c r="V465" t="str">
        <f t="shared" ca="1" si="193"/>
        <v/>
      </c>
      <c r="W465" t="str">
        <f t="shared" ca="1" si="194"/>
        <v>口灿莲花</v>
      </c>
      <c r="X465" t="str">
        <f t="shared" ca="1" si="195"/>
        <v/>
      </c>
      <c r="Y465" t="str">
        <f t="shared" ca="1" si="196"/>
        <v>sql达人</v>
      </c>
      <c r="Z465" t="str">
        <f t="shared" ca="1" si="197"/>
        <v/>
      </c>
      <c r="AA465" t="str">
        <f t="shared" ca="1" si="198"/>
        <v/>
      </c>
      <c r="AB465" t="str">
        <f t="shared" ca="1" si="199"/>
        <v/>
      </c>
      <c r="AC465" t="str">
        <f t="shared" ca="1" si="200"/>
        <v>口灿莲花sql达人,综合评分合格,高收入</v>
      </c>
      <c r="AD465" t="str">
        <f t="shared" ca="1" si="201"/>
        <v>分析师100464属于高收入人群,综合评分合格</v>
      </c>
      <c r="AE465" t="str">
        <f t="shared" ca="1" si="202"/>
        <v>分析师100464属于高收入人群,综合评分合格也是sql达人</v>
      </c>
    </row>
    <row r="466" spans="1:31" x14ac:dyDescent="0.2">
      <c r="A466">
        <v>100465</v>
      </c>
      <c r="B466" s="3">
        <f t="shared" ca="1" si="180"/>
        <v>3171.0924840677244</v>
      </c>
      <c r="C466" s="3">
        <f t="shared" ca="1" si="181"/>
        <v>24.836313591400959</v>
      </c>
      <c r="D466" t="str">
        <f t="shared" ca="1" si="182"/>
        <v>女</v>
      </c>
      <c r="E466" s="3">
        <f t="shared" ca="1" si="183"/>
        <v>11338.823667513332</v>
      </c>
      <c r="F466" s="3">
        <f t="shared" ca="1" si="184"/>
        <v>9</v>
      </c>
      <c r="G466">
        <f t="shared" ca="1" si="179"/>
        <v>4</v>
      </c>
      <c r="H466">
        <f t="shared" ca="1" si="178"/>
        <v>5</v>
      </c>
      <c r="I466">
        <f t="shared" ca="1" si="178"/>
        <v>4</v>
      </c>
      <c r="J466">
        <f t="shared" ca="1" si="178"/>
        <v>5</v>
      </c>
      <c r="K466">
        <f t="shared" ca="1" si="178"/>
        <v>4</v>
      </c>
      <c r="L466">
        <f t="shared" ca="1" si="178"/>
        <v>3</v>
      </c>
      <c r="M466">
        <f t="shared" ca="1" si="178"/>
        <v>4</v>
      </c>
      <c r="N466" s="2">
        <f t="shared" ca="1" si="185"/>
        <v>4.5</v>
      </c>
      <c r="O466" s="2">
        <f t="shared" ca="1" si="186"/>
        <v>3.6666666666666665</v>
      </c>
      <c r="P466" s="2">
        <f t="shared" ca="1" si="187"/>
        <v>4.1666666666666661</v>
      </c>
      <c r="Q466" t="str">
        <f t="shared" ca="1" si="188"/>
        <v>非低收入</v>
      </c>
      <c r="R466" t="str">
        <f t="shared" ca="1" si="189"/>
        <v>高收入</v>
      </c>
      <c r="S466" t="str">
        <f t="shared" ca="1" si="190"/>
        <v>综合评分合格</v>
      </c>
      <c r="T466" t="str">
        <f t="shared" ca="1" si="191"/>
        <v>非优秀</v>
      </c>
      <c r="U466" t="str">
        <f t="shared" ca="1" si="192"/>
        <v>综合评分合格</v>
      </c>
      <c r="V466" t="str">
        <f t="shared" ca="1" si="193"/>
        <v/>
      </c>
      <c r="W466" t="str">
        <f t="shared" ca="1" si="194"/>
        <v/>
      </c>
      <c r="X466" t="str">
        <f t="shared" ca="1" si="195"/>
        <v/>
      </c>
      <c r="Y466" t="str">
        <f t="shared" ca="1" si="196"/>
        <v>sql达人</v>
      </c>
      <c r="Z466" t="str">
        <f t="shared" ca="1" si="197"/>
        <v/>
      </c>
      <c r="AA466" t="str">
        <f t="shared" ca="1" si="198"/>
        <v/>
      </c>
      <c r="AB466" t="str">
        <f t="shared" ca="1" si="199"/>
        <v>python达人</v>
      </c>
      <c r="AC466" t="str">
        <f t="shared" ca="1" si="200"/>
        <v>sql达人python达人,综合评分合格,高收入</v>
      </c>
      <c r="AD466" t="str">
        <f t="shared" ca="1" si="201"/>
        <v>分析师100465属于高收入人群,综合评分合格</v>
      </c>
      <c r="AE466" t="str">
        <f t="shared" ca="1" si="202"/>
        <v>分析师100465属于高收入人群,综合评分合格也是sql达人</v>
      </c>
    </row>
    <row r="467" spans="1:31" x14ac:dyDescent="0.2">
      <c r="A467">
        <v>100466</v>
      </c>
      <c r="B467" s="3">
        <f t="shared" ca="1" si="180"/>
        <v>8633.7597577001088</v>
      </c>
      <c r="C467" s="3">
        <f t="shared" ca="1" si="181"/>
        <v>33.68568581146306</v>
      </c>
      <c r="D467" t="str">
        <f t="shared" ca="1" si="182"/>
        <v>男</v>
      </c>
      <c r="E467" s="3">
        <f t="shared" ca="1" si="183"/>
        <v>15071.972720258138</v>
      </c>
      <c r="F467" s="3">
        <f t="shared" ca="1" si="184"/>
        <v>16</v>
      </c>
      <c r="G467">
        <f t="shared" ca="1" si="179"/>
        <v>5</v>
      </c>
      <c r="H467">
        <f t="shared" ca="1" si="178"/>
        <v>5</v>
      </c>
      <c r="I467">
        <f t="shared" ca="1" si="178"/>
        <v>5</v>
      </c>
      <c r="J467">
        <f t="shared" ca="1" si="178"/>
        <v>2</v>
      </c>
      <c r="K467">
        <f t="shared" ca="1" si="178"/>
        <v>4</v>
      </c>
      <c r="L467">
        <f t="shared" ca="1" si="178"/>
        <v>5</v>
      </c>
      <c r="M467">
        <f t="shared" ca="1" si="178"/>
        <v>4</v>
      </c>
      <c r="N467" s="2">
        <f t="shared" ca="1" si="185"/>
        <v>4.25</v>
      </c>
      <c r="O467" s="2">
        <f t="shared" ca="1" si="186"/>
        <v>4.333333333333333</v>
      </c>
      <c r="P467" s="2">
        <f t="shared" ca="1" si="187"/>
        <v>4.2833333333333332</v>
      </c>
      <c r="Q467" t="str">
        <f t="shared" ca="1" si="188"/>
        <v>非低收入</v>
      </c>
      <c r="R467" t="str">
        <f t="shared" ca="1" si="189"/>
        <v>高收入</v>
      </c>
      <c r="S467" t="str">
        <f t="shared" ca="1" si="190"/>
        <v>综合评分合格</v>
      </c>
      <c r="T467" t="str">
        <f t="shared" ca="1" si="191"/>
        <v>非优秀</v>
      </c>
      <c r="U467" t="str">
        <f t="shared" ca="1" si="192"/>
        <v>综合评分合格</v>
      </c>
      <c r="V467" t="str">
        <f t="shared" ca="1" si="193"/>
        <v/>
      </c>
      <c r="W467" t="str">
        <f t="shared" ca="1" si="194"/>
        <v>口灿莲花</v>
      </c>
      <c r="X467" t="str">
        <f t="shared" ca="1" si="195"/>
        <v/>
      </c>
      <c r="Y467" t="str">
        <f t="shared" ca="1" si="196"/>
        <v>sql达人</v>
      </c>
      <c r="Z467" t="str">
        <f t="shared" ca="1" si="197"/>
        <v>excel达人</v>
      </c>
      <c r="AA467" t="str">
        <f t="shared" ca="1" si="198"/>
        <v>tab达人</v>
      </c>
      <c r="AB467" t="str">
        <f t="shared" ca="1" si="199"/>
        <v/>
      </c>
      <c r="AC467" t="str">
        <f t="shared" ca="1" si="200"/>
        <v>口灿莲花sql达人excel达人tab达人,综合评分合格,高收入</v>
      </c>
      <c r="AD467" t="str">
        <f t="shared" ca="1" si="201"/>
        <v>分析师100466属于高收入人群,综合评分合格</v>
      </c>
      <c r="AE467" t="str">
        <f t="shared" ca="1" si="202"/>
        <v>分析师100466属于高收入人群,综合评分合格也是sql达人</v>
      </c>
    </row>
    <row r="468" spans="1:31" x14ac:dyDescent="0.2">
      <c r="A468">
        <v>100467</v>
      </c>
      <c r="B468" s="3">
        <f t="shared" ca="1" si="180"/>
        <v>6473.3388950549679</v>
      </c>
      <c r="C468" s="3">
        <f t="shared" ca="1" si="181"/>
        <v>44.912572117441272</v>
      </c>
      <c r="D468" t="str">
        <f t="shared" ca="1" si="182"/>
        <v>女</v>
      </c>
      <c r="E468" s="3">
        <f t="shared" ca="1" si="183"/>
        <v>14854.504402276325</v>
      </c>
      <c r="F468" s="3">
        <f t="shared" ca="1" si="184"/>
        <v>14</v>
      </c>
      <c r="G468">
        <f t="shared" ca="1" si="179"/>
        <v>5</v>
      </c>
      <c r="H468">
        <f t="shared" ca="1" si="178"/>
        <v>5</v>
      </c>
      <c r="I468">
        <f t="shared" ca="1" si="178"/>
        <v>5</v>
      </c>
      <c r="J468">
        <f t="shared" ca="1" si="178"/>
        <v>5</v>
      </c>
      <c r="K468">
        <f t="shared" ca="1" si="178"/>
        <v>5</v>
      </c>
      <c r="L468">
        <f t="shared" ca="1" si="178"/>
        <v>5</v>
      </c>
      <c r="M468">
        <f t="shared" ca="1" si="178"/>
        <v>5</v>
      </c>
      <c r="N468" s="2">
        <f t="shared" ca="1" si="185"/>
        <v>5</v>
      </c>
      <c r="O468" s="2">
        <f t="shared" ca="1" si="186"/>
        <v>5</v>
      </c>
      <c r="P468" s="2">
        <f t="shared" ca="1" si="187"/>
        <v>5</v>
      </c>
      <c r="Q468" t="str">
        <f t="shared" ca="1" si="188"/>
        <v>非低收入</v>
      </c>
      <c r="R468" t="str">
        <f t="shared" ca="1" si="189"/>
        <v>高收入</v>
      </c>
      <c r="S468" t="str">
        <f t="shared" ca="1" si="190"/>
        <v>综合评分合格</v>
      </c>
      <c r="T468" t="str">
        <f t="shared" ca="1" si="191"/>
        <v>优秀</v>
      </c>
      <c r="U468" t="str">
        <f t="shared" ca="1" si="192"/>
        <v>优秀</v>
      </c>
      <c r="V468" t="str">
        <f t="shared" ca="1" si="193"/>
        <v>文采斐然</v>
      </c>
      <c r="W468" t="str">
        <f t="shared" ca="1" si="194"/>
        <v>口灿莲花</v>
      </c>
      <c r="X468" t="str">
        <f t="shared" ca="1" si="195"/>
        <v>颜值爆表</v>
      </c>
      <c r="Y468" t="str">
        <f t="shared" ca="1" si="196"/>
        <v>sql达人</v>
      </c>
      <c r="Z468" t="str">
        <f t="shared" ca="1" si="197"/>
        <v>excel达人</v>
      </c>
      <c r="AA468" t="str">
        <f t="shared" ca="1" si="198"/>
        <v>tab达人</v>
      </c>
      <c r="AB468" t="str">
        <f t="shared" ca="1" si="199"/>
        <v>python达人</v>
      </c>
      <c r="AC468" t="str">
        <f t="shared" ca="1" si="200"/>
        <v>文采斐然口灿莲花颜值爆表sql达人excel达人tab达人python达人,优秀,高收入</v>
      </c>
      <c r="AD468" t="str">
        <f t="shared" ca="1" si="201"/>
        <v>分析师100467属于高收入人群,优秀</v>
      </c>
      <c r="AE468" t="str">
        <f t="shared" ca="1" si="202"/>
        <v>分析师100467属于高收入人群,优秀此人文采斐然也是sql达人</v>
      </c>
    </row>
    <row r="469" spans="1:31" x14ac:dyDescent="0.2">
      <c r="A469">
        <v>100468</v>
      </c>
      <c r="B469" s="3">
        <f t="shared" ca="1" si="180"/>
        <v>3506.9462642353933</v>
      </c>
      <c r="C469" s="3">
        <f t="shared" ca="1" si="181"/>
        <v>62.591721644399918</v>
      </c>
      <c r="D469" t="str">
        <f t="shared" ca="1" si="182"/>
        <v>男</v>
      </c>
      <c r="E469" s="3">
        <f t="shared" ca="1" si="183"/>
        <v>13697.455959219247</v>
      </c>
      <c r="F469" s="3">
        <f t="shared" ca="1" si="184"/>
        <v>20</v>
      </c>
      <c r="G469">
        <f t="shared" ca="1" si="179"/>
        <v>4</v>
      </c>
      <c r="H469">
        <f t="shared" ca="1" si="178"/>
        <v>5</v>
      </c>
      <c r="I469">
        <f t="shared" ca="1" si="178"/>
        <v>5</v>
      </c>
      <c r="J469">
        <f t="shared" ca="1" si="178"/>
        <v>4</v>
      </c>
      <c r="K469">
        <f t="shared" ca="1" si="178"/>
        <v>5</v>
      </c>
      <c r="L469">
        <f t="shared" ca="1" si="178"/>
        <v>4</v>
      </c>
      <c r="M469">
        <f t="shared" ca="1" si="178"/>
        <v>5</v>
      </c>
      <c r="N469" s="2">
        <f t="shared" ca="1" si="185"/>
        <v>4.5</v>
      </c>
      <c r="O469" s="2">
        <f t="shared" ca="1" si="186"/>
        <v>4.666666666666667</v>
      </c>
      <c r="P469" s="2">
        <f t="shared" ca="1" si="187"/>
        <v>4.5666666666666664</v>
      </c>
      <c r="Q469" t="str">
        <f t="shared" ca="1" si="188"/>
        <v>非低收入</v>
      </c>
      <c r="R469" t="str">
        <f t="shared" ca="1" si="189"/>
        <v>高收入</v>
      </c>
      <c r="S469" t="str">
        <f t="shared" ca="1" si="190"/>
        <v>综合评分合格</v>
      </c>
      <c r="T469" t="str">
        <f t="shared" ca="1" si="191"/>
        <v>非优秀</v>
      </c>
      <c r="U469" t="str">
        <f t="shared" ca="1" si="192"/>
        <v>综合评分合格</v>
      </c>
      <c r="V469" t="str">
        <f t="shared" ca="1" si="193"/>
        <v>文采斐然</v>
      </c>
      <c r="W469" t="str">
        <f t="shared" ca="1" si="194"/>
        <v/>
      </c>
      <c r="X469" t="str">
        <f t="shared" ca="1" si="195"/>
        <v>颜值爆表</v>
      </c>
      <c r="Y469" t="str">
        <f t="shared" ca="1" si="196"/>
        <v>sql达人</v>
      </c>
      <c r="Z469" t="str">
        <f t="shared" ca="1" si="197"/>
        <v/>
      </c>
      <c r="AA469" t="str">
        <f t="shared" ca="1" si="198"/>
        <v>tab达人</v>
      </c>
      <c r="AB469" t="str">
        <f t="shared" ca="1" si="199"/>
        <v/>
      </c>
      <c r="AC469" t="str">
        <f t="shared" ca="1" si="200"/>
        <v>文采斐然颜值爆表sql达人tab达人,综合评分合格,高收入</v>
      </c>
      <c r="AD469" t="str">
        <f t="shared" ca="1" si="201"/>
        <v>分析师100468属于高收入人群,综合评分合格</v>
      </c>
      <c r="AE469" t="str">
        <f t="shared" ca="1" si="202"/>
        <v>分析师100468属于高收入人群,综合评分合格此人文采斐然也是sql达人</v>
      </c>
    </row>
    <row r="470" spans="1:31" x14ac:dyDescent="0.2">
      <c r="A470">
        <v>100469</v>
      </c>
      <c r="B470" s="3">
        <f t="shared" ca="1" si="180"/>
        <v>1900.5655946426702</v>
      </c>
      <c r="C470" s="3">
        <f t="shared" ca="1" si="181"/>
        <v>44.239543607623183</v>
      </c>
      <c r="D470" t="str">
        <f t="shared" ca="1" si="182"/>
        <v>女</v>
      </c>
      <c r="E470" s="3">
        <f t="shared" ca="1" si="183"/>
        <v>21747.35121151352</v>
      </c>
      <c r="F470" s="3">
        <f t="shared" ca="1" si="184"/>
        <v>4</v>
      </c>
      <c r="G470">
        <f t="shared" ca="1" si="179"/>
        <v>4</v>
      </c>
      <c r="H470">
        <f t="shared" ca="1" si="178"/>
        <v>5</v>
      </c>
      <c r="I470">
        <f t="shared" ca="1" si="178"/>
        <v>5</v>
      </c>
      <c r="J470">
        <f t="shared" ca="1" si="178"/>
        <v>3</v>
      </c>
      <c r="K470">
        <f t="shared" ca="1" si="178"/>
        <v>4</v>
      </c>
      <c r="L470">
        <f t="shared" ca="1" si="178"/>
        <v>4</v>
      </c>
      <c r="M470">
        <f t="shared" ca="1" si="178"/>
        <v>5</v>
      </c>
      <c r="N470" s="2">
        <f t="shared" ca="1" si="185"/>
        <v>4.25</v>
      </c>
      <c r="O470" s="2">
        <f t="shared" ca="1" si="186"/>
        <v>4.333333333333333</v>
      </c>
      <c r="P470" s="2">
        <f t="shared" ca="1" si="187"/>
        <v>4.2833333333333332</v>
      </c>
      <c r="Q470" t="str">
        <f t="shared" ca="1" si="188"/>
        <v>非低收入</v>
      </c>
      <c r="R470" t="str">
        <f t="shared" ca="1" si="189"/>
        <v>高收入</v>
      </c>
      <c r="S470" t="str">
        <f t="shared" ca="1" si="190"/>
        <v>综合评分合格</v>
      </c>
      <c r="T470" t="str">
        <f t="shared" ca="1" si="191"/>
        <v>非优秀</v>
      </c>
      <c r="U470" t="str">
        <f t="shared" ca="1" si="192"/>
        <v>综合评分合格</v>
      </c>
      <c r="V470" t="str">
        <f t="shared" ca="1" si="193"/>
        <v/>
      </c>
      <c r="W470" t="str">
        <f t="shared" ca="1" si="194"/>
        <v/>
      </c>
      <c r="X470" t="str">
        <f t="shared" ca="1" si="195"/>
        <v>颜值爆表</v>
      </c>
      <c r="Y470" t="str">
        <f t="shared" ca="1" si="196"/>
        <v/>
      </c>
      <c r="Z470" t="str">
        <f t="shared" ca="1" si="197"/>
        <v/>
      </c>
      <c r="AA470" t="str">
        <f t="shared" ca="1" si="198"/>
        <v>tab达人</v>
      </c>
      <c r="AB470" t="str">
        <f t="shared" ca="1" si="199"/>
        <v/>
      </c>
      <c r="AC470" t="str">
        <f t="shared" ca="1" si="200"/>
        <v>颜值爆表tab达人,综合评分合格,高收入</v>
      </c>
      <c r="AD470" t="str">
        <f t="shared" ca="1" si="201"/>
        <v>分析师100469属于高收入人群,综合评分合格</v>
      </c>
      <c r="AE470" t="str">
        <f t="shared" ca="1" si="202"/>
        <v>分析师100469属于高收入人群,综合评分合格</v>
      </c>
    </row>
    <row r="471" spans="1:31" x14ac:dyDescent="0.2">
      <c r="A471">
        <v>100470</v>
      </c>
      <c r="B471" s="3">
        <f t="shared" ca="1" si="180"/>
        <v>9348.4965896871872</v>
      </c>
      <c r="C471" s="3">
        <f t="shared" ca="1" si="181"/>
        <v>32.627919162833294</v>
      </c>
      <c r="D471" t="str">
        <f t="shared" ca="1" si="182"/>
        <v>女</v>
      </c>
      <c r="E471" s="3">
        <f t="shared" ca="1" si="183"/>
        <v>3245.8842745152365</v>
      </c>
      <c r="F471" s="3">
        <f t="shared" ca="1" si="184"/>
        <v>14</v>
      </c>
      <c r="G471">
        <f t="shared" ca="1" si="179"/>
        <v>3</v>
      </c>
      <c r="H471">
        <f t="shared" ca="1" si="178"/>
        <v>5</v>
      </c>
      <c r="I471">
        <f t="shared" ca="1" si="178"/>
        <v>4</v>
      </c>
      <c r="J471">
        <f t="shared" ca="1" si="178"/>
        <v>4</v>
      </c>
      <c r="K471">
        <f t="shared" ca="1" si="178"/>
        <v>4</v>
      </c>
      <c r="L471">
        <f t="shared" ca="1" si="178"/>
        <v>4</v>
      </c>
      <c r="M471">
        <f t="shared" ca="1" si="178"/>
        <v>5</v>
      </c>
      <c r="N471" s="2">
        <f t="shared" ca="1" si="185"/>
        <v>4</v>
      </c>
      <c r="O471" s="2">
        <f t="shared" ca="1" si="186"/>
        <v>4.333333333333333</v>
      </c>
      <c r="P471" s="2">
        <f t="shared" ca="1" si="187"/>
        <v>4.1333333333333329</v>
      </c>
      <c r="Q471" t="str">
        <f t="shared" ca="1" si="188"/>
        <v>非低收入</v>
      </c>
      <c r="R471" t="str">
        <f t="shared" ca="1" si="189"/>
        <v>中等收入</v>
      </c>
      <c r="S471" t="str">
        <f t="shared" ca="1" si="190"/>
        <v>综合评分合格</v>
      </c>
      <c r="T471" t="str">
        <f t="shared" ca="1" si="191"/>
        <v>非优秀</v>
      </c>
      <c r="U471" t="str">
        <f t="shared" ca="1" si="192"/>
        <v>综合评分合格</v>
      </c>
      <c r="V471" t="str">
        <f t="shared" ca="1" si="193"/>
        <v/>
      </c>
      <c r="W471" t="str">
        <f t="shared" ca="1" si="194"/>
        <v/>
      </c>
      <c r="X471" t="str">
        <f t="shared" ca="1" si="195"/>
        <v>颜值爆表</v>
      </c>
      <c r="Y471" t="str">
        <f t="shared" ca="1" si="196"/>
        <v>sql达人</v>
      </c>
      <c r="Z471" t="str">
        <f t="shared" ca="1" si="197"/>
        <v/>
      </c>
      <c r="AA471" t="str">
        <f t="shared" ca="1" si="198"/>
        <v/>
      </c>
      <c r="AB471" t="str">
        <f t="shared" ca="1" si="199"/>
        <v/>
      </c>
      <c r="AC471" t="str">
        <f t="shared" ca="1" si="200"/>
        <v>颜值爆表sql达人,综合评分合格,中等收入</v>
      </c>
      <c r="AD471" t="str">
        <f t="shared" ca="1" si="201"/>
        <v>分析师100470属于中等收入人群,综合评分合格</v>
      </c>
      <c r="AE471" t="str">
        <f t="shared" ca="1" si="202"/>
        <v>分析师100470属于中等收入人群,综合评分合格也是sql达人</v>
      </c>
    </row>
    <row r="472" spans="1:31" x14ac:dyDescent="0.2">
      <c r="A472">
        <v>100471</v>
      </c>
      <c r="B472" s="3">
        <f t="shared" ca="1" si="180"/>
        <v>9997.6783417285278</v>
      </c>
      <c r="C472" s="3">
        <f t="shared" ca="1" si="181"/>
        <v>48.851589383931028</v>
      </c>
      <c r="D472" t="str">
        <f t="shared" ca="1" si="182"/>
        <v>女</v>
      </c>
      <c r="E472" s="3">
        <f t="shared" ca="1" si="183"/>
        <v>9223.594250320115</v>
      </c>
      <c r="F472" s="3">
        <f t="shared" ca="1" si="184"/>
        <v>16</v>
      </c>
      <c r="G472">
        <f t="shared" ca="1" si="179"/>
        <v>2</v>
      </c>
      <c r="H472">
        <f t="shared" ca="1" si="178"/>
        <v>4</v>
      </c>
      <c r="I472">
        <f t="shared" ca="1" si="178"/>
        <v>5</v>
      </c>
      <c r="J472">
        <f t="shared" ca="1" si="178"/>
        <v>3</v>
      </c>
      <c r="K472">
        <f t="shared" ca="1" si="178"/>
        <v>5</v>
      </c>
      <c r="L472">
        <f t="shared" ca="1" si="178"/>
        <v>5</v>
      </c>
      <c r="M472">
        <f t="shared" ca="1" si="178"/>
        <v>5</v>
      </c>
      <c r="N472" s="2">
        <f t="shared" ca="1" si="185"/>
        <v>3.5</v>
      </c>
      <c r="O472" s="2">
        <f t="shared" ca="1" si="186"/>
        <v>5</v>
      </c>
      <c r="P472" s="2">
        <f t="shared" ca="1" si="187"/>
        <v>4.0999999999999996</v>
      </c>
      <c r="Q472" t="str">
        <f t="shared" ca="1" si="188"/>
        <v>非低收入</v>
      </c>
      <c r="R472" t="str">
        <f t="shared" ca="1" si="189"/>
        <v>中高收入</v>
      </c>
      <c r="S472" t="str">
        <f t="shared" ca="1" si="190"/>
        <v>综合评分合格</v>
      </c>
      <c r="T472" t="str">
        <f t="shared" ca="1" si="191"/>
        <v>非优秀</v>
      </c>
      <c r="U472" t="str">
        <f t="shared" ca="1" si="192"/>
        <v>综合评分合格</v>
      </c>
      <c r="V472" t="str">
        <f t="shared" ca="1" si="193"/>
        <v>文采斐然</v>
      </c>
      <c r="W472" t="str">
        <f t="shared" ca="1" si="194"/>
        <v>口灿莲花</v>
      </c>
      <c r="X472" t="str">
        <f t="shared" ca="1" si="195"/>
        <v>颜值爆表</v>
      </c>
      <c r="Y472" t="str">
        <f t="shared" ca="1" si="196"/>
        <v>sql达人</v>
      </c>
      <c r="Z472" t="str">
        <f t="shared" ca="1" si="197"/>
        <v/>
      </c>
      <c r="AA472" t="str">
        <f t="shared" ca="1" si="198"/>
        <v>tab达人</v>
      </c>
      <c r="AB472" t="str">
        <f t="shared" ca="1" si="199"/>
        <v/>
      </c>
      <c r="AC472" t="str">
        <f t="shared" ca="1" si="200"/>
        <v>文采斐然口灿莲花颜值爆表sql达人tab达人,综合评分合格,中高收入</v>
      </c>
      <c r="AD472" t="str">
        <f t="shared" ca="1" si="201"/>
        <v>分析师100471属于中高收入人群,综合评分合格</v>
      </c>
      <c r="AE472" t="str">
        <f t="shared" ca="1" si="202"/>
        <v>分析师100471属于中高收入人群,综合评分合格此人文采斐然也是sql达人</v>
      </c>
    </row>
    <row r="473" spans="1:31" x14ac:dyDescent="0.2">
      <c r="A473">
        <v>100472</v>
      </c>
      <c r="B473" s="3">
        <f t="shared" ca="1" si="180"/>
        <v>8201.4473265023953</v>
      </c>
      <c r="C473" s="3">
        <f t="shared" ca="1" si="181"/>
        <v>60.822643272979292</v>
      </c>
      <c r="D473" t="str">
        <f t="shared" ca="1" si="182"/>
        <v>男</v>
      </c>
      <c r="E473" s="3">
        <f t="shared" ca="1" si="183"/>
        <v>8560.3757668591606</v>
      </c>
      <c r="F473" s="3">
        <f t="shared" ca="1" si="184"/>
        <v>21</v>
      </c>
      <c r="G473">
        <f t="shared" ca="1" si="179"/>
        <v>5</v>
      </c>
      <c r="H473">
        <f t="shared" ca="1" si="178"/>
        <v>3</v>
      </c>
      <c r="I473">
        <f t="shared" ca="1" si="178"/>
        <v>4</v>
      </c>
      <c r="J473">
        <f t="shared" ca="1" si="178"/>
        <v>3</v>
      </c>
      <c r="K473">
        <f t="shared" ca="1" si="178"/>
        <v>4</v>
      </c>
      <c r="L473">
        <f t="shared" ca="1" si="178"/>
        <v>5</v>
      </c>
      <c r="M473">
        <f t="shared" ca="1" si="178"/>
        <v>3</v>
      </c>
      <c r="N473" s="2">
        <f t="shared" ca="1" si="185"/>
        <v>3.75</v>
      </c>
      <c r="O473" s="2">
        <f t="shared" ca="1" si="186"/>
        <v>4</v>
      </c>
      <c r="P473" s="2">
        <f t="shared" ca="1" si="187"/>
        <v>3.85</v>
      </c>
      <c r="Q473" t="str">
        <f t="shared" ca="1" si="188"/>
        <v>非低收入</v>
      </c>
      <c r="R473" t="str">
        <f t="shared" ca="1" si="189"/>
        <v>中高收入</v>
      </c>
      <c r="S473" t="str">
        <f t="shared" ca="1" si="190"/>
        <v>综合评分合格</v>
      </c>
      <c r="T473" t="str">
        <f t="shared" ca="1" si="191"/>
        <v>非优秀</v>
      </c>
      <c r="U473" t="str">
        <f t="shared" ca="1" si="192"/>
        <v>综合评分合格</v>
      </c>
      <c r="V473" t="str">
        <f t="shared" ca="1" si="193"/>
        <v/>
      </c>
      <c r="W473" t="str">
        <f t="shared" ca="1" si="194"/>
        <v>口灿莲花</v>
      </c>
      <c r="X473" t="str">
        <f t="shared" ca="1" si="195"/>
        <v/>
      </c>
      <c r="Y473" t="str">
        <f t="shared" ca="1" si="196"/>
        <v>sql达人</v>
      </c>
      <c r="Z473" t="str">
        <f t="shared" ca="1" si="197"/>
        <v>excel达人</v>
      </c>
      <c r="AA473" t="str">
        <f t="shared" ca="1" si="198"/>
        <v/>
      </c>
      <c r="AB473" t="str">
        <f t="shared" ca="1" si="199"/>
        <v/>
      </c>
      <c r="AC473" t="str">
        <f t="shared" ca="1" si="200"/>
        <v>口灿莲花sql达人excel达人,综合评分合格,中高收入</v>
      </c>
      <c r="AD473" t="str">
        <f t="shared" ca="1" si="201"/>
        <v>分析师100472属于中高收入人群,综合评分合格</v>
      </c>
      <c r="AE473" t="str">
        <f t="shared" ca="1" si="202"/>
        <v>分析师100472属于中高收入人群,综合评分合格也是sql达人</v>
      </c>
    </row>
    <row r="474" spans="1:31" x14ac:dyDescent="0.2">
      <c r="A474">
        <v>100473</v>
      </c>
      <c r="B474" s="3">
        <f t="shared" ca="1" si="180"/>
        <v>968.83135869096805</v>
      </c>
      <c r="C474" s="3">
        <f t="shared" ca="1" si="181"/>
        <v>57.92515747776968</v>
      </c>
      <c r="D474" t="str">
        <f t="shared" ca="1" si="182"/>
        <v>女</v>
      </c>
      <c r="E474" s="3">
        <f t="shared" ca="1" si="183"/>
        <v>5296.4216823426159</v>
      </c>
      <c r="F474" s="3">
        <f t="shared" ca="1" si="184"/>
        <v>7</v>
      </c>
      <c r="G474">
        <f t="shared" ca="1" si="179"/>
        <v>3</v>
      </c>
      <c r="H474">
        <f t="shared" ca="1" si="178"/>
        <v>4</v>
      </c>
      <c r="I474">
        <f t="shared" ca="1" si="178"/>
        <v>5</v>
      </c>
      <c r="J474">
        <f t="shared" ca="1" si="178"/>
        <v>4</v>
      </c>
      <c r="K474">
        <f t="shared" ca="1" si="178"/>
        <v>4</v>
      </c>
      <c r="L474">
        <f t="shared" ca="1" si="178"/>
        <v>2</v>
      </c>
      <c r="M474">
        <f t="shared" ca="1" si="178"/>
        <v>5</v>
      </c>
      <c r="N474" s="2">
        <f t="shared" ca="1" si="185"/>
        <v>4</v>
      </c>
      <c r="O474" s="2">
        <f t="shared" ca="1" si="186"/>
        <v>3.6666666666666665</v>
      </c>
      <c r="P474" s="2">
        <f t="shared" ca="1" si="187"/>
        <v>3.8666666666666667</v>
      </c>
      <c r="Q474" t="str">
        <f t="shared" ca="1" si="188"/>
        <v>非低收入</v>
      </c>
      <c r="R474" t="str">
        <f t="shared" ca="1" si="189"/>
        <v>中等收入</v>
      </c>
      <c r="S474" t="str">
        <f t="shared" ca="1" si="190"/>
        <v>综合评分合格</v>
      </c>
      <c r="T474" t="str">
        <f t="shared" ca="1" si="191"/>
        <v>非优秀</v>
      </c>
      <c r="U474" t="str">
        <f t="shared" ca="1" si="192"/>
        <v>综合评分合格</v>
      </c>
      <c r="V474" t="str">
        <f t="shared" ca="1" si="193"/>
        <v/>
      </c>
      <c r="W474" t="str">
        <f t="shared" ca="1" si="194"/>
        <v/>
      </c>
      <c r="X474" t="str">
        <f t="shared" ca="1" si="195"/>
        <v>颜值爆表</v>
      </c>
      <c r="Y474" t="str">
        <f t="shared" ca="1" si="196"/>
        <v>sql达人</v>
      </c>
      <c r="Z474" t="str">
        <f t="shared" ca="1" si="197"/>
        <v/>
      </c>
      <c r="AA474" t="str">
        <f t="shared" ca="1" si="198"/>
        <v>tab达人</v>
      </c>
      <c r="AB474" t="str">
        <f t="shared" ca="1" si="199"/>
        <v/>
      </c>
      <c r="AC474" t="str">
        <f t="shared" ca="1" si="200"/>
        <v>颜值爆表sql达人tab达人,综合评分合格,中等收入</v>
      </c>
      <c r="AD474" t="str">
        <f t="shared" ca="1" si="201"/>
        <v>分析师100473属于中等收入人群,综合评分合格</v>
      </c>
      <c r="AE474" t="str">
        <f t="shared" ca="1" si="202"/>
        <v>分析师100473属于中等收入人群,综合评分合格也是sql达人</v>
      </c>
    </row>
    <row r="475" spans="1:31" x14ac:dyDescent="0.2">
      <c r="A475">
        <v>100474</v>
      </c>
      <c r="B475" s="3">
        <f t="shared" ca="1" si="180"/>
        <v>291.02703001651741</v>
      </c>
      <c r="C475" s="3">
        <f t="shared" ca="1" si="181"/>
        <v>34.202515708045901</v>
      </c>
      <c r="D475" t="str">
        <f t="shared" ca="1" si="182"/>
        <v>女</v>
      </c>
      <c r="E475" s="3">
        <f t="shared" ca="1" si="183"/>
        <v>5593.36616930531</v>
      </c>
      <c r="F475" s="3">
        <f t="shared" ca="1" si="184"/>
        <v>11</v>
      </c>
      <c r="G475">
        <f t="shared" ca="1" si="179"/>
        <v>5</v>
      </c>
      <c r="H475">
        <f t="shared" ca="1" si="178"/>
        <v>4</v>
      </c>
      <c r="I475">
        <f t="shared" ca="1" si="178"/>
        <v>5</v>
      </c>
      <c r="J475">
        <f t="shared" ca="1" si="178"/>
        <v>3</v>
      </c>
      <c r="K475">
        <f t="shared" ca="1" si="178"/>
        <v>3</v>
      </c>
      <c r="L475">
        <f t="shared" ca="1" si="178"/>
        <v>4</v>
      </c>
      <c r="M475">
        <f t="shared" ca="1" si="178"/>
        <v>2</v>
      </c>
      <c r="N475" s="2">
        <f t="shared" ca="1" si="185"/>
        <v>4.25</v>
      </c>
      <c r="O475" s="2">
        <f t="shared" ca="1" si="186"/>
        <v>3</v>
      </c>
      <c r="P475" s="2">
        <f t="shared" ca="1" si="187"/>
        <v>3.75</v>
      </c>
      <c r="Q475" t="str">
        <f t="shared" ca="1" si="188"/>
        <v>非低收入</v>
      </c>
      <c r="R475" t="str">
        <f t="shared" ca="1" si="189"/>
        <v>中等收入</v>
      </c>
      <c r="S475" t="str">
        <f t="shared" ca="1" si="190"/>
        <v>综合评分合格</v>
      </c>
      <c r="T475" t="str">
        <f t="shared" ca="1" si="191"/>
        <v>非优秀</v>
      </c>
      <c r="U475" t="str">
        <f t="shared" ca="1" si="192"/>
        <v>综合评分合格</v>
      </c>
      <c r="V475" t="str">
        <f t="shared" ca="1" si="193"/>
        <v/>
      </c>
      <c r="W475" t="str">
        <f t="shared" ca="1" si="194"/>
        <v/>
      </c>
      <c r="X475" t="str">
        <f t="shared" ca="1" si="195"/>
        <v/>
      </c>
      <c r="Y475" t="str">
        <f t="shared" ca="1" si="196"/>
        <v>sql达人</v>
      </c>
      <c r="Z475" t="str">
        <f t="shared" ca="1" si="197"/>
        <v>excel达人</v>
      </c>
      <c r="AA475" t="str">
        <f t="shared" ca="1" si="198"/>
        <v>tab达人</v>
      </c>
      <c r="AB475" t="str">
        <f t="shared" ca="1" si="199"/>
        <v/>
      </c>
      <c r="AC475" t="str">
        <f t="shared" ca="1" si="200"/>
        <v>sql达人excel达人tab达人,综合评分合格,中等收入</v>
      </c>
      <c r="AD475" t="str">
        <f t="shared" ca="1" si="201"/>
        <v>分析师100474属于中等收入人群,综合评分合格</v>
      </c>
      <c r="AE475" t="str">
        <f t="shared" ca="1" si="202"/>
        <v>分析师100474属于中等收入人群,综合评分合格也是sql达人</v>
      </c>
    </row>
    <row r="476" spans="1:31" x14ac:dyDescent="0.2">
      <c r="A476">
        <v>100475</v>
      </c>
      <c r="B476" s="3">
        <f t="shared" ca="1" si="180"/>
        <v>3933.5270031947111</v>
      </c>
      <c r="C476" s="3">
        <f t="shared" ca="1" si="181"/>
        <v>44.671691210381795</v>
      </c>
      <c r="D476" t="str">
        <f t="shared" ca="1" si="182"/>
        <v>男</v>
      </c>
      <c r="E476" s="3">
        <f t="shared" ca="1" si="183"/>
        <v>3499.8583210873462</v>
      </c>
      <c r="F476" s="3">
        <f t="shared" ca="1" si="184"/>
        <v>7</v>
      </c>
      <c r="G476">
        <f t="shared" ca="1" si="179"/>
        <v>4</v>
      </c>
      <c r="H476">
        <f t="shared" ca="1" si="178"/>
        <v>5</v>
      </c>
      <c r="I476">
        <f t="shared" ca="1" si="178"/>
        <v>4</v>
      </c>
      <c r="J476">
        <f t="shared" ca="1" si="178"/>
        <v>5</v>
      </c>
      <c r="K476">
        <f t="shared" ca="1" si="178"/>
        <v>5</v>
      </c>
      <c r="L476">
        <f t="shared" ca="1" si="178"/>
        <v>3</v>
      </c>
      <c r="M476">
        <f t="shared" ca="1" si="178"/>
        <v>5</v>
      </c>
      <c r="N476" s="2">
        <f t="shared" ca="1" si="185"/>
        <v>4.5</v>
      </c>
      <c r="O476" s="2">
        <f t="shared" ca="1" si="186"/>
        <v>4.333333333333333</v>
      </c>
      <c r="P476" s="2">
        <f t="shared" ca="1" si="187"/>
        <v>4.4333333333333336</v>
      </c>
      <c r="Q476" t="str">
        <f t="shared" ca="1" si="188"/>
        <v>非低收入</v>
      </c>
      <c r="R476" t="str">
        <f t="shared" ca="1" si="189"/>
        <v>中等收入</v>
      </c>
      <c r="S476" t="str">
        <f t="shared" ca="1" si="190"/>
        <v>综合评分合格</v>
      </c>
      <c r="T476" t="str">
        <f t="shared" ca="1" si="191"/>
        <v>非优秀</v>
      </c>
      <c r="U476" t="str">
        <f t="shared" ca="1" si="192"/>
        <v>综合评分合格</v>
      </c>
      <c r="V476" t="str">
        <f t="shared" ca="1" si="193"/>
        <v>文采斐然</v>
      </c>
      <c r="W476" t="str">
        <f t="shared" ca="1" si="194"/>
        <v/>
      </c>
      <c r="X476" t="str">
        <f t="shared" ca="1" si="195"/>
        <v>颜值爆表</v>
      </c>
      <c r="Y476" t="str">
        <f t="shared" ca="1" si="196"/>
        <v>sql达人</v>
      </c>
      <c r="Z476" t="str">
        <f t="shared" ca="1" si="197"/>
        <v/>
      </c>
      <c r="AA476" t="str">
        <f t="shared" ca="1" si="198"/>
        <v/>
      </c>
      <c r="AB476" t="str">
        <f t="shared" ca="1" si="199"/>
        <v>python达人</v>
      </c>
      <c r="AC476" t="str">
        <f t="shared" ca="1" si="200"/>
        <v>文采斐然颜值爆表sql达人python达人,综合评分合格,中等收入</v>
      </c>
      <c r="AD476" t="str">
        <f t="shared" ca="1" si="201"/>
        <v>分析师100475属于中等收入人群,综合评分合格</v>
      </c>
      <c r="AE476" t="str">
        <f t="shared" ca="1" si="202"/>
        <v>分析师100475属于中等收入人群,综合评分合格此人文采斐然也是sql达人</v>
      </c>
    </row>
    <row r="477" spans="1:31" x14ac:dyDescent="0.2">
      <c r="A477">
        <v>100476</v>
      </c>
      <c r="B477" s="3">
        <f t="shared" ca="1" si="180"/>
        <v>7579.1803125883107</v>
      </c>
      <c r="C477" s="3">
        <f t="shared" ca="1" si="181"/>
        <v>27.003491467973134</v>
      </c>
      <c r="D477" t="str">
        <f t="shared" ca="1" si="182"/>
        <v>男</v>
      </c>
      <c r="E477" s="3">
        <f t="shared" ca="1" si="183"/>
        <v>15572.557676534616</v>
      </c>
      <c r="F477" s="3">
        <f t="shared" ca="1" si="184"/>
        <v>3</v>
      </c>
      <c r="G477">
        <f t="shared" ca="1" si="179"/>
        <v>5</v>
      </c>
      <c r="H477">
        <f t="shared" ca="1" si="178"/>
        <v>4</v>
      </c>
      <c r="I477">
        <f t="shared" ref="H477:M519" ca="1" si="203">IF(RAND()&lt;0.5,5,IF(RAND()&lt;0.7,4,IF(RAND()&lt;0.8,3,IF(RAND()&lt;0.9,2,1))))</f>
        <v>4</v>
      </c>
      <c r="J477">
        <f t="shared" ca="1" si="203"/>
        <v>5</v>
      </c>
      <c r="K477">
        <f t="shared" ca="1" si="203"/>
        <v>5</v>
      </c>
      <c r="L477">
        <f t="shared" ca="1" si="203"/>
        <v>5</v>
      </c>
      <c r="M477">
        <f t="shared" ca="1" si="203"/>
        <v>4</v>
      </c>
      <c r="N477" s="2">
        <f t="shared" ca="1" si="185"/>
        <v>4.5</v>
      </c>
      <c r="O477" s="2">
        <f t="shared" ca="1" si="186"/>
        <v>4.666666666666667</v>
      </c>
      <c r="P477" s="2">
        <f t="shared" ca="1" si="187"/>
        <v>4.5666666666666664</v>
      </c>
      <c r="Q477" t="str">
        <f t="shared" ca="1" si="188"/>
        <v>非低收入</v>
      </c>
      <c r="R477" t="str">
        <f t="shared" ca="1" si="189"/>
        <v>高收入</v>
      </c>
      <c r="S477" t="str">
        <f t="shared" ca="1" si="190"/>
        <v>综合评分合格</v>
      </c>
      <c r="T477" t="str">
        <f t="shared" ca="1" si="191"/>
        <v>非优秀</v>
      </c>
      <c r="U477" t="str">
        <f t="shared" ca="1" si="192"/>
        <v>综合评分合格</v>
      </c>
      <c r="V477" t="str">
        <f t="shared" ca="1" si="193"/>
        <v>文采斐然</v>
      </c>
      <c r="W477" t="str">
        <f t="shared" ca="1" si="194"/>
        <v>口灿莲花</v>
      </c>
      <c r="X477" t="str">
        <f t="shared" ca="1" si="195"/>
        <v/>
      </c>
      <c r="Y477" t="str">
        <f t="shared" ca="1" si="196"/>
        <v/>
      </c>
      <c r="Z477" t="str">
        <f t="shared" ca="1" si="197"/>
        <v>excel达人</v>
      </c>
      <c r="AA477" t="str">
        <f t="shared" ca="1" si="198"/>
        <v/>
      </c>
      <c r="AB477" t="str">
        <f t="shared" ca="1" si="199"/>
        <v>python达人</v>
      </c>
      <c r="AC477" t="str">
        <f t="shared" ca="1" si="200"/>
        <v>文采斐然口灿莲花excel达人python达人,综合评分合格,高收入</v>
      </c>
      <c r="AD477" t="str">
        <f t="shared" ca="1" si="201"/>
        <v>分析师100476属于高收入人群,综合评分合格</v>
      </c>
      <c r="AE477" t="str">
        <f t="shared" ca="1" si="202"/>
        <v>分析师100476属于高收入人群,综合评分合格此人文采斐然</v>
      </c>
    </row>
    <row r="478" spans="1:31" x14ac:dyDescent="0.2">
      <c r="A478">
        <v>100477</v>
      </c>
      <c r="B478" s="3">
        <f t="shared" ca="1" si="180"/>
        <v>8920.6115419497255</v>
      </c>
      <c r="C478" s="3">
        <f t="shared" ca="1" si="181"/>
        <v>19.403172987296664</v>
      </c>
      <c r="D478" t="str">
        <f t="shared" ca="1" si="182"/>
        <v>女</v>
      </c>
      <c r="E478" s="3">
        <f t="shared" ca="1" si="183"/>
        <v>8925.7132338966712</v>
      </c>
      <c r="F478" s="3">
        <f t="shared" ca="1" si="184"/>
        <v>8</v>
      </c>
      <c r="G478">
        <f t="shared" ca="1" si="179"/>
        <v>2</v>
      </c>
      <c r="H478">
        <f t="shared" ca="1" si="203"/>
        <v>4</v>
      </c>
      <c r="I478">
        <f t="shared" ca="1" si="203"/>
        <v>4</v>
      </c>
      <c r="J478">
        <f t="shared" ca="1" si="203"/>
        <v>5</v>
      </c>
      <c r="K478">
        <f t="shared" ca="1" si="203"/>
        <v>4</v>
      </c>
      <c r="L478">
        <f t="shared" ca="1" si="203"/>
        <v>5</v>
      </c>
      <c r="M478">
        <f t="shared" ca="1" si="203"/>
        <v>4</v>
      </c>
      <c r="N478" s="2">
        <f t="shared" ca="1" si="185"/>
        <v>3.75</v>
      </c>
      <c r="O478" s="2">
        <f t="shared" ca="1" si="186"/>
        <v>4.333333333333333</v>
      </c>
      <c r="P478" s="2">
        <f t="shared" ca="1" si="187"/>
        <v>3.9833333333333334</v>
      </c>
      <c r="Q478" t="str">
        <f t="shared" ca="1" si="188"/>
        <v>非低收入</v>
      </c>
      <c r="R478" t="str">
        <f t="shared" ca="1" si="189"/>
        <v>中高收入</v>
      </c>
      <c r="S478" t="str">
        <f t="shared" ca="1" si="190"/>
        <v>综合评分合格</v>
      </c>
      <c r="T478" t="str">
        <f t="shared" ca="1" si="191"/>
        <v>非优秀</v>
      </c>
      <c r="U478" t="str">
        <f t="shared" ca="1" si="192"/>
        <v>综合评分合格</v>
      </c>
      <c r="V478" t="str">
        <f t="shared" ca="1" si="193"/>
        <v/>
      </c>
      <c r="W478" t="str">
        <f t="shared" ca="1" si="194"/>
        <v>口灿莲花</v>
      </c>
      <c r="X478" t="str">
        <f t="shared" ca="1" si="195"/>
        <v/>
      </c>
      <c r="Y478" t="str">
        <f t="shared" ca="1" si="196"/>
        <v>sql达人</v>
      </c>
      <c r="Z478" t="str">
        <f t="shared" ca="1" si="197"/>
        <v/>
      </c>
      <c r="AA478" t="str">
        <f t="shared" ca="1" si="198"/>
        <v/>
      </c>
      <c r="AB478" t="str">
        <f t="shared" ca="1" si="199"/>
        <v>python达人</v>
      </c>
      <c r="AC478" t="str">
        <f t="shared" ca="1" si="200"/>
        <v>口灿莲花sql达人python达人,综合评分合格,中高收入</v>
      </c>
      <c r="AD478" t="str">
        <f t="shared" ca="1" si="201"/>
        <v>分析师100477属于中高收入人群,综合评分合格</v>
      </c>
      <c r="AE478" t="str">
        <f t="shared" ca="1" si="202"/>
        <v>分析师100477属于中高收入人群,综合评分合格也是sql达人</v>
      </c>
    </row>
    <row r="479" spans="1:31" x14ac:dyDescent="0.2">
      <c r="A479">
        <v>100478</v>
      </c>
      <c r="B479" s="3">
        <f t="shared" ca="1" si="180"/>
        <v>2727.5144882639747</v>
      </c>
      <c r="C479" s="3">
        <f t="shared" ca="1" si="181"/>
        <v>49.342354907473862</v>
      </c>
      <c r="D479" t="str">
        <f t="shared" ca="1" si="182"/>
        <v>女</v>
      </c>
      <c r="E479" s="3">
        <f t="shared" ca="1" si="183"/>
        <v>7121.121656636984</v>
      </c>
      <c r="F479" s="3">
        <f t="shared" ca="1" si="184"/>
        <v>16</v>
      </c>
      <c r="G479">
        <f t="shared" ca="1" si="179"/>
        <v>5</v>
      </c>
      <c r="H479">
        <f t="shared" ca="1" si="203"/>
        <v>5</v>
      </c>
      <c r="I479">
        <f t="shared" ca="1" si="203"/>
        <v>4</v>
      </c>
      <c r="J479">
        <f t="shared" ca="1" si="203"/>
        <v>4</v>
      </c>
      <c r="K479">
        <f t="shared" ca="1" si="203"/>
        <v>4</v>
      </c>
      <c r="L479">
        <f t="shared" ca="1" si="203"/>
        <v>4</v>
      </c>
      <c r="M479">
        <f t="shared" ca="1" si="203"/>
        <v>5</v>
      </c>
      <c r="N479" s="2">
        <f t="shared" ca="1" si="185"/>
        <v>4.5</v>
      </c>
      <c r="O479" s="2">
        <f t="shared" ca="1" si="186"/>
        <v>4.333333333333333</v>
      </c>
      <c r="P479" s="2">
        <f t="shared" ca="1" si="187"/>
        <v>4.4333333333333336</v>
      </c>
      <c r="Q479" t="str">
        <f t="shared" ca="1" si="188"/>
        <v>非低收入</v>
      </c>
      <c r="R479" t="str">
        <f t="shared" ca="1" si="189"/>
        <v>中高收入</v>
      </c>
      <c r="S479" t="str">
        <f t="shared" ca="1" si="190"/>
        <v>综合评分合格</v>
      </c>
      <c r="T479" t="str">
        <f t="shared" ca="1" si="191"/>
        <v>非优秀</v>
      </c>
      <c r="U479" t="str">
        <f t="shared" ca="1" si="192"/>
        <v>综合评分合格</v>
      </c>
      <c r="V479" t="str">
        <f t="shared" ca="1" si="193"/>
        <v/>
      </c>
      <c r="W479" t="str">
        <f t="shared" ca="1" si="194"/>
        <v/>
      </c>
      <c r="X479" t="str">
        <f t="shared" ca="1" si="195"/>
        <v>颜值爆表</v>
      </c>
      <c r="Y479" t="str">
        <f t="shared" ca="1" si="196"/>
        <v>sql达人</v>
      </c>
      <c r="Z479" t="str">
        <f t="shared" ca="1" si="197"/>
        <v>excel达人</v>
      </c>
      <c r="AA479" t="str">
        <f t="shared" ca="1" si="198"/>
        <v/>
      </c>
      <c r="AB479" t="str">
        <f t="shared" ca="1" si="199"/>
        <v/>
      </c>
      <c r="AC479" t="str">
        <f t="shared" ca="1" si="200"/>
        <v>颜值爆表sql达人excel达人,综合评分合格,中高收入</v>
      </c>
      <c r="AD479" t="str">
        <f t="shared" ca="1" si="201"/>
        <v>分析师100478属于中高收入人群,综合评分合格</v>
      </c>
      <c r="AE479" t="str">
        <f t="shared" ca="1" si="202"/>
        <v>分析师100478属于中高收入人群,综合评分合格也是sql达人</v>
      </c>
    </row>
    <row r="480" spans="1:31" x14ac:dyDescent="0.2">
      <c r="A480">
        <v>100479</v>
      </c>
      <c r="B480" s="3">
        <f t="shared" ca="1" si="180"/>
        <v>8134.1426433232409</v>
      </c>
      <c r="C480" s="3">
        <f t="shared" ca="1" si="181"/>
        <v>52.388560554959682</v>
      </c>
      <c r="D480" t="str">
        <f t="shared" ca="1" si="182"/>
        <v>男</v>
      </c>
      <c r="E480" s="3">
        <f t="shared" ca="1" si="183"/>
        <v>6665.1592804137817</v>
      </c>
      <c r="F480" s="3">
        <f t="shared" ca="1" si="184"/>
        <v>10</v>
      </c>
      <c r="G480">
        <f t="shared" ca="1" si="179"/>
        <v>5</v>
      </c>
      <c r="H480">
        <f t="shared" ca="1" si="203"/>
        <v>5</v>
      </c>
      <c r="I480">
        <f t="shared" ca="1" si="203"/>
        <v>3</v>
      </c>
      <c r="J480">
        <f t="shared" ca="1" si="203"/>
        <v>5</v>
      </c>
      <c r="K480">
        <f t="shared" ca="1" si="203"/>
        <v>4</v>
      </c>
      <c r="L480">
        <f t="shared" ca="1" si="203"/>
        <v>2</v>
      </c>
      <c r="M480">
        <f t="shared" ca="1" si="203"/>
        <v>5</v>
      </c>
      <c r="N480" s="2">
        <f t="shared" ca="1" si="185"/>
        <v>4.5</v>
      </c>
      <c r="O480" s="2">
        <f t="shared" ca="1" si="186"/>
        <v>3.6666666666666665</v>
      </c>
      <c r="P480" s="2">
        <f t="shared" ca="1" si="187"/>
        <v>4.1666666666666661</v>
      </c>
      <c r="Q480" t="str">
        <f t="shared" ca="1" si="188"/>
        <v>非低收入</v>
      </c>
      <c r="R480" t="str">
        <f t="shared" ca="1" si="189"/>
        <v>中高收入</v>
      </c>
      <c r="S480" t="str">
        <f t="shared" ca="1" si="190"/>
        <v>综合评分合格</v>
      </c>
      <c r="T480" t="str">
        <f t="shared" ca="1" si="191"/>
        <v>非优秀</v>
      </c>
      <c r="U480" t="str">
        <f t="shared" ca="1" si="192"/>
        <v>综合评分合格</v>
      </c>
      <c r="V480" t="str">
        <f t="shared" ca="1" si="193"/>
        <v/>
      </c>
      <c r="W480" t="str">
        <f t="shared" ca="1" si="194"/>
        <v/>
      </c>
      <c r="X480" t="str">
        <f t="shared" ca="1" si="195"/>
        <v>颜值爆表</v>
      </c>
      <c r="Y480" t="str">
        <f t="shared" ca="1" si="196"/>
        <v>sql达人</v>
      </c>
      <c r="Z480" t="str">
        <f t="shared" ca="1" si="197"/>
        <v>excel达人</v>
      </c>
      <c r="AA480" t="str">
        <f t="shared" ca="1" si="198"/>
        <v/>
      </c>
      <c r="AB480" t="str">
        <f t="shared" ca="1" si="199"/>
        <v>python达人</v>
      </c>
      <c r="AC480" t="str">
        <f t="shared" ca="1" si="200"/>
        <v>颜值爆表sql达人excel达人python达人,综合评分合格,中高收入</v>
      </c>
      <c r="AD480" t="str">
        <f t="shared" ca="1" si="201"/>
        <v>分析师100479属于中高收入人群,综合评分合格</v>
      </c>
      <c r="AE480" t="str">
        <f t="shared" ca="1" si="202"/>
        <v>分析师100479属于中高收入人群,综合评分合格也是sql达人</v>
      </c>
    </row>
    <row r="481" spans="1:31" x14ac:dyDescent="0.2">
      <c r="A481">
        <v>100480</v>
      </c>
      <c r="B481" s="3">
        <f t="shared" ca="1" si="180"/>
        <v>316.49130683267356</v>
      </c>
      <c r="C481" s="3">
        <f t="shared" ca="1" si="181"/>
        <v>48.97588392941681</v>
      </c>
      <c r="D481" t="str">
        <f t="shared" ca="1" si="182"/>
        <v>男</v>
      </c>
      <c r="E481" s="3">
        <f t="shared" ca="1" si="183"/>
        <v>20334.02333385255</v>
      </c>
      <c r="F481" s="3">
        <f t="shared" ca="1" si="184"/>
        <v>6</v>
      </c>
      <c r="G481">
        <f t="shared" ca="1" si="179"/>
        <v>5</v>
      </c>
      <c r="H481">
        <f t="shared" ca="1" si="203"/>
        <v>5</v>
      </c>
      <c r="I481">
        <f t="shared" ca="1" si="203"/>
        <v>5</v>
      </c>
      <c r="J481">
        <f t="shared" ca="1" si="203"/>
        <v>4</v>
      </c>
      <c r="K481">
        <f t="shared" ca="1" si="203"/>
        <v>5</v>
      </c>
      <c r="L481">
        <f t="shared" ca="1" si="203"/>
        <v>4</v>
      </c>
      <c r="M481">
        <f t="shared" ca="1" si="203"/>
        <v>4</v>
      </c>
      <c r="N481" s="2">
        <f t="shared" ca="1" si="185"/>
        <v>4.75</v>
      </c>
      <c r="O481" s="2">
        <f t="shared" ca="1" si="186"/>
        <v>4.333333333333333</v>
      </c>
      <c r="P481" s="2">
        <f t="shared" ca="1" si="187"/>
        <v>4.5833333333333339</v>
      </c>
      <c r="Q481" t="str">
        <f t="shared" ca="1" si="188"/>
        <v>非低收入</v>
      </c>
      <c r="R481" t="str">
        <f t="shared" ca="1" si="189"/>
        <v>高收入</v>
      </c>
      <c r="S481" t="str">
        <f t="shared" ca="1" si="190"/>
        <v>综合评分合格</v>
      </c>
      <c r="T481" t="str">
        <f t="shared" ca="1" si="191"/>
        <v>非优秀</v>
      </c>
      <c r="U481" t="str">
        <f t="shared" ca="1" si="192"/>
        <v>综合评分合格</v>
      </c>
      <c r="V481" t="str">
        <f t="shared" ca="1" si="193"/>
        <v>文采斐然</v>
      </c>
      <c r="W481" t="str">
        <f t="shared" ca="1" si="194"/>
        <v/>
      </c>
      <c r="X481" t="str">
        <f t="shared" ca="1" si="195"/>
        <v/>
      </c>
      <c r="Y481" t="str">
        <f t="shared" ca="1" si="196"/>
        <v>sql达人</v>
      </c>
      <c r="Z481" t="str">
        <f t="shared" ca="1" si="197"/>
        <v>excel达人</v>
      </c>
      <c r="AA481" t="str">
        <f t="shared" ca="1" si="198"/>
        <v>tab达人</v>
      </c>
      <c r="AB481" t="str">
        <f t="shared" ca="1" si="199"/>
        <v/>
      </c>
      <c r="AC481" t="str">
        <f t="shared" ca="1" si="200"/>
        <v>文采斐然sql达人excel达人tab达人,综合评分合格,高收入</v>
      </c>
      <c r="AD481" t="str">
        <f t="shared" ca="1" si="201"/>
        <v>分析师100480属于高收入人群,综合评分合格</v>
      </c>
      <c r="AE481" t="str">
        <f t="shared" ca="1" si="202"/>
        <v>分析师100480属于高收入人群,综合评分合格此人文采斐然也是sql达人</v>
      </c>
    </row>
    <row r="482" spans="1:31" x14ac:dyDescent="0.2">
      <c r="A482">
        <v>100481</v>
      </c>
      <c r="B482" s="3">
        <f t="shared" ca="1" si="180"/>
        <v>6395.8776546370873</v>
      </c>
      <c r="C482" s="3">
        <f t="shared" ca="1" si="181"/>
        <v>34.586498848257449</v>
      </c>
      <c r="D482" t="str">
        <f t="shared" ca="1" si="182"/>
        <v>男</v>
      </c>
      <c r="E482" s="3">
        <f t="shared" ca="1" si="183"/>
        <v>12914.441705741578</v>
      </c>
      <c r="F482" s="3">
        <f t="shared" ca="1" si="184"/>
        <v>18</v>
      </c>
      <c r="G482">
        <f t="shared" ca="1" si="179"/>
        <v>5</v>
      </c>
      <c r="H482">
        <f t="shared" ca="1" si="203"/>
        <v>5</v>
      </c>
      <c r="I482">
        <f t="shared" ca="1" si="203"/>
        <v>4</v>
      </c>
      <c r="J482">
        <f t="shared" ca="1" si="203"/>
        <v>5</v>
      </c>
      <c r="K482">
        <f t="shared" ca="1" si="203"/>
        <v>5</v>
      </c>
      <c r="L482">
        <f t="shared" ca="1" si="203"/>
        <v>5</v>
      </c>
      <c r="M482">
        <f t="shared" ca="1" si="203"/>
        <v>5</v>
      </c>
      <c r="N482" s="2">
        <f t="shared" ca="1" si="185"/>
        <v>4.75</v>
      </c>
      <c r="O482" s="2">
        <f t="shared" ca="1" si="186"/>
        <v>5</v>
      </c>
      <c r="P482" s="2">
        <f t="shared" ca="1" si="187"/>
        <v>4.8499999999999996</v>
      </c>
      <c r="Q482" t="str">
        <f t="shared" ca="1" si="188"/>
        <v>非低收入</v>
      </c>
      <c r="R482" t="str">
        <f t="shared" ca="1" si="189"/>
        <v>高收入</v>
      </c>
      <c r="S482" t="str">
        <f t="shared" ca="1" si="190"/>
        <v>综合评分合格</v>
      </c>
      <c r="T482" t="str">
        <f t="shared" ca="1" si="191"/>
        <v>优秀</v>
      </c>
      <c r="U482" t="str">
        <f t="shared" ca="1" si="192"/>
        <v>优秀</v>
      </c>
      <c r="V482" t="str">
        <f t="shared" ca="1" si="193"/>
        <v>文采斐然</v>
      </c>
      <c r="W482" t="str">
        <f t="shared" ca="1" si="194"/>
        <v>口灿莲花</v>
      </c>
      <c r="X482" t="str">
        <f t="shared" ca="1" si="195"/>
        <v>颜值爆表</v>
      </c>
      <c r="Y482" t="str">
        <f t="shared" ca="1" si="196"/>
        <v>sql达人</v>
      </c>
      <c r="Z482" t="str">
        <f t="shared" ca="1" si="197"/>
        <v>excel达人</v>
      </c>
      <c r="AA482" t="str">
        <f t="shared" ca="1" si="198"/>
        <v/>
      </c>
      <c r="AB482" t="str">
        <f t="shared" ca="1" si="199"/>
        <v>python达人</v>
      </c>
      <c r="AC482" t="str">
        <f t="shared" ca="1" si="200"/>
        <v>文采斐然口灿莲花颜值爆表sql达人excel达人python达人,优秀,高收入</v>
      </c>
      <c r="AD482" t="str">
        <f t="shared" ca="1" si="201"/>
        <v>分析师100481属于高收入人群,优秀</v>
      </c>
      <c r="AE482" t="str">
        <f t="shared" ca="1" si="202"/>
        <v>分析师100481属于高收入人群,优秀此人文采斐然也是sql达人</v>
      </c>
    </row>
    <row r="483" spans="1:31" x14ac:dyDescent="0.2">
      <c r="A483">
        <v>100482</v>
      </c>
      <c r="B483" s="3">
        <f t="shared" ca="1" si="180"/>
        <v>5751.6717112009037</v>
      </c>
      <c r="C483" s="3">
        <f t="shared" ca="1" si="181"/>
        <v>27.782604451493054</v>
      </c>
      <c r="D483" t="str">
        <f t="shared" ca="1" si="182"/>
        <v>女</v>
      </c>
      <c r="E483" s="3">
        <f t="shared" ca="1" si="183"/>
        <v>14411.682237146713</v>
      </c>
      <c r="F483" s="3">
        <f t="shared" ca="1" si="184"/>
        <v>17</v>
      </c>
      <c r="G483">
        <f t="shared" ca="1" si="179"/>
        <v>5</v>
      </c>
      <c r="H483">
        <f t="shared" ca="1" si="203"/>
        <v>3</v>
      </c>
      <c r="I483">
        <f t="shared" ca="1" si="203"/>
        <v>2</v>
      </c>
      <c r="J483">
        <f t="shared" ca="1" si="203"/>
        <v>4</v>
      </c>
      <c r="K483">
        <f t="shared" ca="1" si="203"/>
        <v>5</v>
      </c>
      <c r="L483">
        <f t="shared" ca="1" si="203"/>
        <v>4</v>
      </c>
      <c r="M483">
        <f t="shared" ca="1" si="203"/>
        <v>5</v>
      </c>
      <c r="N483" s="2">
        <f t="shared" ca="1" si="185"/>
        <v>3.5</v>
      </c>
      <c r="O483" s="2">
        <f t="shared" ca="1" si="186"/>
        <v>4.666666666666667</v>
      </c>
      <c r="P483" s="2">
        <f t="shared" ca="1" si="187"/>
        <v>3.9666666666666668</v>
      </c>
      <c r="Q483" t="str">
        <f t="shared" ca="1" si="188"/>
        <v>非低收入</v>
      </c>
      <c r="R483" t="str">
        <f t="shared" ca="1" si="189"/>
        <v>高收入</v>
      </c>
      <c r="S483" t="str">
        <f t="shared" ca="1" si="190"/>
        <v>综合评分合格</v>
      </c>
      <c r="T483" t="str">
        <f t="shared" ca="1" si="191"/>
        <v>非优秀</v>
      </c>
      <c r="U483" t="str">
        <f t="shared" ca="1" si="192"/>
        <v>综合评分合格</v>
      </c>
      <c r="V483" t="str">
        <f t="shared" ca="1" si="193"/>
        <v>文采斐然</v>
      </c>
      <c r="W483" t="str">
        <f t="shared" ca="1" si="194"/>
        <v/>
      </c>
      <c r="X483" t="str">
        <f t="shared" ca="1" si="195"/>
        <v>颜值爆表</v>
      </c>
      <c r="Y483" t="str">
        <f t="shared" ca="1" si="196"/>
        <v>sql达人</v>
      </c>
      <c r="Z483" t="str">
        <f t="shared" ca="1" si="197"/>
        <v>excel达人</v>
      </c>
      <c r="AA483" t="str">
        <f t="shared" ca="1" si="198"/>
        <v/>
      </c>
      <c r="AB483" t="str">
        <f t="shared" ca="1" si="199"/>
        <v/>
      </c>
      <c r="AC483" t="str">
        <f t="shared" ca="1" si="200"/>
        <v>文采斐然颜值爆表sql达人excel达人,综合评分合格,高收入</v>
      </c>
      <c r="AD483" t="str">
        <f t="shared" ca="1" si="201"/>
        <v>分析师100482属于高收入人群,综合评分合格</v>
      </c>
      <c r="AE483" t="str">
        <f t="shared" ca="1" si="202"/>
        <v>分析师100482属于高收入人群,综合评分合格此人文采斐然也是sql达人</v>
      </c>
    </row>
    <row r="484" spans="1:31" x14ac:dyDescent="0.2">
      <c r="A484">
        <v>100483</v>
      </c>
      <c r="B484" s="3">
        <f t="shared" ca="1" si="180"/>
        <v>8101.5296065393841</v>
      </c>
      <c r="C484" s="3">
        <f t="shared" ca="1" si="181"/>
        <v>32.965392842953833</v>
      </c>
      <c r="D484" t="str">
        <f t="shared" ca="1" si="182"/>
        <v>女</v>
      </c>
      <c r="E484" s="3">
        <f t="shared" ca="1" si="183"/>
        <v>10952.288223582033</v>
      </c>
      <c r="F484" s="3">
        <f t="shared" ca="1" si="184"/>
        <v>21</v>
      </c>
      <c r="G484">
        <f t="shared" ca="1" si="179"/>
        <v>5</v>
      </c>
      <c r="H484">
        <f t="shared" ca="1" si="203"/>
        <v>2</v>
      </c>
      <c r="I484">
        <f t="shared" ca="1" si="203"/>
        <v>3</v>
      </c>
      <c r="J484">
        <f t="shared" ca="1" si="203"/>
        <v>4</v>
      </c>
      <c r="K484">
        <f t="shared" ca="1" si="203"/>
        <v>4</v>
      </c>
      <c r="L484">
        <f t="shared" ca="1" si="203"/>
        <v>5</v>
      </c>
      <c r="M484">
        <f t="shared" ca="1" si="203"/>
        <v>4</v>
      </c>
      <c r="N484" s="2">
        <f t="shared" ca="1" si="185"/>
        <v>3.5</v>
      </c>
      <c r="O484" s="2">
        <f t="shared" ca="1" si="186"/>
        <v>4.333333333333333</v>
      </c>
      <c r="P484" s="2">
        <f t="shared" ca="1" si="187"/>
        <v>3.8333333333333335</v>
      </c>
      <c r="Q484" t="str">
        <f t="shared" ca="1" si="188"/>
        <v>非低收入</v>
      </c>
      <c r="R484" t="str">
        <f t="shared" ca="1" si="189"/>
        <v>高收入</v>
      </c>
      <c r="S484" t="str">
        <f t="shared" ca="1" si="190"/>
        <v>综合评分合格</v>
      </c>
      <c r="T484" t="str">
        <f t="shared" ca="1" si="191"/>
        <v>非优秀</v>
      </c>
      <c r="U484" t="str">
        <f t="shared" ca="1" si="192"/>
        <v>综合评分合格</v>
      </c>
      <c r="V484" t="str">
        <f t="shared" ca="1" si="193"/>
        <v/>
      </c>
      <c r="W484" t="str">
        <f t="shared" ca="1" si="194"/>
        <v>口灿莲花</v>
      </c>
      <c r="X484" t="str">
        <f t="shared" ca="1" si="195"/>
        <v/>
      </c>
      <c r="Y484" t="str">
        <f t="shared" ca="1" si="196"/>
        <v>sql达人</v>
      </c>
      <c r="Z484" t="str">
        <f t="shared" ca="1" si="197"/>
        <v>excel达人</v>
      </c>
      <c r="AA484" t="str">
        <f t="shared" ca="1" si="198"/>
        <v/>
      </c>
      <c r="AB484" t="str">
        <f t="shared" ca="1" si="199"/>
        <v/>
      </c>
      <c r="AC484" t="str">
        <f t="shared" ca="1" si="200"/>
        <v>口灿莲花sql达人excel达人,综合评分合格,高收入</v>
      </c>
      <c r="AD484" t="str">
        <f t="shared" ca="1" si="201"/>
        <v>分析师100483属于高收入人群,综合评分合格</v>
      </c>
      <c r="AE484" t="str">
        <f t="shared" ca="1" si="202"/>
        <v>分析师100483属于高收入人群,综合评分合格也是sql达人</v>
      </c>
    </row>
    <row r="485" spans="1:31" x14ac:dyDescent="0.2">
      <c r="A485">
        <v>100484</v>
      </c>
      <c r="B485" s="3">
        <f t="shared" ca="1" si="180"/>
        <v>8517.3378679486596</v>
      </c>
      <c r="C485" s="3">
        <f t="shared" ca="1" si="181"/>
        <v>60.808550445709862</v>
      </c>
      <c r="D485" t="str">
        <f t="shared" ca="1" si="182"/>
        <v>女</v>
      </c>
      <c r="E485" s="3">
        <f t="shared" ca="1" si="183"/>
        <v>8770.4643265073082</v>
      </c>
      <c r="F485" s="3">
        <f t="shared" ca="1" si="184"/>
        <v>22</v>
      </c>
      <c r="G485">
        <f t="shared" ca="1" si="179"/>
        <v>4</v>
      </c>
      <c r="H485">
        <f t="shared" ca="1" si="203"/>
        <v>5</v>
      </c>
      <c r="I485">
        <f t="shared" ca="1" si="203"/>
        <v>4</v>
      </c>
      <c r="J485">
        <f t="shared" ca="1" si="203"/>
        <v>5</v>
      </c>
      <c r="K485">
        <f t="shared" ca="1" si="203"/>
        <v>5</v>
      </c>
      <c r="L485">
        <f t="shared" ca="1" si="203"/>
        <v>4</v>
      </c>
      <c r="M485">
        <f t="shared" ca="1" si="203"/>
        <v>5</v>
      </c>
      <c r="N485" s="2">
        <f t="shared" ca="1" si="185"/>
        <v>4.5</v>
      </c>
      <c r="O485" s="2">
        <f t="shared" ca="1" si="186"/>
        <v>4.666666666666667</v>
      </c>
      <c r="P485" s="2">
        <f t="shared" ca="1" si="187"/>
        <v>4.5666666666666664</v>
      </c>
      <c r="Q485" t="str">
        <f t="shared" ca="1" si="188"/>
        <v>非低收入</v>
      </c>
      <c r="R485" t="str">
        <f t="shared" ca="1" si="189"/>
        <v>中高收入</v>
      </c>
      <c r="S485" t="str">
        <f t="shared" ca="1" si="190"/>
        <v>综合评分合格</v>
      </c>
      <c r="T485" t="str">
        <f t="shared" ca="1" si="191"/>
        <v>非优秀</v>
      </c>
      <c r="U485" t="str">
        <f t="shared" ca="1" si="192"/>
        <v>综合评分合格</v>
      </c>
      <c r="V485" t="str">
        <f t="shared" ca="1" si="193"/>
        <v>文采斐然</v>
      </c>
      <c r="W485" t="str">
        <f t="shared" ca="1" si="194"/>
        <v/>
      </c>
      <c r="X485" t="str">
        <f t="shared" ca="1" si="195"/>
        <v>颜值爆表</v>
      </c>
      <c r="Y485" t="str">
        <f t="shared" ca="1" si="196"/>
        <v>sql达人</v>
      </c>
      <c r="Z485" t="str">
        <f t="shared" ca="1" si="197"/>
        <v/>
      </c>
      <c r="AA485" t="str">
        <f t="shared" ca="1" si="198"/>
        <v/>
      </c>
      <c r="AB485" t="str">
        <f t="shared" ca="1" si="199"/>
        <v>python达人</v>
      </c>
      <c r="AC485" t="str">
        <f t="shared" ca="1" si="200"/>
        <v>文采斐然颜值爆表sql达人python达人,综合评分合格,中高收入</v>
      </c>
      <c r="AD485" t="str">
        <f t="shared" ca="1" si="201"/>
        <v>分析师100484属于中高收入人群,综合评分合格</v>
      </c>
      <c r="AE485" t="str">
        <f t="shared" ca="1" si="202"/>
        <v>分析师100484属于中高收入人群,综合评分合格此人文采斐然也是sql达人</v>
      </c>
    </row>
    <row r="486" spans="1:31" x14ac:dyDescent="0.2">
      <c r="A486">
        <v>100485</v>
      </c>
      <c r="B486" s="3">
        <f t="shared" ca="1" si="180"/>
        <v>7945.7276732776027</v>
      </c>
      <c r="C486" s="3">
        <f t="shared" ca="1" si="181"/>
        <v>37.911020487254284</v>
      </c>
      <c r="D486" t="str">
        <f t="shared" ca="1" si="182"/>
        <v>女</v>
      </c>
      <c r="E486" s="3">
        <f t="shared" ca="1" si="183"/>
        <v>16131.375942544446</v>
      </c>
      <c r="F486" s="3">
        <f t="shared" ca="1" si="184"/>
        <v>8</v>
      </c>
      <c r="G486">
        <f t="shared" ca="1" si="179"/>
        <v>4</v>
      </c>
      <c r="H486">
        <f t="shared" ca="1" si="203"/>
        <v>5</v>
      </c>
      <c r="I486">
        <f t="shared" ca="1" si="203"/>
        <v>5</v>
      </c>
      <c r="J486">
        <f t="shared" ca="1" si="203"/>
        <v>5</v>
      </c>
      <c r="K486">
        <f t="shared" ca="1" si="203"/>
        <v>4</v>
      </c>
      <c r="L486">
        <f t="shared" ca="1" si="203"/>
        <v>4</v>
      </c>
      <c r="M486">
        <f t="shared" ca="1" si="203"/>
        <v>4</v>
      </c>
      <c r="N486" s="2">
        <f t="shared" ca="1" si="185"/>
        <v>4.75</v>
      </c>
      <c r="O486" s="2">
        <f t="shared" ca="1" si="186"/>
        <v>4</v>
      </c>
      <c r="P486" s="2">
        <f t="shared" ca="1" si="187"/>
        <v>4.45</v>
      </c>
      <c r="Q486" t="str">
        <f t="shared" ca="1" si="188"/>
        <v>非低收入</v>
      </c>
      <c r="R486" t="str">
        <f t="shared" ca="1" si="189"/>
        <v>高收入</v>
      </c>
      <c r="S486" t="str">
        <f t="shared" ca="1" si="190"/>
        <v>综合评分合格</v>
      </c>
      <c r="T486" t="str">
        <f t="shared" ca="1" si="191"/>
        <v>非优秀</v>
      </c>
      <c r="U486" t="str">
        <f t="shared" ca="1" si="192"/>
        <v>综合评分合格</v>
      </c>
      <c r="V486" t="str">
        <f t="shared" ca="1" si="193"/>
        <v/>
      </c>
      <c r="W486" t="str">
        <f t="shared" ca="1" si="194"/>
        <v/>
      </c>
      <c r="X486" t="str">
        <f t="shared" ca="1" si="195"/>
        <v/>
      </c>
      <c r="Y486" t="str">
        <f t="shared" ca="1" si="196"/>
        <v>sql达人</v>
      </c>
      <c r="Z486" t="str">
        <f t="shared" ca="1" si="197"/>
        <v/>
      </c>
      <c r="AA486" t="str">
        <f t="shared" ca="1" si="198"/>
        <v>tab达人</v>
      </c>
      <c r="AB486" t="str">
        <f t="shared" ca="1" si="199"/>
        <v>python达人</v>
      </c>
      <c r="AC486" t="str">
        <f t="shared" ca="1" si="200"/>
        <v>sql达人tab达人python达人,综合评分合格,高收入</v>
      </c>
      <c r="AD486" t="str">
        <f t="shared" ca="1" si="201"/>
        <v>分析师100485属于高收入人群,综合评分合格</v>
      </c>
      <c r="AE486" t="str">
        <f t="shared" ca="1" si="202"/>
        <v>分析师100485属于高收入人群,综合评分合格也是sql达人</v>
      </c>
    </row>
    <row r="487" spans="1:31" x14ac:dyDescent="0.2">
      <c r="A487">
        <v>100486</v>
      </c>
      <c r="B487" s="3">
        <f t="shared" ca="1" si="180"/>
        <v>3874.639071847449</v>
      </c>
      <c r="C487" s="3">
        <f t="shared" ca="1" si="181"/>
        <v>47.217014870214783</v>
      </c>
      <c r="D487" t="str">
        <f t="shared" ca="1" si="182"/>
        <v>男</v>
      </c>
      <c r="E487" s="3">
        <f t="shared" ca="1" si="183"/>
        <v>13523.356416757522</v>
      </c>
      <c r="F487" s="3">
        <f t="shared" ca="1" si="184"/>
        <v>13</v>
      </c>
      <c r="G487">
        <f t="shared" ca="1" si="179"/>
        <v>5</v>
      </c>
      <c r="H487">
        <f t="shared" ca="1" si="203"/>
        <v>5</v>
      </c>
      <c r="I487">
        <f t="shared" ca="1" si="203"/>
        <v>4</v>
      </c>
      <c r="J487">
        <f t="shared" ca="1" si="203"/>
        <v>5</v>
      </c>
      <c r="K487">
        <f t="shared" ca="1" si="203"/>
        <v>5</v>
      </c>
      <c r="L487">
        <f t="shared" ca="1" si="203"/>
        <v>4</v>
      </c>
      <c r="M487">
        <f t="shared" ca="1" si="203"/>
        <v>5</v>
      </c>
      <c r="N487" s="2">
        <f t="shared" ca="1" si="185"/>
        <v>4.75</v>
      </c>
      <c r="O487" s="2">
        <f t="shared" ca="1" si="186"/>
        <v>4.666666666666667</v>
      </c>
      <c r="P487" s="2">
        <f t="shared" ca="1" si="187"/>
        <v>4.7166666666666668</v>
      </c>
      <c r="Q487" t="str">
        <f t="shared" ca="1" si="188"/>
        <v>非低收入</v>
      </c>
      <c r="R487" t="str">
        <f t="shared" ca="1" si="189"/>
        <v>高收入</v>
      </c>
      <c r="S487" t="str">
        <f t="shared" ca="1" si="190"/>
        <v>综合评分合格</v>
      </c>
      <c r="T487" t="str">
        <f t="shared" ca="1" si="191"/>
        <v>优秀</v>
      </c>
      <c r="U487" t="str">
        <f t="shared" ca="1" si="192"/>
        <v>优秀</v>
      </c>
      <c r="V487" t="str">
        <f t="shared" ca="1" si="193"/>
        <v>文采斐然</v>
      </c>
      <c r="W487" t="str">
        <f t="shared" ca="1" si="194"/>
        <v/>
      </c>
      <c r="X487" t="str">
        <f t="shared" ca="1" si="195"/>
        <v>颜值爆表</v>
      </c>
      <c r="Y487" t="str">
        <f t="shared" ca="1" si="196"/>
        <v>sql达人</v>
      </c>
      <c r="Z487" t="str">
        <f t="shared" ca="1" si="197"/>
        <v>excel达人</v>
      </c>
      <c r="AA487" t="str">
        <f t="shared" ca="1" si="198"/>
        <v/>
      </c>
      <c r="AB487" t="str">
        <f t="shared" ca="1" si="199"/>
        <v>python达人</v>
      </c>
      <c r="AC487" t="str">
        <f t="shared" ca="1" si="200"/>
        <v>文采斐然颜值爆表sql达人excel达人python达人,优秀,高收入</v>
      </c>
      <c r="AD487" t="str">
        <f t="shared" ca="1" si="201"/>
        <v>分析师100486属于高收入人群,优秀</v>
      </c>
      <c r="AE487" t="str">
        <f t="shared" ca="1" si="202"/>
        <v>分析师100486属于高收入人群,优秀此人文采斐然也是sql达人</v>
      </c>
    </row>
    <row r="488" spans="1:31" x14ac:dyDescent="0.2">
      <c r="A488">
        <v>100487</v>
      </c>
      <c r="B488" s="3">
        <f t="shared" ca="1" si="180"/>
        <v>7361.9142053635069</v>
      </c>
      <c r="C488" s="3">
        <f t="shared" ca="1" si="181"/>
        <v>40.128648298869322</v>
      </c>
      <c r="D488" t="str">
        <f t="shared" ca="1" si="182"/>
        <v>女</v>
      </c>
      <c r="E488" s="3">
        <f t="shared" ca="1" si="183"/>
        <v>20422.628335674934</v>
      </c>
      <c r="F488" s="3">
        <f t="shared" ca="1" si="184"/>
        <v>3</v>
      </c>
      <c r="G488">
        <f t="shared" ca="1" si="179"/>
        <v>5</v>
      </c>
      <c r="H488">
        <f t="shared" ca="1" si="203"/>
        <v>5</v>
      </c>
      <c r="I488">
        <f t="shared" ca="1" si="203"/>
        <v>5</v>
      </c>
      <c r="J488">
        <f t="shared" ca="1" si="203"/>
        <v>3</v>
      </c>
      <c r="K488">
        <f t="shared" ca="1" si="203"/>
        <v>5</v>
      </c>
      <c r="L488">
        <f t="shared" ca="1" si="203"/>
        <v>4</v>
      </c>
      <c r="M488">
        <f t="shared" ca="1" si="203"/>
        <v>2</v>
      </c>
      <c r="N488" s="2">
        <f t="shared" ca="1" si="185"/>
        <v>4.5</v>
      </c>
      <c r="O488" s="2">
        <f t="shared" ca="1" si="186"/>
        <v>3.6666666666666665</v>
      </c>
      <c r="P488" s="2">
        <f t="shared" ca="1" si="187"/>
        <v>4.1666666666666661</v>
      </c>
      <c r="Q488" t="str">
        <f t="shared" ca="1" si="188"/>
        <v>非低收入</v>
      </c>
      <c r="R488" t="str">
        <f t="shared" ca="1" si="189"/>
        <v>高收入</v>
      </c>
      <c r="S488" t="str">
        <f t="shared" ca="1" si="190"/>
        <v>综合评分合格</v>
      </c>
      <c r="T488" t="str">
        <f t="shared" ca="1" si="191"/>
        <v>非优秀</v>
      </c>
      <c r="U488" t="str">
        <f t="shared" ca="1" si="192"/>
        <v>综合评分合格</v>
      </c>
      <c r="V488" t="str">
        <f t="shared" ca="1" si="193"/>
        <v>文采斐然</v>
      </c>
      <c r="W488" t="str">
        <f t="shared" ca="1" si="194"/>
        <v/>
      </c>
      <c r="X488" t="str">
        <f t="shared" ca="1" si="195"/>
        <v/>
      </c>
      <c r="Y488" t="str">
        <f t="shared" ca="1" si="196"/>
        <v/>
      </c>
      <c r="Z488" t="str">
        <f t="shared" ca="1" si="197"/>
        <v>excel达人</v>
      </c>
      <c r="AA488" t="str">
        <f t="shared" ca="1" si="198"/>
        <v>tab达人</v>
      </c>
      <c r="AB488" t="str">
        <f t="shared" ca="1" si="199"/>
        <v/>
      </c>
      <c r="AC488" t="str">
        <f t="shared" ca="1" si="200"/>
        <v>文采斐然excel达人tab达人,综合评分合格,高收入</v>
      </c>
      <c r="AD488" t="str">
        <f t="shared" ca="1" si="201"/>
        <v>分析师100487属于高收入人群,综合评分合格</v>
      </c>
      <c r="AE488" t="str">
        <f t="shared" ca="1" si="202"/>
        <v>分析师100487属于高收入人群,综合评分合格此人文采斐然</v>
      </c>
    </row>
    <row r="489" spans="1:31" x14ac:dyDescent="0.2">
      <c r="A489">
        <v>100488</v>
      </c>
      <c r="B489" s="3">
        <f t="shared" ca="1" si="180"/>
        <v>560.79984656186582</v>
      </c>
      <c r="C489" s="3">
        <f t="shared" ca="1" si="181"/>
        <v>58.418778566505189</v>
      </c>
      <c r="D489" t="str">
        <f t="shared" ca="1" si="182"/>
        <v>男</v>
      </c>
      <c r="E489" s="3">
        <f t="shared" ca="1" si="183"/>
        <v>5102.0142493039239</v>
      </c>
      <c r="F489" s="3">
        <f t="shared" ca="1" si="184"/>
        <v>21</v>
      </c>
      <c r="G489">
        <f t="shared" ca="1" si="179"/>
        <v>5</v>
      </c>
      <c r="H489">
        <f t="shared" ca="1" si="203"/>
        <v>4</v>
      </c>
      <c r="I489">
        <f t="shared" ca="1" si="203"/>
        <v>3</v>
      </c>
      <c r="J489">
        <f t="shared" ca="1" si="203"/>
        <v>4</v>
      </c>
      <c r="K489">
        <f t="shared" ca="1" si="203"/>
        <v>2</v>
      </c>
      <c r="L489">
        <f t="shared" ca="1" si="203"/>
        <v>5</v>
      </c>
      <c r="M489">
        <f t="shared" ca="1" si="203"/>
        <v>3</v>
      </c>
      <c r="N489" s="2">
        <f t="shared" ca="1" si="185"/>
        <v>4</v>
      </c>
      <c r="O489" s="2">
        <f t="shared" ca="1" si="186"/>
        <v>3.3333333333333335</v>
      </c>
      <c r="P489" s="2">
        <f t="shared" ca="1" si="187"/>
        <v>3.7333333333333334</v>
      </c>
      <c r="Q489" t="str">
        <f t="shared" ca="1" si="188"/>
        <v>非低收入</v>
      </c>
      <c r="R489" t="str">
        <f t="shared" ca="1" si="189"/>
        <v>中等收入</v>
      </c>
      <c r="S489" t="str">
        <f t="shared" ca="1" si="190"/>
        <v>综合评分合格</v>
      </c>
      <c r="T489" t="str">
        <f t="shared" ca="1" si="191"/>
        <v>非优秀</v>
      </c>
      <c r="U489" t="str">
        <f t="shared" ca="1" si="192"/>
        <v>综合评分合格</v>
      </c>
      <c r="V489" t="str">
        <f t="shared" ca="1" si="193"/>
        <v/>
      </c>
      <c r="W489" t="str">
        <f t="shared" ca="1" si="194"/>
        <v>口灿莲花</v>
      </c>
      <c r="X489" t="str">
        <f t="shared" ca="1" si="195"/>
        <v/>
      </c>
      <c r="Y489" t="str">
        <f t="shared" ca="1" si="196"/>
        <v>sql达人</v>
      </c>
      <c r="Z489" t="str">
        <f t="shared" ca="1" si="197"/>
        <v>excel达人</v>
      </c>
      <c r="AA489" t="str">
        <f t="shared" ca="1" si="198"/>
        <v/>
      </c>
      <c r="AB489" t="str">
        <f t="shared" ca="1" si="199"/>
        <v/>
      </c>
      <c r="AC489" t="str">
        <f t="shared" ca="1" si="200"/>
        <v>口灿莲花sql达人excel达人,综合评分合格,中等收入</v>
      </c>
      <c r="AD489" t="str">
        <f t="shared" ca="1" si="201"/>
        <v>分析师100488属于中等收入人群,综合评分合格</v>
      </c>
      <c r="AE489" t="str">
        <f t="shared" ca="1" si="202"/>
        <v>分析师100488属于中等收入人群,综合评分合格也是sql达人</v>
      </c>
    </row>
    <row r="490" spans="1:31" x14ac:dyDescent="0.2">
      <c r="A490">
        <v>100489</v>
      </c>
      <c r="B490" s="3">
        <f t="shared" ca="1" si="180"/>
        <v>6555.1303005484315</v>
      </c>
      <c r="C490" s="3">
        <f t="shared" ca="1" si="181"/>
        <v>43.285245521637066</v>
      </c>
      <c r="D490" t="str">
        <f t="shared" ca="1" si="182"/>
        <v>男</v>
      </c>
      <c r="E490" s="3">
        <f t="shared" ca="1" si="183"/>
        <v>6405.1883277961106</v>
      </c>
      <c r="F490" s="3">
        <f t="shared" ca="1" si="184"/>
        <v>19</v>
      </c>
      <c r="G490">
        <f t="shared" ca="1" si="179"/>
        <v>4</v>
      </c>
      <c r="H490">
        <f t="shared" ca="1" si="203"/>
        <v>3</v>
      </c>
      <c r="I490">
        <f t="shared" ca="1" si="203"/>
        <v>5</v>
      </c>
      <c r="J490">
        <f t="shared" ca="1" si="203"/>
        <v>5</v>
      </c>
      <c r="K490">
        <f t="shared" ca="1" si="203"/>
        <v>5</v>
      </c>
      <c r="L490">
        <f t="shared" ca="1" si="203"/>
        <v>5</v>
      </c>
      <c r="M490">
        <f t="shared" ca="1" si="203"/>
        <v>5</v>
      </c>
      <c r="N490" s="2">
        <f t="shared" ca="1" si="185"/>
        <v>4.25</v>
      </c>
      <c r="O490" s="2">
        <f t="shared" ca="1" si="186"/>
        <v>5</v>
      </c>
      <c r="P490" s="2">
        <f t="shared" ca="1" si="187"/>
        <v>4.55</v>
      </c>
      <c r="Q490" t="str">
        <f t="shared" ca="1" si="188"/>
        <v>非低收入</v>
      </c>
      <c r="R490" t="str">
        <f t="shared" ca="1" si="189"/>
        <v>中高收入</v>
      </c>
      <c r="S490" t="str">
        <f t="shared" ca="1" si="190"/>
        <v>综合评分合格</v>
      </c>
      <c r="T490" t="str">
        <f t="shared" ca="1" si="191"/>
        <v>非优秀</v>
      </c>
      <c r="U490" t="str">
        <f t="shared" ca="1" si="192"/>
        <v>综合评分合格</v>
      </c>
      <c r="V490" t="str">
        <f t="shared" ca="1" si="193"/>
        <v>文采斐然</v>
      </c>
      <c r="W490" t="str">
        <f t="shared" ca="1" si="194"/>
        <v>口灿莲花</v>
      </c>
      <c r="X490" t="str">
        <f t="shared" ca="1" si="195"/>
        <v>颜值爆表</v>
      </c>
      <c r="Y490" t="str">
        <f t="shared" ca="1" si="196"/>
        <v>sql达人</v>
      </c>
      <c r="Z490" t="str">
        <f t="shared" ca="1" si="197"/>
        <v/>
      </c>
      <c r="AA490" t="str">
        <f t="shared" ca="1" si="198"/>
        <v>tab达人</v>
      </c>
      <c r="AB490" t="str">
        <f t="shared" ca="1" si="199"/>
        <v>python达人</v>
      </c>
      <c r="AC490" t="str">
        <f t="shared" ca="1" si="200"/>
        <v>文采斐然口灿莲花颜值爆表sql达人tab达人python达人,综合评分合格,中高收入</v>
      </c>
      <c r="AD490" t="str">
        <f t="shared" ca="1" si="201"/>
        <v>分析师100489属于中高收入人群,综合评分合格</v>
      </c>
      <c r="AE490" t="str">
        <f t="shared" ca="1" si="202"/>
        <v>分析师100489属于中高收入人群,综合评分合格此人文采斐然也是sql达人</v>
      </c>
    </row>
    <row r="491" spans="1:31" x14ac:dyDescent="0.2">
      <c r="A491">
        <v>100490</v>
      </c>
      <c r="B491" s="3">
        <f t="shared" ca="1" si="180"/>
        <v>7003.2591302886294</v>
      </c>
      <c r="C491" s="3">
        <f t="shared" ca="1" si="181"/>
        <v>49.502197252881103</v>
      </c>
      <c r="D491" t="str">
        <f t="shared" ca="1" si="182"/>
        <v>女</v>
      </c>
      <c r="E491" s="3">
        <f t="shared" ca="1" si="183"/>
        <v>5976.0848744228333</v>
      </c>
      <c r="F491" s="3">
        <f t="shared" ca="1" si="184"/>
        <v>19</v>
      </c>
      <c r="G491">
        <f t="shared" ca="1" si="179"/>
        <v>5</v>
      </c>
      <c r="H491">
        <f t="shared" ca="1" si="203"/>
        <v>5</v>
      </c>
      <c r="I491">
        <f t="shared" ca="1" si="203"/>
        <v>5</v>
      </c>
      <c r="J491">
        <f t="shared" ca="1" si="203"/>
        <v>5</v>
      </c>
      <c r="K491">
        <f t="shared" ca="1" si="203"/>
        <v>4</v>
      </c>
      <c r="L491">
        <f t="shared" ca="1" si="203"/>
        <v>5</v>
      </c>
      <c r="M491">
        <f t="shared" ca="1" si="203"/>
        <v>4</v>
      </c>
      <c r="N491" s="2">
        <f t="shared" ca="1" si="185"/>
        <v>5</v>
      </c>
      <c r="O491" s="2">
        <f t="shared" ca="1" si="186"/>
        <v>4.333333333333333</v>
      </c>
      <c r="P491" s="2">
        <f t="shared" ca="1" si="187"/>
        <v>4.7333333333333334</v>
      </c>
      <c r="Q491" t="str">
        <f t="shared" ca="1" si="188"/>
        <v>非低收入</v>
      </c>
      <c r="R491" t="str">
        <f t="shared" ca="1" si="189"/>
        <v>中等收入</v>
      </c>
      <c r="S491" t="str">
        <f t="shared" ca="1" si="190"/>
        <v>综合评分合格</v>
      </c>
      <c r="T491" t="str">
        <f t="shared" ca="1" si="191"/>
        <v>非优秀</v>
      </c>
      <c r="U491" t="str">
        <f t="shared" ca="1" si="192"/>
        <v>综合评分合格</v>
      </c>
      <c r="V491" t="str">
        <f t="shared" ca="1" si="193"/>
        <v/>
      </c>
      <c r="W491" t="str">
        <f t="shared" ca="1" si="194"/>
        <v>口灿莲花</v>
      </c>
      <c r="X491" t="str">
        <f t="shared" ca="1" si="195"/>
        <v/>
      </c>
      <c r="Y491" t="str">
        <f t="shared" ca="1" si="196"/>
        <v>sql达人</v>
      </c>
      <c r="Z491" t="str">
        <f t="shared" ca="1" si="197"/>
        <v>excel达人</v>
      </c>
      <c r="AA491" t="str">
        <f t="shared" ca="1" si="198"/>
        <v>tab达人</v>
      </c>
      <c r="AB491" t="str">
        <f t="shared" ca="1" si="199"/>
        <v>python达人</v>
      </c>
      <c r="AC491" t="str">
        <f t="shared" ca="1" si="200"/>
        <v>口灿莲花sql达人excel达人tab达人python达人,综合评分合格,中等收入</v>
      </c>
      <c r="AD491" t="str">
        <f t="shared" ca="1" si="201"/>
        <v>分析师100490属于中等收入人群,综合评分合格</v>
      </c>
      <c r="AE491" t="str">
        <f t="shared" ca="1" si="202"/>
        <v>分析师100490属于中等收入人群,综合评分合格也是sql达人</v>
      </c>
    </row>
    <row r="492" spans="1:31" x14ac:dyDescent="0.2">
      <c r="A492">
        <v>100491</v>
      </c>
      <c r="B492" s="3">
        <f t="shared" ca="1" si="180"/>
        <v>8811.290244470867</v>
      </c>
      <c r="C492" s="3">
        <f t="shared" ca="1" si="181"/>
        <v>46.989445924432864</v>
      </c>
      <c r="D492" t="str">
        <f t="shared" ca="1" si="182"/>
        <v>男</v>
      </c>
      <c r="E492" s="3">
        <f t="shared" ca="1" si="183"/>
        <v>9431.5289394983974</v>
      </c>
      <c r="F492" s="3">
        <f t="shared" ca="1" si="184"/>
        <v>12</v>
      </c>
      <c r="G492">
        <f t="shared" ca="1" si="179"/>
        <v>3</v>
      </c>
      <c r="H492">
        <f t="shared" ca="1" si="203"/>
        <v>4</v>
      </c>
      <c r="I492">
        <f t="shared" ca="1" si="203"/>
        <v>5</v>
      </c>
      <c r="J492">
        <f t="shared" ca="1" si="203"/>
        <v>5</v>
      </c>
      <c r="K492">
        <f t="shared" ca="1" si="203"/>
        <v>4</v>
      </c>
      <c r="L492">
        <f t="shared" ca="1" si="203"/>
        <v>4</v>
      </c>
      <c r="M492">
        <f t="shared" ca="1" si="203"/>
        <v>5</v>
      </c>
      <c r="N492" s="2">
        <f t="shared" ca="1" si="185"/>
        <v>4.25</v>
      </c>
      <c r="O492" s="2">
        <f t="shared" ca="1" si="186"/>
        <v>4.333333333333333</v>
      </c>
      <c r="P492" s="2">
        <f t="shared" ca="1" si="187"/>
        <v>4.2833333333333332</v>
      </c>
      <c r="Q492" t="str">
        <f t="shared" ca="1" si="188"/>
        <v>非低收入</v>
      </c>
      <c r="R492" t="str">
        <f t="shared" ca="1" si="189"/>
        <v>中高收入</v>
      </c>
      <c r="S492" t="str">
        <f t="shared" ca="1" si="190"/>
        <v>综合评分合格</v>
      </c>
      <c r="T492" t="str">
        <f t="shared" ca="1" si="191"/>
        <v>非优秀</v>
      </c>
      <c r="U492" t="str">
        <f t="shared" ca="1" si="192"/>
        <v>综合评分合格</v>
      </c>
      <c r="V492" t="str">
        <f t="shared" ca="1" si="193"/>
        <v/>
      </c>
      <c r="W492" t="str">
        <f t="shared" ca="1" si="194"/>
        <v/>
      </c>
      <c r="X492" t="str">
        <f t="shared" ca="1" si="195"/>
        <v>颜值爆表</v>
      </c>
      <c r="Y492" t="str">
        <f t="shared" ca="1" si="196"/>
        <v>sql达人</v>
      </c>
      <c r="Z492" t="str">
        <f t="shared" ca="1" si="197"/>
        <v/>
      </c>
      <c r="AA492" t="str">
        <f t="shared" ca="1" si="198"/>
        <v>tab达人</v>
      </c>
      <c r="AB492" t="str">
        <f t="shared" ca="1" si="199"/>
        <v>python达人</v>
      </c>
      <c r="AC492" t="str">
        <f t="shared" ca="1" si="200"/>
        <v>颜值爆表sql达人tab达人python达人,综合评分合格,中高收入</v>
      </c>
      <c r="AD492" t="str">
        <f t="shared" ca="1" si="201"/>
        <v>分析师100491属于中高收入人群,综合评分合格</v>
      </c>
      <c r="AE492" t="str">
        <f t="shared" ca="1" si="202"/>
        <v>分析师100491属于中高收入人群,综合评分合格也是sql达人</v>
      </c>
    </row>
    <row r="493" spans="1:31" x14ac:dyDescent="0.2">
      <c r="A493">
        <v>100492</v>
      </c>
      <c r="B493" s="3">
        <f t="shared" ca="1" si="180"/>
        <v>2522.1286770575548</v>
      </c>
      <c r="C493" s="3">
        <f t="shared" ca="1" si="181"/>
        <v>46.202985754424247</v>
      </c>
      <c r="D493" t="str">
        <f t="shared" ca="1" si="182"/>
        <v>女</v>
      </c>
      <c r="E493" s="3">
        <f t="shared" ca="1" si="183"/>
        <v>13126.089188091641</v>
      </c>
      <c r="F493" s="3">
        <f t="shared" ca="1" si="184"/>
        <v>19</v>
      </c>
      <c r="G493">
        <f t="shared" ca="1" si="179"/>
        <v>4</v>
      </c>
      <c r="H493">
        <f t="shared" ca="1" si="203"/>
        <v>5</v>
      </c>
      <c r="I493">
        <f t="shared" ca="1" si="203"/>
        <v>4</v>
      </c>
      <c r="J493">
        <f t="shared" ca="1" si="203"/>
        <v>5</v>
      </c>
      <c r="K493">
        <f t="shared" ca="1" si="203"/>
        <v>5</v>
      </c>
      <c r="L493">
        <f t="shared" ca="1" si="203"/>
        <v>5</v>
      </c>
      <c r="M493">
        <f t="shared" ca="1" si="203"/>
        <v>4</v>
      </c>
      <c r="N493" s="2">
        <f t="shared" ca="1" si="185"/>
        <v>4.5</v>
      </c>
      <c r="O493" s="2">
        <f t="shared" ca="1" si="186"/>
        <v>4.666666666666667</v>
      </c>
      <c r="P493" s="2">
        <f t="shared" ca="1" si="187"/>
        <v>4.5666666666666664</v>
      </c>
      <c r="Q493" t="str">
        <f t="shared" ca="1" si="188"/>
        <v>非低收入</v>
      </c>
      <c r="R493" t="str">
        <f t="shared" ca="1" si="189"/>
        <v>高收入</v>
      </c>
      <c r="S493" t="str">
        <f t="shared" ca="1" si="190"/>
        <v>综合评分合格</v>
      </c>
      <c r="T493" t="str">
        <f t="shared" ca="1" si="191"/>
        <v>非优秀</v>
      </c>
      <c r="U493" t="str">
        <f t="shared" ca="1" si="192"/>
        <v>综合评分合格</v>
      </c>
      <c r="V493" t="str">
        <f t="shared" ca="1" si="193"/>
        <v>文采斐然</v>
      </c>
      <c r="W493" t="str">
        <f t="shared" ca="1" si="194"/>
        <v>口灿莲花</v>
      </c>
      <c r="X493" t="str">
        <f t="shared" ca="1" si="195"/>
        <v/>
      </c>
      <c r="Y493" t="str">
        <f t="shared" ca="1" si="196"/>
        <v>sql达人</v>
      </c>
      <c r="Z493" t="str">
        <f t="shared" ca="1" si="197"/>
        <v/>
      </c>
      <c r="AA493" t="str">
        <f t="shared" ca="1" si="198"/>
        <v/>
      </c>
      <c r="AB493" t="str">
        <f t="shared" ca="1" si="199"/>
        <v>python达人</v>
      </c>
      <c r="AC493" t="str">
        <f t="shared" ca="1" si="200"/>
        <v>文采斐然口灿莲花sql达人python达人,综合评分合格,高收入</v>
      </c>
      <c r="AD493" t="str">
        <f t="shared" ca="1" si="201"/>
        <v>分析师100492属于高收入人群,综合评分合格</v>
      </c>
      <c r="AE493" t="str">
        <f t="shared" ca="1" si="202"/>
        <v>分析师100492属于高收入人群,综合评分合格此人文采斐然也是sql达人</v>
      </c>
    </row>
    <row r="494" spans="1:31" x14ac:dyDescent="0.2">
      <c r="A494">
        <v>100493</v>
      </c>
      <c r="B494" s="3">
        <f t="shared" ca="1" si="180"/>
        <v>6072.9947910614901</v>
      </c>
      <c r="C494" s="3">
        <f t="shared" ca="1" si="181"/>
        <v>35.13925334457501</v>
      </c>
      <c r="D494" t="str">
        <f t="shared" ca="1" si="182"/>
        <v>女</v>
      </c>
      <c r="E494" s="3">
        <f t="shared" ca="1" si="183"/>
        <v>14116.325329123829</v>
      </c>
      <c r="F494" s="3">
        <f t="shared" ca="1" si="184"/>
        <v>19</v>
      </c>
      <c r="G494">
        <f t="shared" ca="1" si="179"/>
        <v>5</v>
      </c>
      <c r="H494">
        <f t="shared" ca="1" si="203"/>
        <v>2</v>
      </c>
      <c r="I494">
        <f t="shared" ca="1" si="203"/>
        <v>5</v>
      </c>
      <c r="J494">
        <f t="shared" ca="1" si="203"/>
        <v>5</v>
      </c>
      <c r="K494">
        <f t="shared" ca="1" si="203"/>
        <v>3</v>
      </c>
      <c r="L494">
        <f t="shared" ca="1" si="203"/>
        <v>5</v>
      </c>
      <c r="M494">
        <f t="shared" ca="1" si="203"/>
        <v>4</v>
      </c>
      <c r="N494" s="2">
        <f t="shared" ca="1" si="185"/>
        <v>4.25</v>
      </c>
      <c r="O494" s="2">
        <f t="shared" ca="1" si="186"/>
        <v>4</v>
      </c>
      <c r="P494" s="2">
        <f t="shared" ca="1" si="187"/>
        <v>4.1500000000000004</v>
      </c>
      <c r="Q494" t="str">
        <f t="shared" ca="1" si="188"/>
        <v>非低收入</v>
      </c>
      <c r="R494" t="str">
        <f t="shared" ca="1" si="189"/>
        <v>高收入</v>
      </c>
      <c r="S494" t="str">
        <f t="shared" ca="1" si="190"/>
        <v>综合评分合格</v>
      </c>
      <c r="T494" t="str">
        <f t="shared" ca="1" si="191"/>
        <v>非优秀</v>
      </c>
      <c r="U494" t="str">
        <f t="shared" ca="1" si="192"/>
        <v>综合评分合格</v>
      </c>
      <c r="V494" t="str">
        <f t="shared" ca="1" si="193"/>
        <v/>
      </c>
      <c r="W494" t="str">
        <f t="shared" ca="1" si="194"/>
        <v>口灿莲花</v>
      </c>
      <c r="X494" t="str">
        <f t="shared" ca="1" si="195"/>
        <v/>
      </c>
      <c r="Y494" t="str">
        <f t="shared" ca="1" si="196"/>
        <v>sql达人</v>
      </c>
      <c r="Z494" t="str">
        <f t="shared" ca="1" si="197"/>
        <v>excel达人</v>
      </c>
      <c r="AA494" t="str">
        <f t="shared" ca="1" si="198"/>
        <v>tab达人</v>
      </c>
      <c r="AB494" t="str">
        <f t="shared" ca="1" si="199"/>
        <v>python达人</v>
      </c>
      <c r="AC494" t="str">
        <f t="shared" ca="1" si="200"/>
        <v>口灿莲花sql达人excel达人tab达人python达人,综合评分合格,高收入</v>
      </c>
      <c r="AD494" t="str">
        <f t="shared" ca="1" si="201"/>
        <v>分析师100493属于高收入人群,综合评分合格</v>
      </c>
      <c r="AE494" t="str">
        <f t="shared" ca="1" si="202"/>
        <v>分析师100493属于高收入人群,综合评分合格也是sql达人</v>
      </c>
    </row>
    <row r="495" spans="1:31" x14ac:dyDescent="0.2">
      <c r="A495">
        <v>100494</v>
      </c>
      <c r="B495" s="3">
        <f t="shared" ca="1" si="180"/>
        <v>8187.2341120979099</v>
      </c>
      <c r="C495" s="3">
        <f t="shared" ca="1" si="181"/>
        <v>52.944504544063136</v>
      </c>
      <c r="D495" t="str">
        <f t="shared" ca="1" si="182"/>
        <v>女</v>
      </c>
      <c r="E495" s="3">
        <f t="shared" ca="1" si="183"/>
        <v>13088.986206944344</v>
      </c>
      <c r="F495" s="3">
        <f t="shared" ca="1" si="184"/>
        <v>14</v>
      </c>
      <c r="G495">
        <f t="shared" ca="1" si="179"/>
        <v>5</v>
      </c>
      <c r="H495">
        <f t="shared" ca="1" si="203"/>
        <v>5</v>
      </c>
      <c r="I495">
        <f t="shared" ca="1" si="203"/>
        <v>5</v>
      </c>
      <c r="J495">
        <f t="shared" ca="1" si="203"/>
        <v>5</v>
      </c>
      <c r="K495">
        <f t="shared" ca="1" si="203"/>
        <v>4</v>
      </c>
      <c r="L495">
        <f t="shared" ca="1" si="203"/>
        <v>5</v>
      </c>
      <c r="M495">
        <f t="shared" ca="1" si="203"/>
        <v>3</v>
      </c>
      <c r="N495" s="2">
        <f t="shared" ca="1" si="185"/>
        <v>5</v>
      </c>
      <c r="O495" s="2">
        <f t="shared" ca="1" si="186"/>
        <v>4</v>
      </c>
      <c r="P495" s="2">
        <f t="shared" ca="1" si="187"/>
        <v>4.5999999999999996</v>
      </c>
      <c r="Q495" t="str">
        <f t="shared" ca="1" si="188"/>
        <v>非低收入</v>
      </c>
      <c r="R495" t="str">
        <f t="shared" ca="1" si="189"/>
        <v>高收入</v>
      </c>
      <c r="S495" t="str">
        <f t="shared" ca="1" si="190"/>
        <v>综合评分合格</v>
      </c>
      <c r="T495" t="str">
        <f t="shared" ca="1" si="191"/>
        <v>非优秀</v>
      </c>
      <c r="U495" t="str">
        <f t="shared" ca="1" si="192"/>
        <v>综合评分合格</v>
      </c>
      <c r="V495" t="str">
        <f t="shared" ca="1" si="193"/>
        <v/>
      </c>
      <c r="W495" t="str">
        <f t="shared" ca="1" si="194"/>
        <v>口灿莲花</v>
      </c>
      <c r="X495" t="str">
        <f t="shared" ca="1" si="195"/>
        <v/>
      </c>
      <c r="Y495" t="str">
        <f t="shared" ca="1" si="196"/>
        <v>sql达人</v>
      </c>
      <c r="Z495" t="str">
        <f t="shared" ca="1" si="197"/>
        <v>excel达人</v>
      </c>
      <c r="AA495" t="str">
        <f t="shared" ca="1" si="198"/>
        <v>tab达人</v>
      </c>
      <c r="AB495" t="str">
        <f t="shared" ca="1" si="199"/>
        <v>python达人</v>
      </c>
      <c r="AC495" t="str">
        <f t="shared" ca="1" si="200"/>
        <v>口灿莲花sql达人excel达人tab达人python达人,综合评分合格,高收入</v>
      </c>
      <c r="AD495" t="str">
        <f t="shared" ca="1" si="201"/>
        <v>分析师100494属于高收入人群,综合评分合格</v>
      </c>
      <c r="AE495" t="str">
        <f t="shared" ca="1" si="202"/>
        <v>分析师100494属于高收入人群,综合评分合格也是sql达人</v>
      </c>
    </row>
    <row r="496" spans="1:31" x14ac:dyDescent="0.2">
      <c r="A496">
        <v>100495</v>
      </c>
      <c r="B496" s="3">
        <f t="shared" ca="1" si="180"/>
        <v>1906.0761041018327</v>
      </c>
      <c r="C496" s="3">
        <f t="shared" ca="1" si="181"/>
        <v>42.102191032786919</v>
      </c>
      <c r="D496" t="str">
        <f t="shared" ca="1" si="182"/>
        <v>女</v>
      </c>
      <c r="E496" s="3">
        <f t="shared" ca="1" si="183"/>
        <v>20661.173002369665</v>
      </c>
      <c r="F496" s="3">
        <f t="shared" ca="1" si="184"/>
        <v>13</v>
      </c>
      <c r="G496">
        <f t="shared" ca="1" si="179"/>
        <v>5</v>
      </c>
      <c r="H496">
        <f t="shared" ca="1" si="203"/>
        <v>4</v>
      </c>
      <c r="I496">
        <f t="shared" ca="1" si="203"/>
        <v>4</v>
      </c>
      <c r="J496">
        <f t="shared" ca="1" si="203"/>
        <v>5</v>
      </c>
      <c r="K496">
        <f t="shared" ca="1" si="203"/>
        <v>5</v>
      </c>
      <c r="L496">
        <f t="shared" ca="1" si="203"/>
        <v>4</v>
      </c>
      <c r="M496">
        <f t="shared" ca="1" si="203"/>
        <v>5</v>
      </c>
      <c r="N496" s="2">
        <f t="shared" ca="1" si="185"/>
        <v>4.5</v>
      </c>
      <c r="O496" s="2">
        <f t="shared" ca="1" si="186"/>
        <v>4.666666666666667</v>
      </c>
      <c r="P496" s="2">
        <f t="shared" ca="1" si="187"/>
        <v>4.5666666666666664</v>
      </c>
      <c r="Q496" t="str">
        <f t="shared" ca="1" si="188"/>
        <v>非低收入</v>
      </c>
      <c r="R496" t="str">
        <f t="shared" ca="1" si="189"/>
        <v>高收入</v>
      </c>
      <c r="S496" t="str">
        <f t="shared" ca="1" si="190"/>
        <v>综合评分合格</v>
      </c>
      <c r="T496" t="str">
        <f t="shared" ca="1" si="191"/>
        <v>非优秀</v>
      </c>
      <c r="U496" t="str">
        <f t="shared" ca="1" si="192"/>
        <v>综合评分合格</v>
      </c>
      <c r="V496" t="str">
        <f t="shared" ca="1" si="193"/>
        <v>文采斐然</v>
      </c>
      <c r="W496" t="str">
        <f t="shared" ca="1" si="194"/>
        <v/>
      </c>
      <c r="X496" t="str">
        <f t="shared" ca="1" si="195"/>
        <v>颜值爆表</v>
      </c>
      <c r="Y496" t="str">
        <f t="shared" ca="1" si="196"/>
        <v>sql达人</v>
      </c>
      <c r="Z496" t="str">
        <f t="shared" ca="1" si="197"/>
        <v>excel达人</v>
      </c>
      <c r="AA496" t="str">
        <f t="shared" ca="1" si="198"/>
        <v/>
      </c>
      <c r="AB496" t="str">
        <f t="shared" ca="1" si="199"/>
        <v>python达人</v>
      </c>
      <c r="AC496" t="str">
        <f t="shared" ca="1" si="200"/>
        <v>文采斐然颜值爆表sql达人excel达人python达人,综合评分合格,高收入</v>
      </c>
      <c r="AD496" t="str">
        <f t="shared" ca="1" si="201"/>
        <v>分析师100495属于高收入人群,综合评分合格</v>
      </c>
      <c r="AE496" t="str">
        <f t="shared" ca="1" si="202"/>
        <v>分析师100495属于高收入人群,综合评分合格此人文采斐然也是sql达人</v>
      </c>
    </row>
    <row r="497" spans="1:31" x14ac:dyDescent="0.2">
      <c r="A497">
        <v>100496</v>
      </c>
      <c r="B497" s="3">
        <f t="shared" ca="1" si="180"/>
        <v>1871.1156021597153</v>
      </c>
      <c r="C497" s="3">
        <f t="shared" ca="1" si="181"/>
        <v>33.597498704763396</v>
      </c>
      <c r="D497" t="str">
        <f t="shared" ca="1" si="182"/>
        <v>女</v>
      </c>
      <c r="E497" s="3">
        <f t="shared" ca="1" si="183"/>
        <v>7202.5916012578</v>
      </c>
      <c r="F497" s="3">
        <f t="shared" ca="1" si="184"/>
        <v>17</v>
      </c>
      <c r="G497">
        <f t="shared" ca="1" si="179"/>
        <v>5</v>
      </c>
      <c r="H497">
        <f t="shared" ca="1" si="203"/>
        <v>5</v>
      </c>
      <c r="I497">
        <f t="shared" ca="1" si="203"/>
        <v>5</v>
      </c>
      <c r="J497">
        <f t="shared" ca="1" si="203"/>
        <v>4</v>
      </c>
      <c r="K497">
        <f t="shared" ca="1" si="203"/>
        <v>5</v>
      </c>
      <c r="L497">
        <f t="shared" ca="1" si="203"/>
        <v>3</v>
      </c>
      <c r="M497">
        <f t="shared" ca="1" si="203"/>
        <v>4</v>
      </c>
      <c r="N497" s="2">
        <f t="shared" ca="1" si="185"/>
        <v>4.75</v>
      </c>
      <c r="O497" s="2">
        <f t="shared" ca="1" si="186"/>
        <v>4</v>
      </c>
      <c r="P497" s="2">
        <f t="shared" ca="1" si="187"/>
        <v>4.45</v>
      </c>
      <c r="Q497" t="str">
        <f t="shared" ca="1" si="188"/>
        <v>非低收入</v>
      </c>
      <c r="R497" t="str">
        <f t="shared" ca="1" si="189"/>
        <v>中高收入</v>
      </c>
      <c r="S497" t="str">
        <f t="shared" ca="1" si="190"/>
        <v>综合评分合格</v>
      </c>
      <c r="T497" t="str">
        <f t="shared" ca="1" si="191"/>
        <v>非优秀</v>
      </c>
      <c r="U497" t="str">
        <f t="shared" ca="1" si="192"/>
        <v>综合评分合格</v>
      </c>
      <c r="V497" t="str">
        <f t="shared" ca="1" si="193"/>
        <v>文采斐然</v>
      </c>
      <c r="W497" t="str">
        <f t="shared" ca="1" si="194"/>
        <v/>
      </c>
      <c r="X497" t="str">
        <f t="shared" ca="1" si="195"/>
        <v/>
      </c>
      <c r="Y497" t="str">
        <f t="shared" ca="1" si="196"/>
        <v>sql达人</v>
      </c>
      <c r="Z497" t="str">
        <f t="shared" ca="1" si="197"/>
        <v>excel达人</v>
      </c>
      <c r="AA497" t="str">
        <f t="shared" ca="1" si="198"/>
        <v>tab达人</v>
      </c>
      <c r="AB497" t="str">
        <f t="shared" ca="1" si="199"/>
        <v/>
      </c>
      <c r="AC497" t="str">
        <f t="shared" ca="1" si="200"/>
        <v>文采斐然sql达人excel达人tab达人,综合评分合格,中高收入</v>
      </c>
      <c r="AD497" t="str">
        <f t="shared" ca="1" si="201"/>
        <v>分析师100496属于中高收入人群,综合评分合格</v>
      </c>
      <c r="AE497" t="str">
        <f t="shared" ca="1" si="202"/>
        <v>分析师100496属于中高收入人群,综合评分合格此人文采斐然也是sql达人</v>
      </c>
    </row>
    <row r="498" spans="1:31" x14ac:dyDescent="0.2">
      <c r="A498">
        <v>100497</v>
      </c>
      <c r="B498" s="3">
        <f t="shared" ca="1" si="180"/>
        <v>6286.5898380158096</v>
      </c>
      <c r="C498" s="3">
        <f t="shared" ca="1" si="181"/>
        <v>34.031664233122925</v>
      </c>
      <c r="D498" t="str">
        <f t="shared" ca="1" si="182"/>
        <v>女</v>
      </c>
      <c r="E498" s="3">
        <f t="shared" ca="1" si="183"/>
        <v>14211.553766636576</v>
      </c>
      <c r="F498" s="3">
        <f t="shared" ca="1" si="184"/>
        <v>9</v>
      </c>
      <c r="G498">
        <f t="shared" ca="1" si="179"/>
        <v>5</v>
      </c>
      <c r="H498">
        <f t="shared" ca="1" si="203"/>
        <v>5</v>
      </c>
      <c r="I498">
        <f t="shared" ca="1" si="203"/>
        <v>3</v>
      </c>
      <c r="J498">
        <f t="shared" ca="1" si="203"/>
        <v>5</v>
      </c>
      <c r="K498">
        <f t="shared" ca="1" si="203"/>
        <v>5</v>
      </c>
      <c r="L498">
        <f t="shared" ca="1" si="203"/>
        <v>5</v>
      </c>
      <c r="M498">
        <f t="shared" ca="1" si="203"/>
        <v>5</v>
      </c>
      <c r="N498" s="2">
        <f t="shared" ca="1" si="185"/>
        <v>4.5</v>
      </c>
      <c r="O498" s="2">
        <f t="shared" ca="1" si="186"/>
        <v>5</v>
      </c>
      <c r="P498" s="2">
        <f t="shared" ca="1" si="187"/>
        <v>4.6999999999999993</v>
      </c>
      <c r="Q498" t="str">
        <f t="shared" ca="1" si="188"/>
        <v>非低收入</v>
      </c>
      <c r="R498" t="str">
        <f t="shared" ca="1" si="189"/>
        <v>高收入</v>
      </c>
      <c r="S498" t="str">
        <f t="shared" ca="1" si="190"/>
        <v>综合评分合格</v>
      </c>
      <c r="T498" t="str">
        <f t="shared" ca="1" si="191"/>
        <v>非优秀</v>
      </c>
      <c r="U498" t="str">
        <f t="shared" ca="1" si="192"/>
        <v>综合评分合格</v>
      </c>
      <c r="V498" t="str">
        <f t="shared" ca="1" si="193"/>
        <v>文采斐然</v>
      </c>
      <c r="W498" t="str">
        <f t="shared" ca="1" si="194"/>
        <v>口灿莲花</v>
      </c>
      <c r="X498" t="str">
        <f t="shared" ca="1" si="195"/>
        <v>颜值爆表</v>
      </c>
      <c r="Y498" t="str">
        <f t="shared" ca="1" si="196"/>
        <v>sql达人</v>
      </c>
      <c r="Z498" t="str">
        <f t="shared" ca="1" si="197"/>
        <v>excel达人</v>
      </c>
      <c r="AA498" t="str">
        <f t="shared" ca="1" si="198"/>
        <v/>
      </c>
      <c r="AB498" t="str">
        <f t="shared" ca="1" si="199"/>
        <v>python达人</v>
      </c>
      <c r="AC498" t="str">
        <f t="shared" ca="1" si="200"/>
        <v>文采斐然口灿莲花颜值爆表sql达人excel达人python达人,综合评分合格,高收入</v>
      </c>
      <c r="AD498" t="str">
        <f t="shared" ca="1" si="201"/>
        <v>分析师100497属于高收入人群,综合评分合格</v>
      </c>
      <c r="AE498" t="str">
        <f t="shared" ca="1" si="202"/>
        <v>分析师100497属于高收入人群,综合评分合格此人文采斐然也是sql达人</v>
      </c>
    </row>
    <row r="499" spans="1:31" x14ac:dyDescent="0.2">
      <c r="A499">
        <v>100498</v>
      </c>
      <c r="B499" s="3">
        <f t="shared" ca="1" si="180"/>
        <v>1127.0349631554909</v>
      </c>
      <c r="C499" s="3">
        <f t="shared" ca="1" si="181"/>
        <v>28.360577366703183</v>
      </c>
      <c r="D499" t="str">
        <f t="shared" ca="1" si="182"/>
        <v>女</v>
      </c>
      <c r="E499" s="3">
        <f t="shared" ca="1" si="183"/>
        <v>7084.1178595992706</v>
      </c>
      <c r="F499" s="3">
        <f t="shared" ca="1" si="184"/>
        <v>7</v>
      </c>
      <c r="G499">
        <f t="shared" ca="1" si="179"/>
        <v>5</v>
      </c>
      <c r="H499">
        <f t="shared" ca="1" si="203"/>
        <v>4</v>
      </c>
      <c r="I499">
        <f t="shared" ca="1" si="203"/>
        <v>4</v>
      </c>
      <c r="J499">
        <f t="shared" ca="1" si="203"/>
        <v>5</v>
      </c>
      <c r="K499">
        <f t="shared" ca="1" si="203"/>
        <v>4</v>
      </c>
      <c r="L499">
        <f t="shared" ca="1" si="203"/>
        <v>3</v>
      </c>
      <c r="M499">
        <f t="shared" ca="1" si="203"/>
        <v>4</v>
      </c>
      <c r="N499" s="2">
        <f t="shared" ca="1" si="185"/>
        <v>4.5</v>
      </c>
      <c r="O499" s="2">
        <f t="shared" ca="1" si="186"/>
        <v>3.6666666666666665</v>
      </c>
      <c r="P499" s="2">
        <f t="shared" ca="1" si="187"/>
        <v>4.1666666666666661</v>
      </c>
      <c r="Q499" t="str">
        <f t="shared" ca="1" si="188"/>
        <v>非低收入</v>
      </c>
      <c r="R499" t="str">
        <f t="shared" ca="1" si="189"/>
        <v>中高收入</v>
      </c>
      <c r="S499" t="str">
        <f t="shared" ca="1" si="190"/>
        <v>综合评分合格</v>
      </c>
      <c r="T499" t="str">
        <f t="shared" ca="1" si="191"/>
        <v>非优秀</v>
      </c>
      <c r="U499" t="str">
        <f t="shared" ca="1" si="192"/>
        <v>综合评分合格</v>
      </c>
      <c r="V499" t="str">
        <f t="shared" ca="1" si="193"/>
        <v/>
      </c>
      <c r="W499" t="str">
        <f t="shared" ca="1" si="194"/>
        <v/>
      </c>
      <c r="X499" t="str">
        <f t="shared" ca="1" si="195"/>
        <v/>
      </c>
      <c r="Y499" t="str">
        <f t="shared" ca="1" si="196"/>
        <v>sql达人</v>
      </c>
      <c r="Z499" t="str">
        <f t="shared" ca="1" si="197"/>
        <v>excel达人</v>
      </c>
      <c r="AA499" t="str">
        <f t="shared" ca="1" si="198"/>
        <v/>
      </c>
      <c r="AB499" t="str">
        <f t="shared" ca="1" si="199"/>
        <v>python达人</v>
      </c>
      <c r="AC499" t="str">
        <f t="shared" ca="1" si="200"/>
        <v>sql达人excel达人python达人,综合评分合格,中高收入</v>
      </c>
      <c r="AD499" t="str">
        <f t="shared" ca="1" si="201"/>
        <v>分析师100498属于中高收入人群,综合评分合格</v>
      </c>
      <c r="AE499" t="str">
        <f t="shared" ca="1" si="202"/>
        <v>分析师100498属于中高收入人群,综合评分合格也是sql达人</v>
      </c>
    </row>
    <row r="500" spans="1:31" x14ac:dyDescent="0.2">
      <c r="A500">
        <v>100499</v>
      </c>
      <c r="B500" s="3">
        <f t="shared" ca="1" si="180"/>
        <v>7644.8408053217418</v>
      </c>
      <c r="C500" s="3">
        <f t="shared" ca="1" si="181"/>
        <v>47.323991259473601</v>
      </c>
      <c r="D500" t="str">
        <f t="shared" ca="1" si="182"/>
        <v>女</v>
      </c>
      <c r="E500" s="3">
        <f t="shared" ca="1" si="183"/>
        <v>3801.8559755054885</v>
      </c>
      <c r="F500" s="3">
        <f t="shared" ca="1" si="184"/>
        <v>17</v>
      </c>
      <c r="G500">
        <f t="shared" ca="1" si="179"/>
        <v>3</v>
      </c>
      <c r="H500">
        <f t="shared" ca="1" si="203"/>
        <v>4</v>
      </c>
      <c r="I500">
        <f t="shared" ca="1" si="203"/>
        <v>4</v>
      </c>
      <c r="J500">
        <f t="shared" ca="1" si="203"/>
        <v>4</v>
      </c>
      <c r="K500">
        <f t="shared" ca="1" si="203"/>
        <v>5</v>
      </c>
      <c r="L500">
        <f t="shared" ca="1" si="203"/>
        <v>4</v>
      </c>
      <c r="M500">
        <f t="shared" ca="1" si="203"/>
        <v>2</v>
      </c>
      <c r="N500" s="2">
        <f t="shared" ca="1" si="185"/>
        <v>3.75</v>
      </c>
      <c r="O500" s="2">
        <f t="shared" ca="1" si="186"/>
        <v>3.6666666666666665</v>
      </c>
      <c r="P500" s="2">
        <f t="shared" ca="1" si="187"/>
        <v>3.7166666666666668</v>
      </c>
      <c r="Q500" t="str">
        <f t="shared" ca="1" si="188"/>
        <v>非低收入</v>
      </c>
      <c r="R500" t="str">
        <f t="shared" ca="1" si="189"/>
        <v>中等收入</v>
      </c>
      <c r="S500" t="str">
        <f t="shared" ca="1" si="190"/>
        <v>综合评分合格</v>
      </c>
      <c r="T500" t="str">
        <f t="shared" ca="1" si="191"/>
        <v>非优秀</v>
      </c>
      <c r="U500" t="str">
        <f t="shared" ca="1" si="192"/>
        <v>综合评分合格</v>
      </c>
      <c r="V500" t="str">
        <f t="shared" ca="1" si="193"/>
        <v>文采斐然</v>
      </c>
      <c r="W500" t="str">
        <f t="shared" ca="1" si="194"/>
        <v/>
      </c>
      <c r="X500" t="str">
        <f t="shared" ca="1" si="195"/>
        <v/>
      </c>
      <c r="Y500" t="str">
        <f t="shared" ca="1" si="196"/>
        <v>sql达人</v>
      </c>
      <c r="Z500" t="str">
        <f t="shared" ca="1" si="197"/>
        <v/>
      </c>
      <c r="AA500" t="str">
        <f t="shared" ca="1" si="198"/>
        <v/>
      </c>
      <c r="AB500" t="str">
        <f t="shared" ca="1" si="199"/>
        <v/>
      </c>
      <c r="AC500" t="str">
        <f t="shared" ca="1" si="200"/>
        <v>文采斐然sql达人,综合评分合格,中等收入</v>
      </c>
      <c r="AD500" t="str">
        <f t="shared" ca="1" si="201"/>
        <v>分析师100499属于中等收入人群,综合评分合格</v>
      </c>
      <c r="AE500" t="str">
        <f t="shared" ca="1" si="202"/>
        <v>分析师100499属于中等收入人群,综合评分合格此人文采斐然也是sql达人</v>
      </c>
    </row>
    <row r="501" spans="1:31" x14ac:dyDescent="0.2">
      <c r="A501">
        <v>100500</v>
      </c>
      <c r="B501" s="3">
        <f t="shared" ca="1" si="180"/>
        <v>7413.0994121805152</v>
      </c>
      <c r="C501" s="3">
        <f t="shared" ca="1" si="181"/>
        <v>57.675578541676728</v>
      </c>
      <c r="D501" t="str">
        <f t="shared" ca="1" si="182"/>
        <v>女</v>
      </c>
      <c r="E501" s="3">
        <f t="shared" ca="1" si="183"/>
        <v>3979.3289432804518</v>
      </c>
      <c r="F501" s="3">
        <f t="shared" ca="1" si="184"/>
        <v>15</v>
      </c>
      <c r="G501">
        <f t="shared" ref="G501:G564" ca="1" si="204">IF(RAND()&lt;0.5,5,IF(RAND()&lt;0.7,4,IF(RAND()&lt;0.8,3,IF(RAND()&lt;0.9,2,1))))</f>
        <v>5</v>
      </c>
      <c r="H501">
        <f t="shared" ca="1" si="203"/>
        <v>4</v>
      </c>
      <c r="I501">
        <f t="shared" ca="1" si="203"/>
        <v>5</v>
      </c>
      <c r="J501">
        <f t="shared" ca="1" si="203"/>
        <v>4</v>
      </c>
      <c r="K501">
        <f t="shared" ca="1" si="203"/>
        <v>5</v>
      </c>
      <c r="L501">
        <f t="shared" ca="1" si="203"/>
        <v>4</v>
      </c>
      <c r="M501">
        <f t="shared" ca="1" si="203"/>
        <v>4</v>
      </c>
      <c r="N501" s="2">
        <f t="shared" ca="1" si="185"/>
        <v>4.5</v>
      </c>
      <c r="O501" s="2">
        <f t="shared" ca="1" si="186"/>
        <v>4.333333333333333</v>
      </c>
      <c r="P501" s="2">
        <f t="shared" ca="1" si="187"/>
        <v>4.4333333333333336</v>
      </c>
      <c r="Q501" t="str">
        <f t="shared" ca="1" si="188"/>
        <v>非低收入</v>
      </c>
      <c r="R501" t="str">
        <f t="shared" ca="1" si="189"/>
        <v>中等收入</v>
      </c>
      <c r="S501" t="str">
        <f t="shared" ca="1" si="190"/>
        <v>综合评分合格</v>
      </c>
      <c r="T501" t="str">
        <f t="shared" ca="1" si="191"/>
        <v>非优秀</v>
      </c>
      <c r="U501" t="str">
        <f t="shared" ca="1" si="192"/>
        <v>综合评分合格</v>
      </c>
      <c r="V501" t="str">
        <f t="shared" ca="1" si="193"/>
        <v>文采斐然</v>
      </c>
      <c r="W501" t="str">
        <f t="shared" ca="1" si="194"/>
        <v/>
      </c>
      <c r="X501" t="str">
        <f t="shared" ca="1" si="195"/>
        <v/>
      </c>
      <c r="Y501" t="str">
        <f t="shared" ca="1" si="196"/>
        <v>sql达人</v>
      </c>
      <c r="Z501" t="str">
        <f t="shared" ca="1" si="197"/>
        <v>excel达人</v>
      </c>
      <c r="AA501" t="str">
        <f t="shared" ca="1" si="198"/>
        <v>tab达人</v>
      </c>
      <c r="AB501" t="str">
        <f t="shared" ca="1" si="199"/>
        <v/>
      </c>
      <c r="AC501" t="str">
        <f t="shared" ca="1" si="200"/>
        <v>文采斐然sql达人excel达人tab达人,综合评分合格,中等收入</v>
      </c>
      <c r="AD501" t="str">
        <f t="shared" ca="1" si="201"/>
        <v>分析师100500属于中等收入人群,综合评分合格</v>
      </c>
      <c r="AE501" t="str">
        <f t="shared" ca="1" si="202"/>
        <v>分析师100500属于中等收入人群,综合评分合格此人文采斐然也是sql达人</v>
      </c>
    </row>
    <row r="502" spans="1:31" x14ac:dyDescent="0.2">
      <c r="A502">
        <v>100501</v>
      </c>
      <c r="B502" s="3">
        <f t="shared" ca="1" si="180"/>
        <v>9875.6616356956492</v>
      </c>
      <c r="C502" s="3">
        <f t="shared" ca="1" si="181"/>
        <v>20.222463631956838</v>
      </c>
      <c r="D502" t="str">
        <f t="shared" ca="1" si="182"/>
        <v>女</v>
      </c>
      <c r="E502" s="3">
        <f t="shared" ca="1" si="183"/>
        <v>4444.852847255177</v>
      </c>
      <c r="F502" s="3">
        <f t="shared" ca="1" si="184"/>
        <v>4</v>
      </c>
      <c r="G502">
        <f t="shared" ca="1" si="204"/>
        <v>5</v>
      </c>
      <c r="H502">
        <f t="shared" ca="1" si="203"/>
        <v>5</v>
      </c>
      <c r="I502">
        <f t="shared" ca="1" si="203"/>
        <v>5</v>
      </c>
      <c r="J502">
        <f t="shared" ca="1" si="203"/>
        <v>4</v>
      </c>
      <c r="K502">
        <f t="shared" ca="1" si="203"/>
        <v>5</v>
      </c>
      <c r="L502">
        <f t="shared" ca="1" si="203"/>
        <v>5</v>
      </c>
      <c r="M502">
        <f t="shared" ca="1" si="203"/>
        <v>5</v>
      </c>
      <c r="N502" s="2">
        <f t="shared" ca="1" si="185"/>
        <v>4.75</v>
      </c>
      <c r="O502" s="2">
        <f t="shared" ca="1" si="186"/>
        <v>5</v>
      </c>
      <c r="P502" s="2">
        <f t="shared" ca="1" si="187"/>
        <v>4.8499999999999996</v>
      </c>
      <c r="Q502" t="str">
        <f t="shared" ca="1" si="188"/>
        <v>非低收入</v>
      </c>
      <c r="R502" t="str">
        <f t="shared" ca="1" si="189"/>
        <v>中等收入</v>
      </c>
      <c r="S502" t="str">
        <f t="shared" ca="1" si="190"/>
        <v>综合评分合格</v>
      </c>
      <c r="T502" t="str">
        <f t="shared" ca="1" si="191"/>
        <v>优秀</v>
      </c>
      <c r="U502" t="str">
        <f t="shared" ca="1" si="192"/>
        <v>优秀</v>
      </c>
      <c r="V502" t="str">
        <f t="shared" ca="1" si="193"/>
        <v>文采斐然</v>
      </c>
      <c r="W502" t="str">
        <f t="shared" ca="1" si="194"/>
        <v>口灿莲花</v>
      </c>
      <c r="X502" t="str">
        <f t="shared" ca="1" si="195"/>
        <v>颜值爆表</v>
      </c>
      <c r="Y502" t="str">
        <f t="shared" ca="1" si="196"/>
        <v/>
      </c>
      <c r="Z502" t="str">
        <f t="shared" ca="1" si="197"/>
        <v>excel达人</v>
      </c>
      <c r="AA502" t="str">
        <f t="shared" ca="1" si="198"/>
        <v>tab达人</v>
      </c>
      <c r="AB502" t="str">
        <f t="shared" ca="1" si="199"/>
        <v/>
      </c>
      <c r="AC502" t="str">
        <f t="shared" ca="1" si="200"/>
        <v>文采斐然口灿莲花颜值爆表excel达人tab达人,优秀,中等收入</v>
      </c>
      <c r="AD502" t="str">
        <f t="shared" ca="1" si="201"/>
        <v>分析师100501属于中等收入人群,优秀</v>
      </c>
      <c r="AE502" t="str">
        <f t="shared" ca="1" si="202"/>
        <v>分析师100501属于中等收入人群,优秀此人文采斐然</v>
      </c>
    </row>
    <row r="503" spans="1:31" x14ac:dyDescent="0.2">
      <c r="A503">
        <v>100502</v>
      </c>
      <c r="B503" s="3">
        <f t="shared" ca="1" si="180"/>
        <v>4059.5396754897274</v>
      </c>
      <c r="C503" s="3">
        <f t="shared" ca="1" si="181"/>
        <v>31.301351673203982</v>
      </c>
      <c r="D503" t="str">
        <f t="shared" ca="1" si="182"/>
        <v>男</v>
      </c>
      <c r="E503" s="3">
        <f t="shared" ca="1" si="183"/>
        <v>12371.894026507165</v>
      </c>
      <c r="F503" s="3">
        <f t="shared" ca="1" si="184"/>
        <v>19</v>
      </c>
      <c r="G503">
        <f t="shared" ca="1" si="204"/>
        <v>4</v>
      </c>
      <c r="H503">
        <f t="shared" ca="1" si="203"/>
        <v>4</v>
      </c>
      <c r="I503">
        <f t="shared" ca="1" si="203"/>
        <v>4</v>
      </c>
      <c r="J503">
        <f t="shared" ca="1" si="203"/>
        <v>3</v>
      </c>
      <c r="K503">
        <f t="shared" ca="1" si="203"/>
        <v>4</v>
      </c>
      <c r="L503">
        <f t="shared" ca="1" si="203"/>
        <v>4</v>
      </c>
      <c r="M503">
        <f t="shared" ca="1" si="203"/>
        <v>5</v>
      </c>
      <c r="N503" s="2">
        <f t="shared" ca="1" si="185"/>
        <v>3.75</v>
      </c>
      <c r="O503" s="2">
        <f t="shared" ca="1" si="186"/>
        <v>4.333333333333333</v>
      </c>
      <c r="P503" s="2">
        <f t="shared" ca="1" si="187"/>
        <v>3.9833333333333334</v>
      </c>
      <c r="Q503" t="str">
        <f t="shared" ca="1" si="188"/>
        <v>非低收入</v>
      </c>
      <c r="R503" t="str">
        <f t="shared" ca="1" si="189"/>
        <v>高收入</v>
      </c>
      <c r="S503" t="str">
        <f t="shared" ca="1" si="190"/>
        <v>综合评分合格</v>
      </c>
      <c r="T503" t="str">
        <f t="shared" ca="1" si="191"/>
        <v>非优秀</v>
      </c>
      <c r="U503" t="str">
        <f t="shared" ca="1" si="192"/>
        <v>综合评分合格</v>
      </c>
      <c r="V503" t="str">
        <f t="shared" ca="1" si="193"/>
        <v/>
      </c>
      <c r="W503" t="str">
        <f t="shared" ca="1" si="194"/>
        <v/>
      </c>
      <c r="X503" t="str">
        <f t="shared" ca="1" si="195"/>
        <v>颜值爆表</v>
      </c>
      <c r="Y503" t="str">
        <f t="shared" ca="1" si="196"/>
        <v>sql达人</v>
      </c>
      <c r="Z503" t="str">
        <f t="shared" ca="1" si="197"/>
        <v/>
      </c>
      <c r="AA503" t="str">
        <f t="shared" ca="1" si="198"/>
        <v/>
      </c>
      <c r="AB503" t="str">
        <f t="shared" ca="1" si="199"/>
        <v/>
      </c>
      <c r="AC503" t="str">
        <f t="shared" ca="1" si="200"/>
        <v>颜值爆表sql达人,综合评分合格,高收入</v>
      </c>
      <c r="AD503" t="str">
        <f t="shared" ca="1" si="201"/>
        <v>分析师100502属于高收入人群,综合评分合格</v>
      </c>
      <c r="AE503" t="str">
        <f t="shared" ca="1" si="202"/>
        <v>分析师100502属于高收入人群,综合评分合格也是sql达人</v>
      </c>
    </row>
    <row r="504" spans="1:31" x14ac:dyDescent="0.2">
      <c r="A504">
        <v>100503</v>
      </c>
      <c r="B504" s="3">
        <f t="shared" ca="1" si="180"/>
        <v>8525.9235378966496</v>
      </c>
      <c r="C504" s="3">
        <f t="shared" ca="1" si="181"/>
        <v>25.530062021337514</v>
      </c>
      <c r="D504" t="str">
        <f t="shared" ca="1" si="182"/>
        <v>男</v>
      </c>
      <c r="E504" s="3">
        <f t="shared" ca="1" si="183"/>
        <v>15042.207820864282</v>
      </c>
      <c r="F504" s="3">
        <f t="shared" ca="1" si="184"/>
        <v>11</v>
      </c>
      <c r="G504">
        <f t="shared" ca="1" si="204"/>
        <v>5</v>
      </c>
      <c r="H504">
        <f t="shared" ca="1" si="203"/>
        <v>5</v>
      </c>
      <c r="I504">
        <f t="shared" ca="1" si="203"/>
        <v>5</v>
      </c>
      <c r="J504">
        <f t="shared" ca="1" si="203"/>
        <v>4</v>
      </c>
      <c r="K504">
        <f t="shared" ca="1" si="203"/>
        <v>5</v>
      </c>
      <c r="L504">
        <f t="shared" ca="1" si="203"/>
        <v>5</v>
      </c>
      <c r="M504">
        <f t="shared" ca="1" si="203"/>
        <v>3</v>
      </c>
      <c r="N504" s="2">
        <f t="shared" ca="1" si="185"/>
        <v>4.75</v>
      </c>
      <c r="O504" s="2">
        <f t="shared" ca="1" si="186"/>
        <v>4.333333333333333</v>
      </c>
      <c r="P504" s="2">
        <f t="shared" ca="1" si="187"/>
        <v>4.5833333333333339</v>
      </c>
      <c r="Q504" t="str">
        <f t="shared" ca="1" si="188"/>
        <v>非低收入</v>
      </c>
      <c r="R504" t="str">
        <f t="shared" ca="1" si="189"/>
        <v>高收入</v>
      </c>
      <c r="S504" t="str">
        <f t="shared" ca="1" si="190"/>
        <v>综合评分合格</v>
      </c>
      <c r="T504" t="str">
        <f t="shared" ca="1" si="191"/>
        <v>非优秀</v>
      </c>
      <c r="U504" t="str">
        <f t="shared" ca="1" si="192"/>
        <v>综合评分合格</v>
      </c>
      <c r="V504" t="str">
        <f t="shared" ca="1" si="193"/>
        <v>文采斐然</v>
      </c>
      <c r="W504" t="str">
        <f t="shared" ca="1" si="194"/>
        <v>口灿莲花</v>
      </c>
      <c r="X504" t="str">
        <f t="shared" ca="1" si="195"/>
        <v/>
      </c>
      <c r="Y504" t="str">
        <f t="shared" ca="1" si="196"/>
        <v>sql达人</v>
      </c>
      <c r="Z504" t="str">
        <f t="shared" ca="1" si="197"/>
        <v>excel达人</v>
      </c>
      <c r="AA504" t="str">
        <f t="shared" ca="1" si="198"/>
        <v>tab达人</v>
      </c>
      <c r="AB504" t="str">
        <f t="shared" ca="1" si="199"/>
        <v/>
      </c>
      <c r="AC504" t="str">
        <f t="shared" ca="1" si="200"/>
        <v>文采斐然口灿莲花sql达人excel达人tab达人,综合评分合格,高收入</v>
      </c>
      <c r="AD504" t="str">
        <f t="shared" ca="1" si="201"/>
        <v>分析师100503属于高收入人群,综合评分合格</v>
      </c>
      <c r="AE504" t="str">
        <f t="shared" ca="1" si="202"/>
        <v>分析师100503属于高收入人群,综合评分合格此人文采斐然也是sql达人</v>
      </c>
    </row>
    <row r="505" spans="1:31" x14ac:dyDescent="0.2">
      <c r="A505">
        <v>100504</v>
      </c>
      <c r="B505" s="3">
        <f t="shared" ca="1" si="180"/>
        <v>3273.5351175194137</v>
      </c>
      <c r="C505" s="3">
        <f t="shared" ca="1" si="181"/>
        <v>54.69962095122618</v>
      </c>
      <c r="D505" t="str">
        <f t="shared" ca="1" si="182"/>
        <v>女</v>
      </c>
      <c r="E505" s="3">
        <f t="shared" ca="1" si="183"/>
        <v>6861.7572427361711</v>
      </c>
      <c r="F505" s="3">
        <f t="shared" ca="1" si="184"/>
        <v>4</v>
      </c>
      <c r="G505">
        <f t="shared" ca="1" si="204"/>
        <v>3</v>
      </c>
      <c r="H505">
        <f t="shared" ca="1" si="203"/>
        <v>5</v>
      </c>
      <c r="I505">
        <f t="shared" ca="1" si="203"/>
        <v>5</v>
      </c>
      <c r="J505">
        <f t="shared" ca="1" si="203"/>
        <v>3</v>
      </c>
      <c r="K505">
        <f t="shared" ca="1" si="203"/>
        <v>5</v>
      </c>
      <c r="L505">
        <f t="shared" ca="1" si="203"/>
        <v>4</v>
      </c>
      <c r="M505">
        <f t="shared" ca="1" si="203"/>
        <v>5</v>
      </c>
      <c r="N505" s="2">
        <f t="shared" ca="1" si="185"/>
        <v>4</v>
      </c>
      <c r="O505" s="2">
        <f t="shared" ca="1" si="186"/>
        <v>4.666666666666667</v>
      </c>
      <c r="P505" s="2">
        <f t="shared" ca="1" si="187"/>
        <v>4.2666666666666666</v>
      </c>
      <c r="Q505" t="str">
        <f t="shared" ca="1" si="188"/>
        <v>非低收入</v>
      </c>
      <c r="R505" t="str">
        <f t="shared" ca="1" si="189"/>
        <v>中高收入</v>
      </c>
      <c r="S505" t="str">
        <f t="shared" ca="1" si="190"/>
        <v>综合评分合格</v>
      </c>
      <c r="T505" t="str">
        <f t="shared" ca="1" si="191"/>
        <v>非优秀</v>
      </c>
      <c r="U505" t="str">
        <f t="shared" ca="1" si="192"/>
        <v>综合评分合格</v>
      </c>
      <c r="V505" t="str">
        <f t="shared" ca="1" si="193"/>
        <v>文采斐然</v>
      </c>
      <c r="W505" t="str">
        <f t="shared" ca="1" si="194"/>
        <v/>
      </c>
      <c r="X505" t="str">
        <f t="shared" ca="1" si="195"/>
        <v>颜值爆表</v>
      </c>
      <c r="Y505" t="str">
        <f t="shared" ca="1" si="196"/>
        <v/>
      </c>
      <c r="Z505" t="str">
        <f t="shared" ca="1" si="197"/>
        <v/>
      </c>
      <c r="AA505" t="str">
        <f t="shared" ca="1" si="198"/>
        <v>tab达人</v>
      </c>
      <c r="AB505" t="str">
        <f t="shared" ca="1" si="199"/>
        <v/>
      </c>
      <c r="AC505" t="str">
        <f t="shared" ca="1" si="200"/>
        <v>文采斐然颜值爆表tab达人,综合评分合格,中高收入</v>
      </c>
      <c r="AD505" t="str">
        <f t="shared" ca="1" si="201"/>
        <v>分析师100504属于中高收入人群,综合评分合格</v>
      </c>
      <c r="AE505" t="str">
        <f t="shared" ca="1" si="202"/>
        <v>分析师100504属于中高收入人群,综合评分合格此人文采斐然</v>
      </c>
    </row>
    <row r="506" spans="1:31" x14ac:dyDescent="0.2">
      <c r="A506">
        <v>100505</v>
      </c>
      <c r="B506" s="3">
        <f t="shared" ca="1" si="180"/>
        <v>1054.5860391481765</v>
      </c>
      <c r="C506" s="3">
        <f t="shared" ca="1" si="181"/>
        <v>28.24882036859367</v>
      </c>
      <c r="D506" t="str">
        <f t="shared" ca="1" si="182"/>
        <v>男</v>
      </c>
      <c r="E506" s="3">
        <f t="shared" ca="1" si="183"/>
        <v>3190.1822102512497</v>
      </c>
      <c r="F506" s="3">
        <f t="shared" ca="1" si="184"/>
        <v>10</v>
      </c>
      <c r="G506">
        <f t="shared" ca="1" si="204"/>
        <v>4</v>
      </c>
      <c r="H506">
        <f t="shared" ca="1" si="203"/>
        <v>5</v>
      </c>
      <c r="I506">
        <f t="shared" ca="1" si="203"/>
        <v>4</v>
      </c>
      <c r="J506">
        <f t="shared" ca="1" si="203"/>
        <v>5</v>
      </c>
      <c r="K506">
        <f t="shared" ca="1" si="203"/>
        <v>5</v>
      </c>
      <c r="L506">
        <f t="shared" ca="1" si="203"/>
        <v>5</v>
      </c>
      <c r="M506">
        <f t="shared" ca="1" si="203"/>
        <v>5</v>
      </c>
      <c r="N506" s="2">
        <f t="shared" ca="1" si="185"/>
        <v>4.5</v>
      </c>
      <c r="O506" s="2">
        <f t="shared" ca="1" si="186"/>
        <v>5</v>
      </c>
      <c r="P506" s="2">
        <f t="shared" ca="1" si="187"/>
        <v>4.6999999999999993</v>
      </c>
      <c r="Q506" t="str">
        <f t="shared" ca="1" si="188"/>
        <v>非低收入</v>
      </c>
      <c r="R506" t="str">
        <f t="shared" ca="1" si="189"/>
        <v>中等收入</v>
      </c>
      <c r="S506" t="str">
        <f t="shared" ca="1" si="190"/>
        <v>综合评分合格</v>
      </c>
      <c r="T506" t="str">
        <f t="shared" ca="1" si="191"/>
        <v>非优秀</v>
      </c>
      <c r="U506" t="str">
        <f t="shared" ca="1" si="192"/>
        <v>综合评分合格</v>
      </c>
      <c r="V506" t="str">
        <f t="shared" ca="1" si="193"/>
        <v>文采斐然</v>
      </c>
      <c r="W506" t="str">
        <f t="shared" ca="1" si="194"/>
        <v>口灿莲花</v>
      </c>
      <c r="X506" t="str">
        <f t="shared" ca="1" si="195"/>
        <v>颜值爆表</v>
      </c>
      <c r="Y506" t="str">
        <f t="shared" ca="1" si="196"/>
        <v>sql达人</v>
      </c>
      <c r="Z506" t="str">
        <f t="shared" ca="1" si="197"/>
        <v/>
      </c>
      <c r="AA506" t="str">
        <f t="shared" ca="1" si="198"/>
        <v/>
      </c>
      <c r="AB506" t="str">
        <f t="shared" ca="1" si="199"/>
        <v>python达人</v>
      </c>
      <c r="AC506" t="str">
        <f t="shared" ca="1" si="200"/>
        <v>文采斐然口灿莲花颜值爆表sql达人python达人,综合评分合格,中等收入</v>
      </c>
      <c r="AD506" t="str">
        <f t="shared" ca="1" si="201"/>
        <v>分析师100505属于中等收入人群,综合评分合格</v>
      </c>
      <c r="AE506" t="str">
        <f t="shared" ca="1" si="202"/>
        <v>分析师100505属于中等收入人群,综合评分合格此人文采斐然也是sql达人</v>
      </c>
    </row>
    <row r="507" spans="1:31" x14ac:dyDescent="0.2">
      <c r="A507">
        <v>100506</v>
      </c>
      <c r="B507" s="3">
        <f t="shared" ca="1" si="180"/>
        <v>3030.2650760474348</v>
      </c>
      <c r="C507" s="3">
        <f t="shared" ca="1" si="181"/>
        <v>48.853484749205037</v>
      </c>
      <c r="D507" t="str">
        <f t="shared" ca="1" si="182"/>
        <v>女</v>
      </c>
      <c r="E507" s="3">
        <f t="shared" ca="1" si="183"/>
        <v>8879.0134648747116</v>
      </c>
      <c r="F507" s="3">
        <f t="shared" ca="1" si="184"/>
        <v>8</v>
      </c>
      <c r="G507">
        <f t="shared" ca="1" si="204"/>
        <v>2</v>
      </c>
      <c r="H507">
        <f t="shared" ca="1" si="203"/>
        <v>5</v>
      </c>
      <c r="I507">
        <f t="shared" ca="1" si="203"/>
        <v>5</v>
      </c>
      <c r="J507">
        <f t="shared" ca="1" si="203"/>
        <v>5</v>
      </c>
      <c r="K507">
        <f t="shared" ca="1" si="203"/>
        <v>4</v>
      </c>
      <c r="L507">
        <f t="shared" ca="1" si="203"/>
        <v>5</v>
      </c>
      <c r="M507">
        <f t="shared" ca="1" si="203"/>
        <v>5</v>
      </c>
      <c r="N507" s="2">
        <f t="shared" ca="1" si="185"/>
        <v>4.25</v>
      </c>
      <c r="O507" s="2">
        <f t="shared" ca="1" si="186"/>
        <v>4.666666666666667</v>
      </c>
      <c r="P507" s="2">
        <f t="shared" ca="1" si="187"/>
        <v>4.416666666666667</v>
      </c>
      <c r="Q507" t="str">
        <f t="shared" ca="1" si="188"/>
        <v>非低收入</v>
      </c>
      <c r="R507" t="str">
        <f t="shared" ca="1" si="189"/>
        <v>中高收入</v>
      </c>
      <c r="S507" t="str">
        <f t="shared" ca="1" si="190"/>
        <v>综合评分合格</v>
      </c>
      <c r="T507" t="str">
        <f t="shared" ca="1" si="191"/>
        <v>非优秀</v>
      </c>
      <c r="U507" t="str">
        <f t="shared" ca="1" si="192"/>
        <v>综合评分合格</v>
      </c>
      <c r="V507" t="str">
        <f t="shared" ca="1" si="193"/>
        <v/>
      </c>
      <c r="W507" t="str">
        <f t="shared" ca="1" si="194"/>
        <v>口灿莲花</v>
      </c>
      <c r="X507" t="str">
        <f t="shared" ca="1" si="195"/>
        <v>颜值爆表</v>
      </c>
      <c r="Y507" t="str">
        <f t="shared" ca="1" si="196"/>
        <v>sql达人</v>
      </c>
      <c r="Z507" t="str">
        <f t="shared" ca="1" si="197"/>
        <v/>
      </c>
      <c r="AA507" t="str">
        <f t="shared" ca="1" si="198"/>
        <v>tab达人</v>
      </c>
      <c r="AB507" t="str">
        <f t="shared" ca="1" si="199"/>
        <v>python达人</v>
      </c>
      <c r="AC507" t="str">
        <f t="shared" ca="1" si="200"/>
        <v>口灿莲花颜值爆表sql达人tab达人python达人,综合评分合格,中高收入</v>
      </c>
      <c r="AD507" t="str">
        <f t="shared" ca="1" si="201"/>
        <v>分析师100506属于中高收入人群,综合评分合格</v>
      </c>
      <c r="AE507" t="str">
        <f t="shared" ca="1" si="202"/>
        <v>分析师100506属于中高收入人群,综合评分合格也是sql达人</v>
      </c>
    </row>
    <row r="508" spans="1:31" x14ac:dyDescent="0.2">
      <c r="A508">
        <v>100507</v>
      </c>
      <c r="B508" s="3">
        <f t="shared" ca="1" si="180"/>
        <v>5463.0029849343155</v>
      </c>
      <c r="C508" s="3">
        <f t="shared" ca="1" si="181"/>
        <v>23.830419382011414</v>
      </c>
      <c r="D508" t="str">
        <f t="shared" ca="1" si="182"/>
        <v>男</v>
      </c>
      <c r="E508" s="3">
        <f t="shared" ca="1" si="183"/>
        <v>18952.397674147636</v>
      </c>
      <c r="F508" s="3">
        <f t="shared" ca="1" si="184"/>
        <v>18</v>
      </c>
      <c r="G508">
        <f t="shared" ca="1" si="204"/>
        <v>5</v>
      </c>
      <c r="H508">
        <f t="shared" ca="1" si="203"/>
        <v>4</v>
      </c>
      <c r="I508">
        <f t="shared" ca="1" si="203"/>
        <v>5</v>
      </c>
      <c r="J508">
        <f t="shared" ca="1" si="203"/>
        <v>4</v>
      </c>
      <c r="K508">
        <f t="shared" ca="1" si="203"/>
        <v>5</v>
      </c>
      <c r="L508">
        <f t="shared" ca="1" si="203"/>
        <v>5</v>
      </c>
      <c r="M508">
        <f t="shared" ca="1" si="203"/>
        <v>5</v>
      </c>
      <c r="N508" s="2">
        <f t="shared" ca="1" si="185"/>
        <v>4.5</v>
      </c>
      <c r="O508" s="2">
        <f t="shared" ca="1" si="186"/>
        <v>5</v>
      </c>
      <c r="P508" s="2">
        <f t="shared" ca="1" si="187"/>
        <v>4.6999999999999993</v>
      </c>
      <c r="Q508" t="str">
        <f t="shared" ca="1" si="188"/>
        <v>非低收入</v>
      </c>
      <c r="R508" t="str">
        <f t="shared" ca="1" si="189"/>
        <v>高收入</v>
      </c>
      <c r="S508" t="str">
        <f t="shared" ca="1" si="190"/>
        <v>综合评分合格</v>
      </c>
      <c r="T508" t="str">
        <f t="shared" ca="1" si="191"/>
        <v>非优秀</v>
      </c>
      <c r="U508" t="str">
        <f t="shared" ca="1" si="192"/>
        <v>综合评分合格</v>
      </c>
      <c r="V508" t="str">
        <f t="shared" ca="1" si="193"/>
        <v>文采斐然</v>
      </c>
      <c r="W508" t="str">
        <f t="shared" ca="1" si="194"/>
        <v>口灿莲花</v>
      </c>
      <c r="X508" t="str">
        <f t="shared" ca="1" si="195"/>
        <v>颜值爆表</v>
      </c>
      <c r="Y508" t="str">
        <f t="shared" ca="1" si="196"/>
        <v>sql达人</v>
      </c>
      <c r="Z508" t="str">
        <f t="shared" ca="1" si="197"/>
        <v>excel达人</v>
      </c>
      <c r="AA508" t="str">
        <f t="shared" ca="1" si="198"/>
        <v>tab达人</v>
      </c>
      <c r="AB508" t="str">
        <f t="shared" ca="1" si="199"/>
        <v/>
      </c>
      <c r="AC508" t="str">
        <f t="shared" ca="1" si="200"/>
        <v>文采斐然口灿莲花颜值爆表sql达人excel达人tab达人,综合评分合格,高收入</v>
      </c>
      <c r="AD508" t="str">
        <f t="shared" ca="1" si="201"/>
        <v>分析师100507属于高收入人群,综合评分合格</v>
      </c>
      <c r="AE508" t="str">
        <f t="shared" ca="1" si="202"/>
        <v>分析师100507属于高收入人群,综合评分合格此人文采斐然也是sql达人</v>
      </c>
    </row>
    <row r="509" spans="1:31" x14ac:dyDescent="0.2">
      <c r="A509">
        <v>100508</v>
      </c>
      <c r="B509" s="3">
        <f t="shared" ca="1" si="180"/>
        <v>2930.1906176950611</v>
      </c>
      <c r="C509" s="3">
        <f t="shared" ca="1" si="181"/>
        <v>57.20784917738581</v>
      </c>
      <c r="D509" t="str">
        <f t="shared" ca="1" si="182"/>
        <v>男</v>
      </c>
      <c r="E509" s="3">
        <f t="shared" ca="1" si="183"/>
        <v>3609.358264087919</v>
      </c>
      <c r="F509" s="3">
        <f t="shared" ca="1" si="184"/>
        <v>17</v>
      </c>
      <c r="G509">
        <f t="shared" ca="1" si="204"/>
        <v>4</v>
      </c>
      <c r="H509">
        <f t="shared" ca="1" si="203"/>
        <v>3</v>
      </c>
      <c r="I509">
        <f t="shared" ca="1" si="203"/>
        <v>3</v>
      </c>
      <c r="J509">
        <f t="shared" ca="1" si="203"/>
        <v>5</v>
      </c>
      <c r="K509">
        <f t="shared" ca="1" si="203"/>
        <v>5</v>
      </c>
      <c r="L509">
        <f t="shared" ca="1" si="203"/>
        <v>5</v>
      </c>
      <c r="M509">
        <f t="shared" ca="1" si="203"/>
        <v>4</v>
      </c>
      <c r="N509" s="2">
        <f t="shared" ca="1" si="185"/>
        <v>3.75</v>
      </c>
      <c r="O509" s="2">
        <f t="shared" ca="1" si="186"/>
        <v>4.666666666666667</v>
      </c>
      <c r="P509" s="2">
        <f t="shared" ca="1" si="187"/>
        <v>4.1166666666666671</v>
      </c>
      <c r="Q509" t="str">
        <f t="shared" ca="1" si="188"/>
        <v>非低收入</v>
      </c>
      <c r="R509" t="str">
        <f t="shared" ca="1" si="189"/>
        <v>中等收入</v>
      </c>
      <c r="S509" t="str">
        <f t="shared" ca="1" si="190"/>
        <v>综合评分合格</v>
      </c>
      <c r="T509" t="str">
        <f t="shared" ca="1" si="191"/>
        <v>非优秀</v>
      </c>
      <c r="U509" t="str">
        <f t="shared" ca="1" si="192"/>
        <v>综合评分合格</v>
      </c>
      <c r="V509" t="str">
        <f t="shared" ca="1" si="193"/>
        <v>文采斐然</v>
      </c>
      <c r="W509" t="str">
        <f t="shared" ca="1" si="194"/>
        <v>口灿莲花</v>
      </c>
      <c r="X509" t="str">
        <f t="shared" ca="1" si="195"/>
        <v/>
      </c>
      <c r="Y509" t="str">
        <f t="shared" ca="1" si="196"/>
        <v>sql达人</v>
      </c>
      <c r="Z509" t="str">
        <f t="shared" ca="1" si="197"/>
        <v/>
      </c>
      <c r="AA509" t="str">
        <f t="shared" ca="1" si="198"/>
        <v/>
      </c>
      <c r="AB509" t="str">
        <f t="shared" ca="1" si="199"/>
        <v>python达人</v>
      </c>
      <c r="AC509" t="str">
        <f t="shared" ca="1" si="200"/>
        <v>文采斐然口灿莲花sql达人python达人,综合评分合格,中等收入</v>
      </c>
      <c r="AD509" t="str">
        <f t="shared" ca="1" si="201"/>
        <v>分析师100508属于中等收入人群,综合评分合格</v>
      </c>
      <c r="AE509" t="str">
        <f t="shared" ca="1" si="202"/>
        <v>分析师100508属于中等收入人群,综合评分合格此人文采斐然也是sql达人</v>
      </c>
    </row>
    <row r="510" spans="1:31" x14ac:dyDescent="0.2">
      <c r="A510">
        <v>100509</v>
      </c>
      <c r="B510" s="3">
        <f t="shared" ca="1" si="180"/>
        <v>5489.8390788170045</v>
      </c>
      <c r="C510" s="3">
        <f t="shared" ca="1" si="181"/>
        <v>65.736904402188259</v>
      </c>
      <c r="D510" t="str">
        <f t="shared" ca="1" si="182"/>
        <v>女</v>
      </c>
      <c r="E510" s="3">
        <f t="shared" ca="1" si="183"/>
        <v>12760.052302046124</v>
      </c>
      <c r="F510" s="3">
        <f t="shared" ca="1" si="184"/>
        <v>7</v>
      </c>
      <c r="G510">
        <f t="shared" ca="1" si="204"/>
        <v>4</v>
      </c>
      <c r="H510">
        <f t="shared" ca="1" si="203"/>
        <v>5</v>
      </c>
      <c r="I510">
        <f t="shared" ca="1" si="203"/>
        <v>5</v>
      </c>
      <c r="J510">
        <f t="shared" ca="1" si="203"/>
        <v>5</v>
      </c>
      <c r="K510">
        <f t="shared" ca="1" si="203"/>
        <v>4</v>
      </c>
      <c r="L510">
        <f t="shared" ca="1" si="203"/>
        <v>5</v>
      </c>
      <c r="M510">
        <f t="shared" ca="1" si="203"/>
        <v>4</v>
      </c>
      <c r="N510" s="2">
        <f t="shared" ca="1" si="185"/>
        <v>4.75</v>
      </c>
      <c r="O510" s="2">
        <f t="shared" ca="1" si="186"/>
        <v>4.333333333333333</v>
      </c>
      <c r="P510" s="2">
        <f t="shared" ca="1" si="187"/>
        <v>4.5833333333333339</v>
      </c>
      <c r="Q510" t="str">
        <f t="shared" ca="1" si="188"/>
        <v>非低收入</v>
      </c>
      <c r="R510" t="str">
        <f t="shared" ca="1" si="189"/>
        <v>高收入</v>
      </c>
      <c r="S510" t="str">
        <f t="shared" ca="1" si="190"/>
        <v>综合评分合格</v>
      </c>
      <c r="T510" t="str">
        <f t="shared" ca="1" si="191"/>
        <v>非优秀</v>
      </c>
      <c r="U510" t="str">
        <f t="shared" ca="1" si="192"/>
        <v>综合评分合格</v>
      </c>
      <c r="V510" t="str">
        <f t="shared" ca="1" si="193"/>
        <v/>
      </c>
      <c r="W510" t="str">
        <f t="shared" ca="1" si="194"/>
        <v>口灿莲花</v>
      </c>
      <c r="X510" t="str">
        <f t="shared" ca="1" si="195"/>
        <v/>
      </c>
      <c r="Y510" t="str">
        <f t="shared" ca="1" si="196"/>
        <v>sql达人</v>
      </c>
      <c r="Z510" t="str">
        <f t="shared" ca="1" si="197"/>
        <v/>
      </c>
      <c r="AA510" t="str">
        <f t="shared" ca="1" si="198"/>
        <v>tab达人</v>
      </c>
      <c r="AB510" t="str">
        <f t="shared" ca="1" si="199"/>
        <v>python达人</v>
      </c>
      <c r="AC510" t="str">
        <f t="shared" ca="1" si="200"/>
        <v>口灿莲花sql达人tab达人python达人,综合评分合格,高收入</v>
      </c>
      <c r="AD510" t="str">
        <f t="shared" ca="1" si="201"/>
        <v>分析师100509属于高收入人群,综合评分合格</v>
      </c>
      <c r="AE510" t="str">
        <f t="shared" ca="1" si="202"/>
        <v>分析师100509属于高收入人群,综合评分合格也是sql达人</v>
      </c>
    </row>
    <row r="511" spans="1:31" x14ac:dyDescent="0.2">
      <c r="A511">
        <v>100510</v>
      </c>
      <c r="B511" s="3">
        <f t="shared" ca="1" si="180"/>
        <v>5955.4812879656938</v>
      </c>
      <c r="C511" s="3">
        <f t="shared" ca="1" si="181"/>
        <v>29.672848518429767</v>
      </c>
      <c r="D511" t="str">
        <f t="shared" ca="1" si="182"/>
        <v>男</v>
      </c>
      <c r="E511" s="3">
        <f t="shared" ca="1" si="183"/>
        <v>15999.982673459359</v>
      </c>
      <c r="F511" s="3">
        <f t="shared" ca="1" si="184"/>
        <v>8</v>
      </c>
      <c r="G511">
        <f t="shared" ca="1" si="204"/>
        <v>5</v>
      </c>
      <c r="H511">
        <f t="shared" ca="1" si="203"/>
        <v>3</v>
      </c>
      <c r="I511">
        <f t="shared" ca="1" si="203"/>
        <v>4</v>
      </c>
      <c r="J511">
        <f t="shared" ca="1" si="203"/>
        <v>5</v>
      </c>
      <c r="K511">
        <f t="shared" ca="1" si="203"/>
        <v>5</v>
      </c>
      <c r="L511">
        <f t="shared" ca="1" si="203"/>
        <v>5</v>
      </c>
      <c r="M511">
        <f t="shared" ca="1" si="203"/>
        <v>3</v>
      </c>
      <c r="N511" s="2">
        <f t="shared" ca="1" si="185"/>
        <v>4.25</v>
      </c>
      <c r="O511" s="2">
        <f t="shared" ca="1" si="186"/>
        <v>4.333333333333333</v>
      </c>
      <c r="P511" s="2">
        <f t="shared" ca="1" si="187"/>
        <v>4.2833333333333332</v>
      </c>
      <c r="Q511" t="str">
        <f t="shared" ca="1" si="188"/>
        <v>非低收入</v>
      </c>
      <c r="R511" t="str">
        <f t="shared" ca="1" si="189"/>
        <v>高收入</v>
      </c>
      <c r="S511" t="str">
        <f t="shared" ca="1" si="190"/>
        <v>综合评分合格</v>
      </c>
      <c r="T511" t="str">
        <f t="shared" ca="1" si="191"/>
        <v>非优秀</v>
      </c>
      <c r="U511" t="str">
        <f t="shared" ca="1" si="192"/>
        <v>综合评分合格</v>
      </c>
      <c r="V511" t="str">
        <f t="shared" ca="1" si="193"/>
        <v>文采斐然</v>
      </c>
      <c r="W511" t="str">
        <f t="shared" ca="1" si="194"/>
        <v>口灿莲花</v>
      </c>
      <c r="X511" t="str">
        <f t="shared" ca="1" si="195"/>
        <v/>
      </c>
      <c r="Y511" t="str">
        <f t="shared" ca="1" si="196"/>
        <v>sql达人</v>
      </c>
      <c r="Z511" t="str">
        <f t="shared" ca="1" si="197"/>
        <v>excel达人</v>
      </c>
      <c r="AA511" t="str">
        <f t="shared" ca="1" si="198"/>
        <v/>
      </c>
      <c r="AB511" t="str">
        <f t="shared" ca="1" si="199"/>
        <v>python达人</v>
      </c>
      <c r="AC511" t="str">
        <f t="shared" ca="1" si="200"/>
        <v>文采斐然口灿莲花sql达人excel达人python达人,综合评分合格,高收入</v>
      </c>
      <c r="AD511" t="str">
        <f t="shared" ca="1" si="201"/>
        <v>分析师100510属于高收入人群,综合评分合格</v>
      </c>
      <c r="AE511" t="str">
        <f t="shared" ca="1" si="202"/>
        <v>分析师100510属于高收入人群,综合评分合格此人文采斐然也是sql达人</v>
      </c>
    </row>
    <row r="512" spans="1:31" x14ac:dyDescent="0.2">
      <c r="A512">
        <v>100511</v>
      </c>
      <c r="B512" s="3">
        <f t="shared" ca="1" si="180"/>
        <v>8211.039646707557</v>
      </c>
      <c r="C512" s="3">
        <f t="shared" ca="1" si="181"/>
        <v>67.04893670526458</v>
      </c>
      <c r="D512" t="str">
        <f t="shared" ca="1" si="182"/>
        <v>女</v>
      </c>
      <c r="E512" s="3">
        <f t="shared" ca="1" si="183"/>
        <v>7276.4192827212983</v>
      </c>
      <c r="F512" s="3">
        <f t="shared" ca="1" si="184"/>
        <v>9</v>
      </c>
      <c r="G512">
        <f t="shared" ca="1" si="204"/>
        <v>5</v>
      </c>
      <c r="H512">
        <f t="shared" ca="1" si="203"/>
        <v>5</v>
      </c>
      <c r="I512">
        <f t="shared" ca="1" si="203"/>
        <v>4</v>
      </c>
      <c r="J512">
        <f t="shared" ca="1" si="203"/>
        <v>4</v>
      </c>
      <c r="K512">
        <f t="shared" ca="1" si="203"/>
        <v>5</v>
      </c>
      <c r="L512">
        <f t="shared" ca="1" si="203"/>
        <v>3</v>
      </c>
      <c r="M512">
        <f t="shared" ca="1" si="203"/>
        <v>3</v>
      </c>
      <c r="N512" s="2">
        <f t="shared" ca="1" si="185"/>
        <v>4.5</v>
      </c>
      <c r="O512" s="2">
        <f t="shared" ca="1" si="186"/>
        <v>3.6666666666666665</v>
      </c>
      <c r="P512" s="2">
        <f t="shared" ca="1" si="187"/>
        <v>4.1666666666666661</v>
      </c>
      <c r="Q512" t="str">
        <f t="shared" ca="1" si="188"/>
        <v>非低收入</v>
      </c>
      <c r="R512" t="str">
        <f t="shared" ca="1" si="189"/>
        <v>中高收入</v>
      </c>
      <c r="S512" t="str">
        <f t="shared" ca="1" si="190"/>
        <v>综合评分合格</v>
      </c>
      <c r="T512" t="str">
        <f t="shared" ca="1" si="191"/>
        <v>非优秀</v>
      </c>
      <c r="U512" t="str">
        <f t="shared" ca="1" si="192"/>
        <v>综合评分合格</v>
      </c>
      <c r="V512" t="str">
        <f t="shared" ca="1" si="193"/>
        <v>文采斐然</v>
      </c>
      <c r="W512" t="str">
        <f t="shared" ca="1" si="194"/>
        <v/>
      </c>
      <c r="X512" t="str">
        <f t="shared" ca="1" si="195"/>
        <v/>
      </c>
      <c r="Y512" t="str">
        <f t="shared" ca="1" si="196"/>
        <v>sql达人</v>
      </c>
      <c r="Z512" t="str">
        <f t="shared" ca="1" si="197"/>
        <v>excel达人</v>
      </c>
      <c r="AA512" t="str">
        <f t="shared" ca="1" si="198"/>
        <v/>
      </c>
      <c r="AB512" t="str">
        <f t="shared" ca="1" si="199"/>
        <v/>
      </c>
      <c r="AC512" t="str">
        <f t="shared" ca="1" si="200"/>
        <v>文采斐然sql达人excel达人,综合评分合格,中高收入</v>
      </c>
      <c r="AD512" t="str">
        <f t="shared" ca="1" si="201"/>
        <v>分析师100511属于中高收入人群,综合评分合格</v>
      </c>
      <c r="AE512" t="str">
        <f t="shared" ca="1" si="202"/>
        <v>分析师100511属于中高收入人群,综合评分合格此人文采斐然也是sql达人</v>
      </c>
    </row>
    <row r="513" spans="1:31" x14ac:dyDescent="0.2">
      <c r="A513">
        <v>100512</v>
      </c>
      <c r="B513" s="3">
        <f t="shared" ca="1" si="180"/>
        <v>3913.983453293416</v>
      </c>
      <c r="C513" s="3">
        <f t="shared" ca="1" si="181"/>
        <v>58.249238650451105</v>
      </c>
      <c r="D513" t="str">
        <f t="shared" ca="1" si="182"/>
        <v>男</v>
      </c>
      <c r="E513" s="3">
        <f t="shared" ca="1" si="183"/>
        <v>14811.158823948801</v>
      </c>
      <c r="F513" s="3">
        <f t="shared" ca="1" si="184"/>
        <v>19</v>
      </c>
      <c r="G513">
        <f t="shared" ca="1" si="204"/>
        <v>5</v>
      </c>
      <c r="H513">
        <f t="shared" ca="1" si="203"/>
        <v>5</v>
      </c>
      <c r="I513">
        <f t="shared" ca="1" si="203"/>
        <v>5</v>
      </c>
      <c r="J513">
        <f t="shared" ca="1" si="203"/>
        <v>5</v>
      </c>
      <c r="K513">
        <f t="shared" ca="1" si="203"/>
        <v>4</v>
      </c>
      <c r="L513">
        <f t="shared" ca="1" si="203"/>
        <v>5</v>
      </c>
      <c r="M513">
        <f t="shared" ca="1" si="203"/>
        <v>3</v>
      </c>
      <c r="N513" s="2">
        <f t="shared" ca="1" si="185"/>
        <v>5</v>
      </c>
      <c r="O513" s="2">
        <f t="shared" ca="1" si="186"/>
        <v>4</v>
      </c>
      <c r="P513" s="2">
        <f t="shared" ca="1" si="187"/>
        <v>4.5999999999999996</v>
      </c>
      <c r="Q513" t="str">
        <f t="shared" ca="1" si="188"/>
        <v>非低收入</v>
      </c>
      <c r="R513" t="str">
        <f t="shared" ca="1" si="189"/>
        <v>高收入</v>
      </c>
      <c r="S513" t="str">
        <f t="shared" ca="1" si="190"/>
        <v>综合评分合格</v>
      </c>
      <c r="T513" t="str">
        <f t="shared" ca="1" si="191"/>
        <v>非优秀</v>
      </c>
      <c r="U513" t="str">
        <f t="shared" ca="1" si="192"/>
        <v>综合评分合格</v>
      </c>
      <c r="V513" t="str">
        <f t="shared" ca="1" si="193"/>
        <v/>
      </c>
      <c r="W513" t="str">
        <f t="shared" ca="1" si="194"/>
        <v>口灿莲花</v>
      </c>
      <c r="X513" t="str">
        <f t="shared" ca="1" si="195"/>
        <v/>
      </c>
      <c r="Y513" t="str">
        <f t="shared" ca="1" si="196"/>
        <v>sql达人</v>
      </c>
      <c r="Z513" t="str">
        <f t="shared" ca="1" si="197"/>
        <v>excel达人</v>
      </c>
      <c r="AA513" t="str">
        <f t="shared" ca="1" si="198"/>
        <v>tab达人</v>
      </c>
      <c r="AB513" t="str">
        <f t="shared" ca="1" si="199"/>
        <v>python达人</v>
      </c>
      <c r="AC513" t="str">
        <f t="shared" ca="1" si="200"/>
        <v>口灿莲花sql达人excel达人tab达人python达人,综合评分合格,高收入</v>
      </c>
      <c r="AD513" t="str">
        <f t="shared" ca="1" si="201"/>
        <v>分析师100512属于高收入人群,综合评分合格</v>
      </c>
      <c r="AE513" t="str">
        <f t="shared" ca="1" si="202"/>
        <v>分析师100512属于高收入人群,综合评分合格也是sql达人</v>
      </c>
    </row>
    <row r="514" spans="1:31" x14ac:dyDescent="0.2">
      <c r="A514">
        <v>100513</v>
      </c>
      <c r="B514" s="3">
        <f t="shared" ca="1" si="180"/>
        <v>8388.5245363002032</v>
      </c>
      <c r="C514" s="3">
        <f t="shared" ca="1" si="181"/>
        <v>64.89345353868471</v>
      </c>
      <c r="D514" t="str">
        <f t="shared" ca="1" si="182"/>
        <v>女</v>
      </c>
      <c r="E514" s="3">
        <f t="shared" ca="1" si="183"/>
        <v>7861.3198896732247</v>
      </c>
      <c r="F514" s="3">
        <f t="shared" ca="1" si="184"/>
        <v>18</v>
      </c>
      <c r="G514">
        <f t="shared" ca="1" si="204"/>
        <v>2</v>
      </c>
      <c r="H514">
        <f t="shared" ca="1" si="203"/>
        <v>5</v>
      </c>
      <c r="I514">
        <f t="shared" ca="1" si="203"/>
        <v>5</v>
      </c>
      <c r="J514">
        <f t="shared" ca="1" si="203"/>
        <v>5</v>
      </c>
      <c r="K514">
        <f t="shared" ca="1" si="203"/>
        <v>3</v>
      </c>
      <c r="L514">
        <f t="shared" ca="1" si="203"/>
        <v>5</v>
      </c>
      <c r="M514">
        <f t="shared" ca="1" si="203"/>
        <v>5</v>
      </c>
      <c r="N514" s="2">
        <f t="shared" ca="1" si="185"/>
        <v>4.25</v>
      </c>
      <c r="O514" s="2">
        <f t="shared" ca="1" si="186"/>
        <v>4.333333333333333</v>
      </c>
      <c r="P514" s="2">
        <f t="shared" ca="1" si="187"/>
        <v>4.2833333333333332</v>
      </c>
      <c r="Q514" t="str">
        <f t="shared" ca="1" si="188"/>
        <v>非低收入</v>
      </c>
      <c r="R514" t="str">
        <f t="shared" ca="1" si="189"/>
        <v>中高收入</v>
      </c>
      <c r="S514" t="str">
        <f t="shared" ca="1" si="190"/>
        <v>综合评分合格</v>
      </c>
      <c r="T514" t="str">
        <f t="shared" ca="1" si="191"/>
        <v>非优秀</v>
      </c>
      <c r="U514" t="str">
        <f t="shared" ca="1" si="192"/>
        <v>综合评分合格</v>
      </c>
      <c r="V514" t="str">
        <f t="shared" ca="1" si="193"/>
        <v/>
      </c>
      <c r="W514" t="str">
        <f t="shared" ca="1" si="194"/>
        <v>口灿莲花</v>
      </c>
      <c r="X514" t="str">
        <f t="shared" ca="1" si="195"/>
        <v>颜值爆表</v>
      </c>
      <c r="Y514" t="str">
        <f t="shared" ca="1" si="196"/>
        <v>sql达人</v>
      </c>
      <c r="Z514" t="str">
        <f t="shared" ca="1" si="197"/>
        <v/>
      </c>
      <c r="AA514" t="str">
        <f t="shared" ca="1" si="198"/>
        <v>tab达人</v>
      </c>
      <c r="AB514" t="str">
        <f t="shared" ca="1" si="199"/>
        <v>python达人</v>
      </c>
      <c r="AC514" t="str">
        <f t="shared" ca="1" si="200"/>
        <v>口灿莲花颜值爆表sql达人tab达人python达人,综合评分合格,中高收入</v>
      </c>
      <c r="AD514" t="str">
        <f t="shared" ca="1" si="201"/>
        <v>分析师100513属于中高收入人群,综合评分合格</v>
      </c>
      <c r="AE514" t="str">
        <f t="shared" ca="1" si="202"/>
        <v>分析师100513属于中高收入人群,综合评分合格也是sql达人</v>
      </c>
    </row>
    <row r="515" spans="1:31" x14ac:dyDescent="0.2">
      <c r="A515">
        <v>100514</v>
      </c>
      <c r="B515" s="3">
        <f t="shared" ref="B515:B572" ca="1" si="205">RAND()*10000</f>
        <v>735.12732802365815</v>
      </c>
      <c r="C515" s="3">
        <f t="shared" ref="C515:C572" ca="1" si="206">18+RAND()*50</f>
        <v>43.392582055961377</v>
      </c>
      <c r="D515" t="str">
        <f t="shared" ref="D515:D572" ca="1" si="207">IF(RAND()&lt;=0.5,"男","女")</f>
        <v>女</v>
      </c>
      <c r="E515" s="3">
        <f t="shared" ref="E515:E572" ca="1" si="208">RAND()*20000+2000</f>
        <v>2497.3365892137836</v>
      </c>
      <c r="F515" s="3">
        <f t="shared" ref="F515:F572" ca="1" si="209">ROUND((2+RAND()*20),0)</f>
        <v>21</v>
      </c>
      <c r="G515">
        <f t="shared" ca="1" si="204"/>
        <v>2</v>
      </c>
      <c r="H515">
        <f t="shared" ca="1" si="203"/>
        <v>4</v>
      </c>
      <c r="I515">
        <f t="shared" ca="1" si="203"/>
        <v>4</v>
      </c>
      <c r="J515">
        <f t="shared" ca="1" si="203"/>
        <v>4</v>
      </c>
      <c r="K515">
        <f t="shared" ca="1" si="203"/>
        <v>5</v>
      </c>
      <c r="L515">
        <f t="shared" ca="1" si="203"/>
        <v>3</v>
      </c>
      <c r="M515">
        <f t="shared" ca="1" si="203"/>
        <v>4</v>
      </c>
      <c r="N515" s="2">
        <f t="shared" ref="N515:N572" ca="1" si="210">AVERAGE(G515:J515)</f>
        <v>3.5</v>
      </c>
      <c r="O515" s="2">
        <f t="shared" ref="O515:O572" ca="1" si="211">AVERAGE(K515:M515)</f>
        <v>4</v>
      </c>
      <c r="P515" s="2">
        <f t="shared" ref="P515:P572" ca="1" si="212">0.6*N515+0.4*O515</f>
        <v>3.7</v>
      </c>
      <c r="Q515" t="str">
        <f t="shared" ref="Q515:Q572" ca="1" si="213">IF(E515&lt;3000,"低收入","非低收入")</f>
        <v>低收入</v>
      </c>
      <c r="R515" t="str">
        <f t="shared" ref="R515:R572" ca="1" si="214">IF(E515&lt;3000,"低收入",IF(E515&lt;6000,"中等收入",IF(E515&lt;10000,"中高收入","高收入")))</f>
        <v>低收入</v>
      </c>
      <c r="S515" t="str">
        <f t="shared" ref="S515:S572" ca="1" si="215">IF(OR(N515&lt;3,O515&lt;3),"综合评分不合格","综合评分合格")</f>
        <v>综合评分合格</v>
      </c>
      <c r="T515" t="str">
        <f t="shared" ref="T515:T572" ca="1" si="216">IF(AND(N515&gt;4.5,O515&gt;4.5),"优秀","非优秀")</f>
        <v>非优秀</v>
      </c>
      <c r="U515" t="str">
        <f t="shared" ref="U515:U572" ca="1" si="217">IF(T515="优秀","优秀",S515)</f>
        <v>综合评分合格</v>
      </c>
      <c r="V515" t="str">
        <f t="shared" ref="V515:V572" ca="1" si="218">IF(K515&gt;=4.5,"文采斐然","")</f>
        <v>文采斐然</v>
      </c>
      <c r="W515" t="str">
        <f t="shared" ref="W515:W572" ca="1" si="219">IF(L515&gt;=4.5,"口灿莲花","")</f>
        <v/>
      </c>
      <c r="X515" t="str">
        <f t="shared" ref="X515:X572" ca="1" si="220">IF(M515&gt;=4.5,"颜值爆表","")</f>
        <v/>
      </c>
      <c r="Y515" t="str">
        <f t="shared" ref="Y515:Y572" ca="1" si="221">IF(F515&gt;4.5,"sql达人","")</f>
        <v>sql达人</v>
      </c>
      <c r="Z515" t="str">
        <f t="shared" ref="Z515:Z572" ca="1" si="222">IF(G515&gt;4.5,"excel达人","")</f>
        <v/>
      </c>
      <c r="AA515" t="str">
        <f t="shared" ref="AA515:AA572" ca="1" si="223">IF(I515&gt;4.5,"tab达人","")</f>
        <v/>
      </c>
      <c r="AB515" t="str">
        <f t="shared" ref="AB515:AB572" ca="1" si="224">IF(J515&gt;4.5,"python达人","")</f>
        <v/>
      </c>
      <c r="AC515" t="str">
        <f t="shared" ref="AC515:AC572" ca="1" si="225">_xlfn.CONCAT(V515:AB515,",",U515,",",R515)</f>
        <v>文采斐然sql达人,综合评分合格,低收入</v>
      </c>
      <c r="AD515" t="str">
        <f t="shared" ref="AD515:AD572" ca="1" si="226">CONCATENATE("分析师",A515,"属于",R515,"人群",",",U515)</f>
        <v>分析师100514属于低收入人群,综合评分合格</v>
      </c>
      <c r="AE515" t="str">
        <f t="shared" ref="AE515:AE572" ca="1" si="227">CONCATENATE(AD515,"",IF(V515="","","此人"),V515,IF(Y515="","","也是"),Y515)</f>
        <v>分析师100514属于低收入人群,综合评分合格此人文采斐然也是sql达人</v>
      </c>
    </row>
    <row r="516" spans="1:31" x14ac:dyDescent="0.2">
      <c r="A516">
        <v>100515</v>
      </c>
      <c r="B516" s="3">
        <f t="shared" ca="1" si="205"/>
        <v>8127.2477396891309</v>
      </c>
      <c r="C516" s="3">
        <f t="shared" ca="1" si="206"/>
        <v>35.235260275114769</v>
      </c>
      <c r="D516" t="str">
        <f t="shared" ca="1" si="207"/>
        <v>女</v>
      </c>
      <c r="E516" s="3">
        <f t="shared" ca="1" si="208"/>
        <v>4455.3209947618743</v>
      </c>
      <c r="F516" s="3">
        <f t="shared" ca="1" si="209"/>
        <v>3</v>
      </c>
      <c r="G516">
        <f t="shared" ca="1" si="204"/>
        <v>4</v>
      </c>
      <c r="H516">
        <f t="shared" ca="1" si="203"/>
        <v>4</v>
      </c>
      <c r="I516">
        <f t="shared" ca="1" si="203"/>
        <v>5</v>
      </c>
      <c r="J516">
        <f t="shared" ca="1" si="203"/>
        <v>5</v>
      </c>
      <c r="K516">
        <f t="shared" ca="1" si="203"/>
        <v>4</v>
      </c>
      <c r="L516">
        <f t="shared" ca="1" si="203"/>
        <v>5</v>
      </c>
      <c r="M516">
        <f t="shared" ca="1" si="203"/>
        <v>3</v>
      </c>
      <c r="N516" s="2">
        <f t="shared" ca="1" si="210"/>
        <v>4.5</v>
      </c>
      <c r="O516" s="2">
        <f t="shared" ca="1" si="211"/>
        <v>4</v>
      </c>
      <c r="P516" s="2">
        <f t="shared" ca="1" si="212"/>
        <v>4.3</v>
      </c>
      <c r="Q516" t="str">
        <f t="shared" ca="1" si="213"/>
        <v>非低收入</v>
      </c>
      <c r="R516" t="str">
        <f t="shared" ca="1" si="214"/>
        <v>中等收入</v>
      </c>
      <c r="S516" t="str">
        <f t="shared" ca="1" si="215"/>
        <v>综合评分合格</v>
      </c>
      <c r="T516" t="str">
        <f t="shared" ca="1" si="216"/>
        <v>非优秀</v>
      </c>
      <c r="U516" t="str">
        <f t="shared" ca="1" si="217"/>
        <v>综合评分合格</v>
      </c>
      <c r="V516" t="str">
        <f t="shared" ca="1" si="218"/>
        <v/>
      </c>
      <c r="W516" t="str">
        <f t="shared" ca="1" si="219"/>
        <v>口灿莲花</v>
      </c>
      <c r="X516" t="str">
        <f t="shared" ca="1" si="220"/>
        <v/>
      </c>
      <c r="Y516" t="str">
        <f t="shared" ca="1" si="221"/>
        <v/>
      </c>
      <c r="Z516" t="str">
        <f t="shared" ca="1" si="222"/>
        <v/>
      </c>
      <c r="AA516" t="str">
        <f t="shared" ca="1" si="223"/>
        <v>tab达人</v>
      </c>
      <c r="AB516" t="str">
        <f t="shared" ca="1" si="224"/>
        <v>python达人</v>
      </c>
      <c r="AC516" t="str">
        <f t="shared" ca="1" si="225"/>
        <v>口灿莲花tab达人python达人,综合评分合格,中等收入</v>
      </c>
      <c r="AD516" t="str">
        <f t="shared" ca="1" si="226"/>
        <v>分析师100515属于中等收入人群,综合评分合格</v>
      </c>
      <c r="AE516" t="str">
        <f t="shared" ca="1" si="227"/>
        <v>分析师100515属于中等收入人群,综合评分合格</v>
      </c>
    </row>
    <row r="517" spans="1:31" x14ac:dyDescent="0.2">
      <c r="A517">
        <v>100516</v>
      </c>
      <c r="B517" s="3">
        <f t="shared" ca="1" si="205"/>
        <v>3424.666110200365</v>
      </c>
      <c r="C517" s="3">
        <f t="shared" ca="1" si="206"/>
        <v>60.05868234797515</v>
      </c>
      <c r="D517" t="str">
        <f t="shared" ca="1" si="207"/>
        <v>男</v>
      </c>
      <c r="E517" s="3">
        <f t="shared" ca="1" si="208"/>
        <v>7517.946271198859</v>
      </c>
      <c r="F517" s="3">
        <f t="shared" ca="1" si="209"/>
        <v>21</v>
      </c>
      <c r="G517">
        <f t="shared" ca="1" si="204"/>
        <v>4</v>
      </c>
      <c r="H517">
        <f t="shared" ca="1" si="203"/>
        <v>4</v>
      </c>
      <c r="I517">
        <f t="shared" ca="1" si="203"/>
        <v>5</v>
      </c>
      <c r="J517">
        <f t="shared" ca="1" si="203"/>
        <v>5</v>
      </c>
      <c r="K517">
        <f t="shared" ca="1" si="203"/>
        <v>5</v>
      </c>
      <c r="L517">
        <f t="shared" ca="1" si="203"/>
        <v>5</v>
      </c>
      <c r="M517">
        <f t="shared" ca="1" si="203"/>
        <v>2</v>
      </c>
      <c r="N517" s="2">
        <f t="shared" ca="1" si="210"/>
        <v>4.5</v>
      </c>
      <c r="O517" s="2">
        <f t="shared" ca="1" si="211"/>
        <v>4</v>
      </c>
      <c r="P517" s="2">
        <f t="shared" ca="1" si="212"/>
        <v>4.3</v>
      </c>
      <c r="Q517" t="str">
        <f t="shared" ca="1" si="213"/>
        <v>非低收入</v>
      </c>
      <c r="R517" t="str">
        <f t="shared" ca="1" si="214"/>
        <v>中高收入</v>
      </c>
      <c r="S517" t="str">
        <f t="shared" ca="1" si="215"/>
        <v>综合评分合格</v>
      </c>
      <c r="T517" t="str">
        <f t="shared" ca="1" si="216"/>
        <v>非优秀</v>
      </c>
      <c r="U517" t="str">
        <f t="shared" ca="1" si="217"/>
        <v>综合评分合格</v>
      </c>
      <c r="V517" t="str">
        <f t="shared" ca="1" si="218"/>
        <v>文采斐然</v>
      </c>
      <c r="W517" t="str">
        <f t="shared" ca="1" si="219"/>
        <v>口灿莲花</v>
      </c>
      <c r="X517" t="str">
        <f t="shared" ca="1" si="220"/>
        <v/>
      </c>
      <c r="Y517" t="str">
        <f t="shared" ca="1" si="221"/>
        <v>sql达人</v>
      </c>
      <c r="Z517" t="str">
        <f t="shared" ca="1" si="222"/>
        <v/>
      </c>
      <c r="AA517" t="str">
        <f t="shared" ca="1" si="223"/>
        <v>tab达人</v>
      </c>
      <c r="AB517" t="str">
        <f t="shared" ca="1" si="224"/>
        <v>python达人</v>
      </c>
      <c r="AC517" t="str">
        <f t="shared" ca="1" si="225"/>
        <v>文采斐然口灿莲花sql达人tab达人python达人,综合评分合格,中高收入</v>
      </c>
      <c r="AD517" t="str">
        <f t="shared" ca="1" si="226"/>
        <v>分析师100516属于中高收入人群,综合评分合格</v>
      </c>
      <c r="AE517" t="str">
        <f t="shared" ca="1" si="227"/>
        <v>分析师100516属于中高收入人群,综合评分合格此人文采斐然也是sql达人</v>
      </c>
    </row>
    <row r="518" spans="1:31" x14ac:dyDescent="0.2">
      <c r="A518">
        <v>100517</v>
      </c>
      <c r="B518" s="3">
        <f t="shared" ca="1" si="205"/>
        <v>4290.2877790325965</v>
      </c>
      <c r="C518" s="3">
        <f t="shared" ca="1" si="206"/>
        <v>47.456564822836441</v>
      </c>
      <c r="D518" t="str">
        <f t="shared" ca="1" si="207"/>
        <v>女</v>
      </c>
      <c r="E518" s="3">
        <f t="shared" ca="1" si="208"/>
        <v>10840.698985831861</v>
      </c>
      <c r="F518" s="3">
        <f t="shared" ca="1" si="209"/>
        <v>13</v>
      </c>
      <c r="G518">
        <f t="shared" ca="1" si="204"/>
        <v>5</v>
      </c>
      <c r="H518">
        <f t="shared" ca="1" si="203"/>
        <v>5</v>
      </c>
      <c r="I518">
        <f t="shared" ca="1" si="203"/>
        <v>4</v>
      </c>
      <c r="J518">
        <f t="shared" ca="1" si="203"/>
        <v>5</v>
      </c>
      <c r="K518">
        <f t="shared" ca="1" si="203"/>
        <v>4</v>
      </c>
      <c r="L518">
        <f t="shared" ca="1" si="203"/>
        <v>4</v>
      </c>
      <c r="M518">
        <f t="shared" ca="1" si="203"/>
        <v>5</v>
      </c>
      <c r="N518" s="2">
        <f t="shared" ca="1" si="210"/>
        <v>4.75</v>
      </c>
      <c r="O518" s="2">
        <f t="shared" ca="1" si="211"/>
        <v>4.333333333333333</v>
      </c>
      <c r="P518" s="2">
        <f t="shared" ca="1" si="212"/>
        <v>4.5833333333333339</v>
      </c>
      <c r="Q518" t="str">
        <f t="shared" ca="1" si="213"/>
        <v>非低收入</v>
      </c>
      <c r="R518" t="str">
        <f t="shared" ca="1" si="214"/>
        <v>高收入</v>
      </c>
      <c r="S518" t="str">
        <f t="shared" ca="1" si="215"/>
        <v>综合评分合格</v>
      </c>
      <c r="T518" t="str">
        <f t="shared" ca="1" si="216"/>
        <v>非优秀</v>
      </c>
      <c r="U518" t="str">
        <f t="shared" ca="1" si="217"/>
        <v>综合评分合格</v>
      </c>
      <c r="V518" t="str">
        <f t="shared" ca="1" si="218"/>
        <v/>
      </c>
      <c r="W518" t="str">
        <f t="shared" ca="1" si="219"/>
        <v/>
      </c>
      <c r="X518" t="str">
        <f t="shared" ca="1" si="220"/>
        <v>颜值爆表</v>
      </c>
      <c r="Y518" t="str">
        <f t="shared" ca="1" si="221"/>
        <v>sql达人</v>
      </c>
      <c r="Z518" t="str">
        <f t="shared" ca="1" si="222"/>
        <v>excel达人</v>
      </c>
      <c r="AA518" t="str">
        <f t="shared" ca="1" si="223"/>
        <v/>
      </c>
      <c r="AB518" t="str">
        <f t="shared" ca="1" si="224"/>
        <v>python达人</v>
      </c>
      <c r="AC518" t="str">
        <f t="shared" ca="1" si="225"/>
        <v>颜值爆表sql达人excel达人python达人,综合评分合格,高收入</v>
      </c>
      <c r="AD518" t="str">
        <f t="shared" ca="1" si="226"/>
        <v>分析师100517属于高收入人群,综合评分合格</v>
      </c>
      <c r="AE518" t="str">
        <f t="shared" ca="1" si="227"/>
        <v>分析师100517属于高收入人群,综合评分合格也是sql达人</v>
      </c>
    </row>
    <row r="519" spans="1:31" x14ac:dyDescent="0.2">
      <c r="A519">
        <v>100518</v>
      </c>
      <c r="B519" s="3">
        <f t="shared" ca="1" si="205"/>
        <v>550.32701366769629</v>
      </c>
      <c r="C519" s="3">
        <f t="shared" ca="1" si="206"/>
        <v>47.303452007070078</v>
      </c>
      <c r="D519" t="str">
        <f t="shared" ca="1" si="207"/>
        <v>女</v>
      </c>
      <c r="E519" s="3">
        <f t="shared" ca="1" si="208"/>
        <v>10109.365084207599</v>
      </c>
      <c r="F519" s="3">
        <f t="shared" ca="1" si="209"/>
        <v>12</v>
      </c>
      <c r="G519">
        <f t="shared" ca="1" si="204"/>
        <v>5</v>
      </c>
      <c r="H519">
        <f t="shared" ca="1" si="203"/>
        <v>4</v>
      </c>
      <c r="I519">
        <f t="shared" ca="1" si="203"/>
        <v>4</v>
      </c>
      <c r="J519">
        <f t="shared" ca="1" si="203"/>
        <v>5</v>
      </c>
      <c r="K519">
        <f t="shared" ca="1" si="203"/>
        <v>5</v>
      </c>
      <c r="L519">
        <f t="shared" ref="H519:M562" ca="1" si="228">IF(RAND()&lt;0.5,5,IF(RAND()&lt;0.7,4,IF(RAND()&lt;0.8,3,IF(RAND()&lt;0.9,2,1))))</f>
        <v>5</v>
      </c>
      <c r="M519">
        <f t="shared" ca="1" si="228"/>
        <v>5</v>
      </c>
      <c r="N519" s="2">
        <f t="shared" ca="1" si="210"/>
        <v>4.5</v>
      </c>
      <c r="O519" s="2">
        <f t="shared" ca="1" si="211"/>
        <v>5</v>
      </c>
      <c r="P519" s="2">
        <f t="shared" ca="1" si="212"/>
        <v>4.6999999999999993</v>
      </c>
      <c r="Q519" t="str">
        <f t="shared" ca="1" si="213"/>
        <v>非低收入</v>
      </c>
      <c r="R519" t="str">
        <f t="shared" ca="1" si="214"/>
        <v>高收入</v>
      </c>
      <c r="S519" t="str">
        <f t="shared" ca="1" si="215"/>
        <v>综合评分合格</v>
      </c>
      <c r="T519" t="str">
        <f t="shared" ca="1" si="216"/>
        <v>非优秀</v>
      </c>
      <c r="U519" t="str">
        <f t="shared" ca="1" si="217"/>
        <v>综合评分合格</v>
      </c>
      <c r="V519" t="str">
        <f t="shared" ca="1" si="218"/>
        <v>文采斐然</v>
      </c>
      <c r="W519" t="str">
        <f t="shared" ca="1" si="219"/>
        <v>口灿莲花</v>
      </c>
      <c r="X519" t="str">
        <f t="shared" ca="1" si="220"/>
        <v>颜值爆表</v>
      </c>
      <c r="Y519" t="str">
        <f t="shared" ca="1" si="221"/>
        <v>sql达人</v>
      </c>
      <c r="Z519" t="str">
        <f t="shared" ca="1" si="222"/>
        <v>excel达人</v>
      </c>
      <c r="AA519" t="str">
        <f t="shared" ca="1" si="223"/>
        <v/>
      </c>
      <c r="AB519" t="str">
        <f t="shared" ca="1" si="224"/>
        <v>python达人</v>
      </c>
      <c r="AC519" t="str">
        <f t="shared" ca="1" si="225"/>
        <v>文采斐然口灿莲花颜值爆表sql达人excel达人python达人,综合评分合格,高收入</v>
      </c>
      <c r="AD519" t="str">
        <f t="shared" ca="1" si="226"/>
        <v>分析师100518属于高收入人群,综合评分合格</v>
      </c>
      <c r="AE519" t="str">
        <f t="shared" ca="1" si="227"/>
        <v>分析师100518属于高收入人群,综合评分合格此人文采斐然也是sql达人</v>
      </c>
    </row>
    <row r="520" spans="1:31" x14ac:dyDescent="0.2">
      <c r="A520">
        <v>100519</v>
      </c>
      <c r="B520" s="3">
        <f t="shared" ca="1" si="205"/>
        <v>1408.8630216066999</v>
      </c>
      <c r="C520" s="3">
        <f t="shared" ca="1" si="206"/>
        <v>28.239000410236482</v>
      </c>
      <c r="D520" t="str">
        <f t="shared" ca="1" si="207"/>
        <v>女</v>
      </c>
      <c r="E520" s="3">
        <f t="shared" ca="1" si="208"/>
        <v>8990.3460577699407</v>
      </c>
      <c r="F520" s="3">
        <f t="shared" ca="1" si="209"/>
        <v>19</v>
      </c>
      <c r="G520">
        <f t="shared" ca="1" si="204"/>
        <v>5</v>
      </c>
      <c r="H520">
        <f t="shared" ca="1" si="228"/>
        <v>4</v>
      </c>
      <c r="I520">
        <f t="shared" ca="1" si="228"/>
        <v>3</v>
      </c>
      <c r="J520">
        <f t="shared" ca="1" si="228"/>
        <v>4</v>
      </c>
      <c r="K520">
        <f t="shared" ca="1" si="228"/>
        <v>5</v>
      </c>
      <c r="L520">
        <f t="shared" ca="1" si="228"/>
        <v>3</v>
      </c>
      <c r="M520">
        <f t="shared" ca="1" si="228"/>
        <v>5</v>
      </c>
      <c r="N520" s="2">
        <f t="shared" ca="1" si="210"/>
        <v>4</v>
      </c>
      <c r="O520" s="2">
        <f t="shared" ca="1" si="211"/>
        <v>4.333333333333333</v>
      </c>
      <c r="P520" s="2">
        <f t="shared" ca="1" si="212"/>
        <v>4.1333333333333329</v>
      </c>
      <c r="Q520" t="str">
        <f t="shared" ca="1" si="213"/>
        <v>非低收入</v>
      </c>
      <c r="R520" t="str">
        <f t="shared" ca="1" si="214"/>
        <v>中高收入</v>
      </c>
      <c r="S520" t="str">
        <f t="shared" ca="1" si="215"/>
        <v>综合评分合格</v>
      </c>
      <c r="T520" t="str">
        <f t="shared" ca="1" si="216"/>
        <v>非优秀</v>
      </c>
      <c r="U520" t="str">
        <f t="shared" ca="1" si="217"/>
        <v>综合评分合格</v>
      </c>
      <c r="V520" t="str">
        <f t="shared" ca="1" si="218"/>
        <v>文采斐然</v>
      </c>
      <c r="W520" t="str">
        <f t="shared" ca="1" si="219"/>
        <v/>
      </c>
      <c r="X520" t="str">
        <f t="shared" ca="1" si="220"/>
        <v>颜值爆表</v>
      </c>
      <c r="Y520" t="str">
        <f t="shared" ca="1" si="221"/>
        <v>sql达人</v>
      </c>
      <c r="Z520" t="str">
        <f t="shared" ca="1" si="222"/>
        <v>excel达人</v>
      </c>
      <c r="AA520" t="str">
        <f t="shared" ca="1" si="223"/>
        <v/>
      </c>
      <c r="AB520" t="str">
        <f t="shared" ca="1" si="224"/>
        <v/>
      </c>
      <c r="AC520" t="str">
        <f t="shared" ca="1" si="225"/>
        <v>文采斐然颜值爆表sql达人excel达人,综合评分合格,中高收入</v>
      </c>
      <c r="AD520" t="str">
        <f t="shared" ca="1" si="226"/>
        <v>分析师100519属于中高收入人群,综合评分合格</v>
      </c>
      <c r="AE520" t="str">
        <f t="shared" ca="1" si="227"/>
        <v>分析师100519属于中高收入人群,综合评分合格此人文采斐然也是sql达人</v>
      </c>
    </row>
    <row r="521" spans="1:31" x14ac:dyDescent="0.2">
      <c r="A521">
        <v>100520</v>
      </c>
      <c r="B521" s="3">
        <f t="shared" ca="1" si="205"/>
        <v>3569.3057818370589</v>
      </c>
      <c r="C521" s="3">
        <f t="shared" ca="1" si="206"/>
        <v>42.044358781840693</v>
      </c>
      <c r="D521" t="str">
        <f t="shared" ca="1" si="207"/>
        <v>男</v>
      </c>
      <c r="E521" s="3">
        <f t="shared" ca="1" si="208"/>
        <v>16744.261695271372</v>
      </c>
      <c r="F521" s="3">
        <f t="shared" ca="1" si="209"/>
        <v>12</v>
      </c>
      <c r="G521">
        <f t="shared" ca="1" si="204"/>
        <v>4</v>
      </c>
      <c r="H521">
        <f t="shared" ca="1" si="228"/>
        <v>4</v>
      </c>
      <c r="I521">
        <f t="shared" ca="1" si="228"/>
        <v>2</v>
      </c>
      <c r="J521">
        <f t="shared" ca="1" si="228"/>
        <v>3</v>
      </c>
      <c r="K521">
        <f t="shared" ca="1" si="228"/>
        <v>4</v>
      </c>
      <c r="L521">
        <f t="shared" ca="1" si="228"/>
        <v>4</v>
      </c>
      <c r="M521">
        <f t="shared" ca="1" si="228"/>
        <v>5</v>
      </c>
      <c r="N521" s="2">
        <f t="shared" ca="1" si="210"/>
        <v>3.25</v>
      </c>
      <c r="O521" s="2">
        <f t="shared" ca="1" si="211"/>
        <v>4.333333333333333</v>
      </c>
      <c r="P521" s="2">
        <f t="shared" ca="1" si="212"/>
        <v>3.6833333333333336</v>
      </c>
      <c r="Q521" t="str">
        <f t="shared" ca="1" si="213"/>
        <v>非低收入</v>
      </c>
      <c r="R521" t="str">
        <f t="shared" ca="1" si="214"/>
        <v>高收入</v>
      </c>
      <c r="S521" t="str">
        <f t="shared" ca="1" si="215"/>
        <v>综合评分合格</v>
      </c>
      <c r="T521" t="str">
        <f t="shared" ca="1" si="216"/>
        <v>非优秀</v>
      </c>
      <c r="U521" t="str">
        <f t="shared" ca="1" si="217"/>
        <v>综合评分合格</v>
      </c>
      <c r="V521" t="str">
        <f t="shared" ca="1" si="218"/>
        <v/>
      </c>
      <c r="W521" t="str">
        <f t="shared" ca="1" si="219"/>
        <v/>
      </c>
      <c r="X521" t="str">
        <f t="shared" ca="1" si="220"/>
        <v>颜值爆表</v>
      </c>
      <c r="Y521" t="str">
        <f t="shared" ca="1" si="221"/>
        <v>sql达人</v>
      </c>
      <c r="Z521" t="str">
        <f t="shared" ca="1" si="222"/>
        <v/>
      </c>
      <c r="AA521" t="str">
        <f t="shared" ca="1" si="223"/>
        <v/>
      </c>
      <c r="AB521" t="str">
        <f t="shared" ca="1" si="224"/>
        <v/>
      </c>
      <c r="AC521" t="str">
        <f t="shared" ca="1" si="225"/>
        <v>颜值爆表sql达人,综合评分合格,高收入</v>
      </c>
      <c r="AD521" t="str">
        <f t="shared" ca="1" si="226"/>
        <v>分析师100520属于高收入人群,综合评分合格</v>
      </c>
      <c r="AE521" t="str">
        <f t="shared" ca="1" si="227"/>
        <v>分析师100520属于高收入人群,综合评分合格也是sql达人</v>
      </c>
    </row>
    <row r="522" spans="1:31" x14ac:dyDescent="0.2">
      <c r="A522">
        <v>100521</v>
      </c>
      <c r="B522" s="3">
        <f t="shared" ca="1" si="205"/>
        <v>1997.5487937395619</v>
      </c>
      <c r="C522" s="3">
        <f t="shared" ca="1" si="206"/>
        <v>64.498286190061563</v>
      </c>
      <c r="D522" t="str">
        <f t="shared" ca="1" si="207"/>
        <v>女</v>
      </c>
      <c r="E522" s="3">
        <f t="shared" ca="1" si="208"/>
        <v>8590.8015257594234</v>
      </c>
      <c r="F522" s="3">
        <f t="shared" ca="1" si="209"/>
        <v>22</v>
      </c>
      <c r="G522">
        <f t="shared" ca="1" si="204"/>
        <v>3</v>
      </c>
      <c r="H522">
        <f t="shared" ca="1" si="228"/>
        <v>4</v>
      </c>
      <c r="I522">
        <f t="shared" ca="1" si="228"/>
        <v>5</v>
      </c>
      <c r="J522">
        <f t="shared" ca="1" si="228"/>
        <v>5</v>
      </c>
      <c r="K522">
        <f t="shared" ca="1" si="228"/>
        <v>5</v>
      </c>
      <c r="L522">
        <f t="shared" ca="1" si="228"/>
        <v>5</v>
      </c>
      <c r="M522">
        <f t="shared" ca="1" si="228"/>
        <v>4</v>
      </c>
      <c r="N522" s="2">
        <f t="shared" ca="1" si="210"/>
        <v>4.25</v>
      </c>
      <c r="O522" s="2">
        <f t="shared" ca="1" si="211"/>
        <v>4.666666666666667</v>
      </c>
      <c r="P522" s="2">
        <f t="shared" ca="1" si="212"/>
        <v>4.416666666666667</v>
      </c>
      <c r="Q522" t="str">
        <f t="shared" ca="1" si="213"/>
        <v>非低收入</v>
      </c>
      <c r="R522" t="str">
        <f t="shared" ca="1" si="214"/>
        <v>中高收入</v>
      </c>
      <c r="S522" t="str">
        <f t="shared" ca="1" si="215"/>
        <v>综合评分合格</v>
      </c>
      <c r="T522" t="str">
        <f t="shared" ca="1" si="216"/>
        <v>非优秀</v>
      </c>
      <c r="U522" t="str">
        <f t="shared" ca="1" si="217"/>
        <v>综合评分合格</v>
      </c>
      <c r="V522" t="str">
        <f t="shared" ca="1" si="218"/>
        <v>文采斐然</v>
      </c>
      <c r="W522" t="str">
        <f t="shared" ca="1" si="219"/>
        <v>口灿莲花</v>
      </c>
      <c r="X522" t="str">
        <f t="shared" ca="1" si="220"/>
        <v/>
      </c>
      <c r="Y522" t="str">
        <f t="shared" ca="1" si="221"/>
        <v>sql达人</v>
      </c>
      <c r="Z522" t="str">
        <f t="shared" ca="1" si="222"/>
        <v/>
      </c>
      <c r="AA522" t="str">
        <f t="shared" ca="1" si="223"/>
        <v>tab达人</v>
      </c>
      <c r="AB522" t="str">
        <f t="shared" ca="1" si="224"/>
        <v>python达人</v>
      </c>
      <c r="AC522" t="str">
        <f t="shared" ca="1" si="225"/>
        <v>文采斐然口灿莲花sql达人tab达人python达人,综合评分合格,中高收入</v>
      </c>
      <c r="AD522" t="str">
        <f t="shared" ca="1" si="226"/>
        <v>分析师100521属于中高收入人群,综合评分合格</v>
      </c>
      <c r="AE522" t="str">
        <f t="shared" ca="1" si="227"/>
        <v>分析师100521属于中高收入人群,综合评分合格此人文采斐然也是sql达人</v>
      </c>
    </row>
    <row r="523" spans="1:31" x14ac:dyDescent="0.2">
      <c r="A523">
        <v>100522</v>
      </c>
      <c r="B523" s="3">
        <f t="shared" ca="1" si="205"/>
        <v>4701.8359985995658</v>
      </c>
      <c r="C523" s="3">
        <f t="shared" ca="1" si="206"/>
        <v>23.3248970597826</v>
      </c>
      <c r="D523" t="str">
        <f t="shared" ca="1" si="207"/>
        <v>女</v>
      </c>
      <c r="E523" s="3">
        <f t="shared" ca="1" si="208"/>
        <v>8727.6116595723252</v>
      </c>
      <c r="F523" s="3">
        <f t="shared" ca="1" si="209"/>
        <v>13</v>
      </c>
      <c r="G523">
        <f t="shared" ca="1" si="204"/>
        <v>4</v>
      </c>
      <c r="H523">
        <f t="shared" ca="1" si="228"/>
        <v>5</v>
      </c>
      <c r="I523">
        <f t="shared" ca="1" si="228"/>
        <v>4</v>
      </c>
      <c r="J523">
        <f t="shared" ca="1" si="228"/>
        <v>4</v>
      </c>
      <c r="K523">
        <f t="shared" ca="1" si="228"/>
        <v>5</v>
      </c>
      <c r="L523">
        <f t="shared" ca="1" si="228"/>
        <v>5</v>
      </c>
      <c r="M523">
        <f t="shared" ca="1" si="228"/>
        <v>5</v>
      </c>
      <c r="N523" s="2">
        <f t="shared" ca="1" si="210"/>
        <v>4.25</v>
      </c>
      <c r="O523" s="2">
        <f t="shared" ca="1" si="211"/>
        <v>5</v>
      </c>
      <c r="P523" s="2">
        <f t="shared" ca="1" si="212"/>
        <v>4.55</v>
      </c>
      <c r="Q523" t="str">
        <f t="shared" ca="1" si="213"/>
        <v>非低收入</v>
      </c>
      <c r="R523" t="str">
        <f t="shared" ca="1" si="214"/>
        <v>中高收入</v>
      </c>
      <c r="S523" t="str">
        <f t="shared" ca="1" si="215"/>
        <v>综合评分合格</v>
      </c>
      <c r="T523" t="str">
        <f t="shared" ca="1" si="216"/>
        <v>非优秀</v>
      </c>
      <c r="U523" t="str">
        <f t="shared" ca="1" si="217"/>
        <v>综合评分合格</v>
      </c>
      <c r="V523" t="str">
        <f t="shared" ca="1" si="218"/>
        <v>文采斐然</v>
      </c>
      <c r="W523" t="str">
        <f t="shared" ca="1" si="219"/>
        <v>口灿莲花</v>
      </c>
      <c r="X523" t="str">
        <f t="shared" ca="1" si="220"/>
        <v>颜值爆表</v>
      </c>
      <c r="Y523" t="str">
        <f t="shared" ca="1" si="221"/>
        <v>sql达人</v>
      </c>
      <c r="Z523" t="str">
        <f t="shared" ca="1" si="222"/>
        <v/>
      </c>
      <c r="AA523" t="str">
        <f t="shared" ca="1" si="223"/>
        <v/>
      </c>
      <c r="AB523" t="str">
        <f t="shared" ca="1" si="224"/>
        <v/>
      </c>
      <c r="AC523" t="str">
        <f t="shared" ca="1" si="225"/>
        <v>文采斐然口灿莲花颜值爆表sql达人,综合评分合格,中高收入</v>
      </c>
      <c r="AD523" t="str">
        <f t="shared" ca="1" si="226"/>
        <v>分析师100522属于中高收入人群,综合评分合格</v>
      </c>
      <c r="AE523" t="str">
        <f t="shared" ca="1" si="227"/>
        <v>分析师100522属于中高收入人群,综合评分合格此人文采斐然也是sql达人</v>
      </c>
    </row>
    <row r="524" spans="1:31" x14ac:dyDescent="0.2">
      <c r="A524">
        <v>100523</v>
      </c>
      <c r="B524" s="3">
        <f t="shared" ca="1" si="205"/>
        <v>8655.3531004317465</v>
      </c>
      <c r="C524" s="3">
        <f t="shared" ca="1" si="206"/>
        <v>33.075586592398906</v>
      </c>
      <c r="D524" t="str">
        <f t="shared" ca="1" si="207"/>
        <v>女</v>
      </c>
      <c r="E524" s="3">
        <f t="shared" ca="1" si="208"/>
        <v>17475.085735190863</v>
      </c>
      <c r="F524" s="3">
        <f t="shared" ca="1" si="209"/>
        <v>14</v>
      </c>
      <c r="G524">
        <f t="shared" ca="1" si="204"/>
        <v>3</v>
      </c>
      <c r="H524">
        <f t="shared" ca="1" si="228"/>
        <v>5</v>
      </c>
      <c r="I524">
        <f t="shared" ca="1" si="228"/>
        <v>4</v>
      </c>
      <c r="J524">
        <f t="shared" ca="1" si="228"/>
        <v>5</v>
      </c>
      <c r="K524">
        <f t="shared" ca="1" si="228"/>
        <v>5</v>
      </c>
      <c r="L524">
        <f t="shared" ca="1" si="228"/>
        <v>5</v>
      </c>
      <c r="M524">
        <f t="shared" ca="1" si="228"/>
        <v>3</v>
      </c>
      <c r="N524" s="2">
        <f t="shared" ca="1" si="210"/>
        <v>4.25</v>
      </c>
      <c r="O524" s="2">
        <f t="shared" ca="1" si="211"/>
        <v>4.333333333333333</v>
      </c>
      <c r="P524" s="2">
        <f t="shared" ca="1" si="212"/>
        <v>4.2833333333333332</v>
      </c>
      <c r="Q524" t="str">
        <f t="shared" ca="1" si="213"/>
        <v>非低收入</v>
      </c>
      <c r="R524" t="str">
        <f t="shared" ca="1" si="214"/>
        <v>高收入</v>
      </c>
      <c r="S524" t="str">
        <f t="shared" ca="1" si="215"/>
        <v>综合评分合格</v>
      </c>
      <c r="T524" t="str">
        <f t="shared" ca="1" si="216"/>
        <v>非优秀</v>
      </c>
      <c r="U524" t="str">
        <f t="shared" ca="1" si="217"/>
        <v>综合评分合格</v>
      </c>
      <c r="V524" t="str">
        <f t="shared" ca="1" si="218"/>
        <v>文采斐然</v>
      </c>
      <c r="W524" t="str">
        <f t="shared" ca="1" si="219"/>
        <v>口灿莲花</v>
      </c>
      <c r="X524" t="str">
        <f t="shared" ca="1" si="220"/>
        <v/>
      </c>
      <c r="Y524" t="str">
        <f t="shared" ca="1" si="221"/>
        <v>sql达人</v>
      </c>
      <c r="Z524" t="str">
        <f t="shared" ca="1" si="222"/>
        <v/>
      </c>
      <c r="AA524" t="str">
        <f t="shared" ca="1" si="223"/>
        <v/>
      </c>
      <c r="AB524" t="str">
        <f t="shared" ca="1" si="224"/>
        <v>python达人</v>
      </c>
      <c r="AC524" t="str">
        <f t="shared" ca="1" si="225"/>
        <v>文采斐然口灿莲花sql达人python达人,综合评分合格,高收入</v>
      </c>
      <c r="AD524" t="str">
        <f t="shared" ca="1" si="226"/>
        <v>分析师100523属于高收入人群,综合评分合格</v>
      </c>
      <c r="AE524" t="str">
        <f t="shared" ca="1" si="227"/>
        <v>分析师100523属于高收入人群,综合评分合格此人文采斐然也是sql达人</v>
      </c>
    </row>
    <row r="525" spans="1:31" x14ac:dyDescent="0.2">
      <c r="A525">
        <v>100524</v>
      </c>
      <c r="B525" s="3">
        <f t="shared" ca="1" si="205"/>
        <v>7258.6156282352122</v>
      </c>
      <c r="C525" s="3">
        <f t="shared" ca="1" si="206"/>
        <v>43.438320781847764</v>
      </c>
      <c r="D525" t="str">
        <f t="shared" ca="1" si="207"/>
        <v>男</v>
      </c>
      <c r="E525" s="3">
        <f t="shared" ca="1" si="208"/>
        <v>20525.704328208871</v>
      </c>
      <c r="F525" s="3">
        <f t="shared" ca="1" si="209"/>
        <v>16</v>
      </c>
      <c r="G525">
        <f t="shared" ca="1" si="204"/>
        <v>5</v>
      </c>
      <c r="H525">
        <f t="shared" ca="1" si="228"/>
        <v>4</v>
      </c>
      <c r="I525">
        <f t="shared" ca="1" si="228"/>
        <v>5</v>
      </c>
      <c r="J525">
        <f t="shared" ca="1" si="228"/>
        <v>4</v>
      </c>
      <c r="K525">
        <f t="shared" ca="1" si="228"/>
        <v>2</v>
      </c>
      <c r="L525">
        <f t="shared" ca="1" si="228"/>
        <v>3</v>
      </c>
      <c r="M525">
        <f t="shared" ca="1" si="228"/>
        <v>4</v>
      </c>
      <c r="N525" s="2">
        <f t="shared" ca="1" si="210"/>
        <v>4.5</v>
      </c>
      <c r="O525" s="2">
        <f t="shared" ca="1" si="211"/>
        <v>3</v>
      </c>
      <c r="P525" s="2">
        <f t="shared" ca="1" si="212"/>
        <v>3.9</v>
      </c>
      <c r="Q525" t="str">
        <f t="shared" ca="1" si="213"/>
        <v>非低收入</v>
      </c>
      <c r="R525" t="str">
        <f t="shared" ca="1" si="214"/>
        <v>高收入</v>
      </c>
      <c r="S525" t="str">
        <f t="shared" ca="1" si="215"/>
        <v>综合评分合格</v>
      </c>
      <c r="T525" t="str">
        <f t="shared" ca="1" si="216"/>
        <v>非优秀</v>
      </c>
      <c r="U525" t="str">
        <f t="shared" ca="1" si="217"/>
        <v>综合评分合格</v>
      </c>
      <c r="V525" t="str">
        <f t="shared" ca="1" si="218"/>
        <v/>
      </c>
      <c r="W525" t="str">
        <f t="shared" ca="1" si="219"/>
        <v/>
      </c>
      <c r="X525" t="str">
        <f t="shared" ca="1" si="220"/>
        <v/>
      </c>
      <c r="Y525" t="str">
        <f t="shared" ca="1" si="221"/>
        <v>sql达人</v>
      </c>
      <c r="Z525" t="str">
        <f t="shared" ca="1" si="222"/>
        <v>excel达人</v>
      </c>
      <c r="AA525" t="str">
        <f t="shared" ca="1" si="223"/>
        <v>tab达人</v>
      </c>
      <c r="AB525" t="str">
        <f t="shared" ca="1" si="224"/>
        <v/>
      </c>
      <c r="AC525" t="str">
        <f t="shared" ca="1" si="225"/>
        <v>sql达人excel达人tab达人,综合评分合格,高收入</v>
      </c>
      <c r="AD525" t="str">
        <f t="shared" ca="1" si="226"/>
        <v>分析师100524属于高收入人群,综合评分合格</v>
      </c>
      <c r="AE525" t="str">
        <f t="shared" ca="1" si="227"/>
        <v>分析师100524属于高收入人群,综合评分合格也是sql达人</v>
      </c>
    </row>
    <row r="526" spans="1:31" x14ac:dyDescent="0.2">
      <c r="A526">
        <v>100525</v>
      </c>
      <c r="B526" s="3">
        <f t="shared" ca="1" si="205"/>
        <v>4956.0122286676515</v>
      </c>
      <c r="C526" s="3">
        <f t="shared" ca="1" si="206"/>
        <v>60.842195604822969</v>
      </c>
      <c r="D526" t="str">
        <f t="shared" ca="1" si="207"/>
        <v>男</v>
      </c>
      <c r="E526" s="3">
        <f t="shared" ca="1" si="208"/>
        <v>14889.678747509328</v>
      </c>
      <c r="F526" s="3">
        <f t="shared" ca="1" si="209"/>
        <v>13</v>
      </c>
      <c r="G526">
        <f t="shared" ca="1" si="204"/>
        <v>4</v>
      </c>
      <c r="H526">
        <f t="shared" ca="1" si="228"/>
        <v>5</v>
      </c>
      <c r="I526">
        <f t="shared" ca="1" si="228"/>
        <v>5</v>
      </c>
      <c r="J526">
        <f t="shared" ca="1" si="228"/>
        <v>5</v>
      </c>
      <c r="K526">
        <f t="shared" ca="1" si="228"/>
        <v>4</v>
      </c>
      <c r="L526">
        <f t="shared" ca="1" si="228"/>
        <v>4</v>
      </c>
      <c r="M526">
        <f t="shared" ca="1" si="228"/>
        <v>5</v>
      </c>
      <c r="N526" s="2">
        <f t="shared" ca="1" si="210"/>
        <v>4.75</v>
      </c>
      <c r="O526" s="2">
        <f t="shared" ca="1" si="211"/>
        <v>4.333333333333333</v>
      </c>
      <c r="P526" s="2">
        <f t="shared" ca="1" si="212"/>
        <v>4.5833333333333339</v>
      </c>
      <c r="Q526" t="str">
        <f t="shared" ca="1" si="213"/>
        <v>非低收入</v>
      </c>
      <c r="R526" t="str">
        <f t="shared" ca="1" si="214"/>
        <v>高收入</v>
      </c>
      <c r="S526" t="str">
        <f t="shared" ca="1" si="215"/>
        <v>综合评分合格</v>
      </c>
      <c r="T526" t="str">
        <f t="shared" ca="1" si="216"/>
        <v>非优秀</v>
      </c>
      <c r="U526" t="str">
        <f t="shared" ca="1" si="217"/>
        <v>综合评分合格</v>
      </c>
      <c r="V526" t="str">
        <f t="shared" ca="1" si="218"/>
        <v/>
      </c>
      <c r="W526" t="str">
        <f t="shared" ca="1" si="219"/>
        <v/>
      </c>
      <c r="X526" t="str">
        <f t="shared" ca="1" si="220"/>
        <v>颜值爆表</v>
      </c>
      <c r="Y526" t="str">
        <f t="shared" ca="1" si="221"/>
        <v>sql达人</v>
      </c>
      <c r="Z526" t="str">
        <f t="shared" ca="1" si="222"/>
        <v/>
      </c>
      <c r="AA526" t="str">
        <f t="shared" ca="1" si="223"/>
        <v>tab达人</v>
      </c>
      <c r="AB526" t="str">
        <f t="shared" ca="1" si="224"/>
        <v>python达人</v>
      </c>
      <c r="AC526" t="str">
        <f t="shared" ca="1" si="225"/>
        <v>颜值爆表sql达人tab达人python达人,综合评分合格,高收入</v>
      </c>
      <c r="AD526" t="str">
        <f t="shared" ca="1" si="226"/>
        <v>分析师100525属于高收入人群,综合评分合格</v>
      </c>
      <c r="AE526" t="str">
        <f t="shared" ca="1" si="227"/>
        <v>分析师100525属于高收入人群,综合评分合格也是sql达人</v>
      </c>
    </row>
    <row r="527" spans="1:31" x14ac:dyDescent="0.2">
      <c r="A527">
        <v>100526</v>
      </c>
      <c r="B527" s="3">
        <f t="shared" ca="1" si="205"/>
        <v>7266.312712069478</v>
      </c>
      <c r="C527" s="3">
        <f t="shared" ca="1" si="206"/>
        <v>51.800856462077142</v>
      </c>
      <c r="D527" t="str">
        <f t="shared" ca="1" si="207"/>
        <v>女</v>
      </c>
      <c r="E527" s="3">
        <f t="shared" ca="1" si="208"/>
        <v>2842.206821503315</v>
      </c>
      <c r="F527" s="3">
        <f t="shared" ca="1" si="209"/>
        <v>20</v>
      </c>
      <c r="G527">
        <f t="shared" ca="1" si="204"/>
        <v>3</v>
      </c>
      <c r="H527">
        <f t="shared" ca="1" si="228"/>
        <v>5</v>
      </c>
      <c r="I527">
        <f t="shared" ca="1" si="228"/>
        <v>5</v>
      </c>
      <c r="J527">
        <f t="shared" ca="1" si="228"/>
        <v>4</v>
      </c>
      <c r="K527">
        <f t="shared" ca="1" si="228"/>
        <v>3</v>
      </c>
      <c r="L527">
        <f t="shared" ca="1" si="228"/>
        <v>4</v>
      </c>
      <c r="M527">
        <f t="shared" ca="1" si="228"/>
        <v>5</v>
      </c>
      <c r="N527" s="2">
        <f t="shared" ca="1" si="210"/>
        <v>4.25</v>
      </c>
      <c r="O527" s="2">
        <f t="shared" ca="1" si="211"/>
        <v>4</v>
      </c>
      <c r="P527" s="2">
        <f t="shared" ca="1" si="212"/>
        <v>4.1500000000000004</v>
      </c>
      <c r="Q527" t="str">
        <f t="shared" ca="1" si="213"/>
        <v>低收入</v>
      </c>
      <c r="R527" t="str">
        <f t="shared" ca="1" si="214"/>
        <v>低收入</v>
      </c>
      <c r="S527" t="str">
        <f t="shared" ca="1" si="215"/>
        <v>综合评分合格</v>
      </c>
      <c r="T527" t="str">
        <f t="shared" ca="1" si="216"/>
        <v>非优秀</v>
      </c>
      <c r="U527" t="str">
        <f t="shared" ca="1" si="217"/>
        <v>综合评分合格</v>
      </c>
      <c r="V527" t="str">
        <f t="shared" ca="1" si="218"/>
        <v/>
      </c>
      <c r="W527" t="str">
        <f t="shared" ca="1" si="219"/>
        <v/>
      </c>
      <c r="X527" t="str">
        <f t="shared" ca="1" si="220"/>
        <v>颜值爆表</v>
      </c>
      <c r="Y527" t="str">
        <f t="shared" ca="1" si="221"/>
        <v>sql达人</v>
      </c>
      <c r="Z527" t="str">
        <f t="shared" ca="1" si="222"/>
        <v/>
      </c>
      <c r="AA527" t="str">
        <f t="shared" ca="1" si="223"/>
        <v>tab达人</v>
      </c>
      <c r="AB527" t="str">
        <f t="shared" ca="1" si="224"/>
        <v/>
      </c>
      <c r="AC527" t="str">
        <f t="shared" ca="1" si="225"/>
        <v>颜值爆表sql达人tab达人,综合评分合格,低收入</v>
      </c>
      <c r="AD527" t="str">
        <f t="shared" ca="1" si="226"/>
        <v>分析师100526属于低收入人群,综合评分合格</v>
      </c>
      <c r="AE527" t="str">
        <f t="shared" ca="1" si="227"/>
        <v>分析师100526属于低收入人群,综合评分合格也是sql达人</v>
      </c>
    </row>
    <row r="528" spans="1:31" x14ac:dyDescent="0.2">
      <c r="A528">
        <v>100527</v>
      </c>
      <c r="B528" s="3">
        <f t="shared" ca="1" si="205"/>
        <v>520.60732264712306</v>
      </c>
      <c r="C528" s="3">
        <f t="shared" ca="1" si="206"/>
        <v>23.759475609424612</v>
      </c>
      <c r="D528" t="str">
        <f t="shared" ca="1" si="207"/>
        <v>女</v>
      </c>
      <c r="E528" s="3">
        <f t="shared" ca="1" si="208"/>
        <v>5806.8036580494354</v>
      </c>
      <c r="F528" s="3">
        <f t="shared" ca="1" si="209"/>
        <v>21</v>
      </c>
      <c r="G528">
        <f t="shared" ca="1" si="204"/>
        <v>4</v>
      </c>
      <c r="H528">
        <f t="shared" ca="1" si="228"/>
        <v>5</v>
      </c>
      <c r="I528">
        <f t="shared" ca="1" si="228"/>
        <v>4</v>
      </c>
      <c r="J528">
        <f t="shared" ca="1" si="228"/>
        <v>5</v>
      </c>
      <c r="K528">
        <f t="shared" ca="1" si="228"/>
        <v>5</v>
      </c>
      <c r="L528">
        <f t="shared" ca="1" si="228"/>
        <v>2</v>
      </c>
      <c r="M528">
        <f t="shared" ca="1" si="228"/>
        <v>5</v>
      </c>
      <c r="N528" s="2">
        <f t="shared" ca="1" si="210"/>
        <v>4.5</v>
      </c>
      <c r="O528" s="2">
        <f t="shared" ca="1" si="211"/>
        <v>4</v>
      </c>
      <c r="P528" s="2">
        <f t="shared" ca="1" si="212"/>
        <v>4.3</v>
      </c>
      <c r="Q528" t="str">
        <f t="shared" ca="1" si="213"/>
        <v>非低收入</v>
      </c>
      <c r="R528" t="str">
        <f t="shared" ca="1" si="214"/>
        <v>中等收入</v>
      </c>
      <c r="S528" t="str">
        <f t="shared" ca="1" si="215"/>
        <v>综合评分合格</v>
      </c>
      <c r="T528" t="str">
        <f t="shared" ca="1" si="216"/>
        <v>非优秀</v>
      </c>
      <c r="U528" t="str">
        <f t="shared" ca="1" si="217"/>
        <v>综合评分合格</v>
      </c>
      <c r="V528" t="str">
        <f t="shared" ca="1" si="218"/>
        <v>文采斐然</v>
      </c>
      <c r="W528" t="str">
        <f t="shared" ca="1" si="219"/>
        <v/>
      </c>
      <c r="X528" t="str">
        <f t="shared" ca="1" si="220"/>
        <v>颜值爆表</v>
      </c>
      <c r="Y528" t="str">
        <f t="shared" ca="1" si="221"/>
        <v>sql达人</v>
      </c>
      <c r="Z528" t="str">
        <f t="shared" ca="1" si="222"/>
        <v/>
      </c>
      <c r="AA528" t="str">
        <f t="shared" ca="1" si="223"/>
        <v/>
      </c>
      <c r="AB528" t="str">
        <f t="shared" ca="1" si="224"/>
        <v>python达人</v>
      </c>
      <c r="AC528" t="str">
        <f t="shared" ca="1" si="225"/>
        <v>文采斐然颜值爆表sql达人python达人,综合评分合格,中等收入</v>
      </c>
      <c r="AD528" t="str">
        <f t="shared" ca="1" si="226"/>
        <v>分析师100527属于中等收入人群,综合评分合格</v>
      </c>
      <c r="AE528" t="str">
        <f t="shared" ca="1" si="227"/>
        <v>分析师100527属于中等收入人群,综合评分合格此人文采斐然也是sql达人</v>
      </c>
    </row>
    <row r="529" spans="1:31" x14ac:dyDescent="0.2">
      <c r="A529">
        <v>100528</v>
      </c>
      <c r="B529" s="3">
        <f t="shared" ca="1" si="205"/>
        <v>1264.0537643600901</v>
      </c>
      <c r="C529" s="3">
        <f t="shared" ca="1" si="206"/>
        <v>26.707405563359984</v>
      </c>
      <c r="D529" t="str">
        <f t="shared" ca="1" si="207"/>
        <v>女</v>
      </c>
      <c r="E529" s="3">
        <f t="shared" ca="1" si="208"/>
        <v>7681.3224982494039</v>
      </c>
      <c r="F529" s="3">
        <f t="shared" ca="1" si="209"/>
        <v>4</v>
      </c>
      <c r="G529">
        <f t="shared" ca="1" si="204"/>
        <v>5</v>
      </c>
      <c r="H529">
        <f t="shared" ca="1" si="228"/>
        <v>4</v>
      </c>
      <c r="I529">
        <f t="shared" ca="1" si="228"/>
        <v>5</v>
      </c>
      <c r="J529">
        <f t="shared" ca="1" si="228"/>
        <v>3</v>
      </c>
      <c r="K529">
        <f t="shared" ca="1" si="228"/>
        <v>5</v>
      </c>
      <c r="L529">
        <f t="shared" ca="1" si="228"/>
        <v>5</v>
      </c>
      <c r="M529">
        <f t="shared" ca="1" si="228"/>
        <v>3</v>
      </c>
      <c r="N529" s="2">
        <f t="shared" ca="1" si="210"/>
        <v>4.25</v>
      </c>
      <c r="O529" s="2">
        <f t="shared" ca="1" si="211"/>
        <v>4.333333333333333</v>
      </c>
      <c r="P529" s="2">
        <f t="shared" ca="1" si="212"/>
        <v>4.2833333333333332</v>
      </c>
      <c r="Q529" t="str">
        <f t="shared" ca="1" si="213"/>
        <v>非低收入</v>
      </c>
      <c r="R529" t="str">
        <f t="shared" ca="1" si="214"/>
        <v>中高收入</v>
      </c>
      <c r="S529" t="str">
        <f t="shared" ca="1" si="215"/>
        <v>综合评分合格</v>
      </c>
      <c r="T529" t="str">
        <f t="shared" ca="1" si="216"/>
        <v>非优秀</v>
      </c>
      <c r="U529" t="str">
        <f t="shared" ca="1" si="217"/>
        <v>综合评分合格</v>
      </c>
      <c r="V529" t="str">
        <f t="shared" ca="1" si="218"/>
        <v>文采斐然</v>
      </c>
      <c r="W529" t="str">
        <f t="shared" ca="1" si="219"/>
        <v>口灿莲花</v>
      </c>
      <c r="X529" t="str">
        <f t="shared" ca="1" si="220"/>
        <v/>
      </c>
      <c r="Y529" t="str">
        <f t="shared" ca="1" si="221"/>
        <v/>
      </c>
      <c r="Z529" t="str">
        <f t="shared" ca="1" si="222"/>
        <v>excel达人</v>
      </c>
      <c r="AA529" t="str">
        <f t="shared" ca="1" si="223"/>
        <v>tab达人</v>
      </c>
      <c r="AB529" t="str">
        <f t="shared" ca="1" si="224"/>
        <v/>
      </c>
      <c r="AC529" t="str">
        <f t="shared" ca="1" si="225"/>
        <v>文采斐然口灿莲花excel达人tab达人,综合评分合格,中高收入</v>
      </c>
      <c r="AD529" t="str">
        <f t="shared" ca="1" si="226"/>
        <v>分析师100528属于中高收入人群,综合评分合格</v>
      </c>
      <c r="AE529" t="str">
        <f t="shared" ca="1" si="227"/>
        <v>分析师100528属于中高收入人群,综合评分合格此人文采斐然</v>
      </c>
    </row>
    <row r="530" spans="1:31" x14ac:dyDescent="0.2">
      <c r="A530">
        <v>100529</v>
      </c>
      <c r="B530" s="3">
        <f t="shared" ca="1" si="205"/>
        <v>7718.7836261149987</v>
      </c>
      <c r="C530" s="3">
        <f t="shared" ca="1" si="206"/>
        <v>51.403624310242499</v>
      </c>
      <c r="D530" t="str">
        <f t="shared" ca="1" si="207"/>
        <v>男</v>
      </c>
      <c r="E530" s="3">
        <f t="shared" ca="1" si="208"/>
        <v>19022.534506127624</v>
      </c>
      <c r="F530" s="3">
        <f t="shared" ca="1" si="209"/>
        <v>15</v>
      </c>
      <c r="G530">
        <f t="shared" ca="1" si="204"/>
        <v>5</v>
      </c>
      <c r="H530">
        <f t="shared" ca="1" si="228"/>
        <v>4</v>
      </c>
      <c r="I530">
        <f t="shared" ca="1" si="228"/>
        <v>5</v>
      </c>
      <c r="J530">
        <f t="shared" ca="1" si="228"/>
        <v>5</v>
      </c>
      <c r="K530">
        <f t="shared" ca="1" si="228"/>
        <v>4</v>
      </c>
      <c r="L530">
        <f t="shared" ca="1" si="228"/>
        <v>4</v>
      </c>
      <c r="M530">
        <f t="shared" ca="1" si="228"/>
        <v>3</v>
      </c>
      <c r="N530" s="2">
        <f t="shared" ca="1" si="210"/>
        <v>4.75</v>
      </c>
      <c r="O530" s="2">
        <f t="shared" ca="1" si="211"/>
        <v>3.6666666666666665</v>
      </c>
      <c r="P530" s="2">
        <f t="shared" ca="1" si="212"/>
        <v>4.3166666666666664</v>
      </c>
      <c r="Q530" t="str">
        <f t="shared" ca="1" si="213"/>
        <v>非低收入</v>
      </c>
      <c r="R530" t="str">
        <f t="shared" ca="1" si="214"/>
        <v>高收入</v>
      </c>
      <c r="S530" t="str">
        <f t="shared" ca="1" si="215"/>
        <v>综合评分合格</v>
      </c>
      <c r="T530" t="str">
        <f t="shared" ca="1" si="216"/>
        <v>非优秀</v>
      </c>
      <c r="U530" t="str">
        <f t="shared" ca="1" si="217"/>
        <v>综合评分合格</v>
      </c>
      <c r="V530" t="str">
        <f t="shared" ca="1" si="218"/>
        <v/>
      </c>
      <c r="W530" t="str">
        <f t="shared" ca="1" si="219"/>
        <v/>
      </c>
      <c r="X530" t="str">
        <f t="shared" ca="1" si="220"/>
        <v/>
      </c>
      <c r="Y530" t="str">
        <f t="shared" ca="1" si="221"/>
        <v>sql达人</v>
      </c>
      <c r="Z530" t="str">
        <f t="shared" ca="1" si="222"/>
        <v>excel达人</v>
      </c>
      <c r="AA530" t="str">
        <f t="shared" ca="1" si="223"/>
        <v>tab达人</v>
      </c>
      <c r="AB530" t="str">
        <f t="shared" ca="1" si="224"/>
        <v>python达人</v>
      </c>
      <c r="AC530" t="str">
        <f t="shared" ca="1" si="225"/>
        <v>sql达人excel达人tab达人python达人,综合评分合格,高收入</v>
      </c>
      <c r="AD530" t="str">
        <f t="shared" ca="1" si="226"/>
        <v>分析师100529属于高收入人群,综合评分合格</v>
      </c>
      <c r="AE530" t="str">
        <f t="shared" ca="1" si="227"/>
        <v>分析师100529属于高收入人群,综合评分合格也是sql达人</v>
      </c>
    </row>
    <row r="531" spans="1:31" x14ac:dyDescent="0.2">
      <c r="A531">
        <v>100530</v>
      </c>
      <c r="B531" s="3">
        <f t="shared" ca="1" si="205"/>
        <v>8628.2207063762035</v>
      </c>
      <c r="C531" s="3">
        <f t="shared" ca="1" si="206"/>
        <v>32.883706636039165</v>
      </c>
      <c r="D531" t="str">
        <f t="shared" ca="1" si="207"/>
        <v>男</v>
      </c>
      <c r="E531" s="3">
        <f t="shared" ca="1" si="208"/>
        <v>8366.4799885687171</v>
      </c>
      <c r="F531" s="3">
        <f t="shared" ca="1" si="209"/>
        <v>10</v>
      </c>
      <c r="G531">
        <f t="shared" ca="1" si="204"/>
        <v>3</v>
      </c>
      <c r="H531">
        <f t="shared" ca="1" si="228"/>
        <v>5</v>
      </c>
      <c r="I531">
        <f t="shared" ca="1" si="228"/>
        <v>4</v>
      </c>
      <c r="J531">
        <f t="shared" ca="1" si="228"/>
        <v>4</v>
      </c>
      <c r="K531">
        <f t="shared" ca="1" si="228"/>
        <v>4</v>
      </c>
      <c r="L531">
        <f t="shared" ca="1" si="228"/>
        <v>5</v>
      </c>
      <c r="M531">
        <f t="shared" ca="1" si="228"/>
        <v>5</v>
      </c>
      <c r="N531" s="2">
        <f t="shared" ca="1" si="210"/>
        <v>4</v>
      </c>
      <c r="O531" s="2">
        <f t="shared" ca="1" si="211"/>
        <v>4.666666666666667</v>
      </c>
      <c r="P531" s="2">
        <f t="shared" ca="1" si="212"/>
        <v>4.2666666666666666</v>
      </c>
      <c r="Q531" t="str">
        <f t="shared" ca="1" si="213"/>
        <v>非低收入</v>
      </c>
      <c r="R531" t="str">
        <f t="shared" ca="1" si="214"/>
        <v>中高收入</v>
      </c>
      <c r="S531" t="str">
        <f t="shared" ca="1" si="215"/>
        <v>综合评分合格</v>
      </c>
      <c r="T531" t="str">
        <f t="shared" ca="1" si="216"/>
        <v>非优秀</v>
      </c>
      <c r="U531" t="str">
        <f t="shared" ca="1" si="217"/>
        <v>综合评分合格</v>
      </c>
      <c r="V531" t="str">
        <f t="shared" ca="1" si="218"/>
        <v/>
      </c>
      <c r="W531" t="str">
        <f t="shared" ca="1" si="219"/>
        <v>口灿莲花</v>
      </c>
      <c r="X531" t="str">
        <f t="shared" ca="1" si="220"/>
        <v>颜值爆表</v>
      </c>
      <c r="Y531" t="str">
        <f t="shared" ca="1" si="221"/>
        <v>sql达人</v>
      </c>
      <c r="Z531" t="str">
        <f t="shared" ca="1" si="222"/>
        <v/>
      </c>
      <c r="AA531" t="str">
        <f t="shared" ca="1" si="223"/>
        <v/>
      </c>
      <c r="AB531" t="str">
        <f t="shared" ca="1" si="224"/>
        <v/>
      </c>
      <c r="AC531" t="str">
        <f t="shared" ca="1" si="225"/>
        <v>口灿莲花颜值爆表sql达人,综合评分合格,中高收入</v>
      </c>
      <c r="AD531" t="str">
        <f t="shared" ca="1" si="226"/>
        <v>分析师100530属于中高收入人群,综合评分合格</v>
      </c>
      <c r="AE531" t="str">
        <f t="shared" ca="1" si="227"/>
        <v>分析师100530属于中高收入人群,综合评分合格也是sql达人</v>
      </c>
    </row>
    <row r="532" spans="1:31" x14ac:dyDescent="0.2">
      <c r="A532">
        <v>100531</v>
      </c>
      <c r="B532" s="3">
        <f t="shared" ca="1" si="205"/>
        <v>3966.8708825926415</v>
      </c>
      <c r="C532" s="3">
        <f t="shared" ca="1" si="206"/>
        <v>18.792680366862662</v>
      </c>
      <c r="D532" t="str">
        <f t="shared" ca="1" si="207"/>
        <v>男</v>
      </c>
      <c r="E532" s="3">
        <f t="shared" ca="1" si="208"/>
        <v>13358.173867984076</v>
      </c>
      <c r="F532" s="3">
        <f t="shared" ca="1" si="209"/>
        <v>20</v>
      </c>
      <c r="G532">
        <f t="shared" ca="1" si="204"/>
        <v>4</v>
      </c>
      <c r="H532">
        <f t="shared" ca="1" si="228"/>
        <v>2</v>
      </c>
      <c r="I532">
        <f t="shared" ca="1" si="228"/>
        <v>5</v>
      </c>
      <c r="J532">
        <f t="shared" ca="1" si="228"/>
        <v>5</v>
      </c>
      <c r="K532">
        <f t="shared" ca="1" si="228"/>
        <v>4</v>
      </c>
      <c r="L532">
        <f t="shared" ca="1" si="228"/>
        <v>5</v>
      </c>
      <c r="M532">
        <f t="shared" ca="1" si="228"/>
        <v>3</v>
      </c>
      <c r="N532" s="2">
        <f t="shared" ca="1" si="210"/>
        <v>4</v>
      </c>
      <c r="O532" s="2">
        <f t="shared" ca="1" si="211"/>
        <v>4</v>
      </c>
      <c r="P532" s="2">
        <f t="shared" ca="1" si="212"/>
        <v>4</v>
      </c>
      <c r="Q532" t="str">
        <f t="shared" ca="1" si="213"/>
        <v>非低收入</v>
      </c>
      <c r="R532" t="str">
        <f t="shared" ca="1" si="214"/>
        <v>高收入</v>
      </c>
      <c r="S532" t="str">
        <f t="shared" ca="1" si="215"/>
        <v>综合评分合格</v>
      </c>
      <c r="T532" t="str">
        <f t="shared" ca="1" si="216"/>
        <v>非优秀</v>
      </c>
      <c r="U532" t="str">
        <f t="shared" ca="1" si="217"/>
        <v>综合评分合格</v>
      </c>
      <c r="V532" t="str">
        <f t="shared" ca="1" si="218"/>
        <v/>
      </c>
      <c r="W532" t="str">
        <f t="shared" ca="1" si="219"/>
        <v>口灿莲花</v>
      </c>
      <c r="X532" t="str">
        <f t="shared" ca="1" si="220"/>
        <v/>
      </c>
      <c r="Y532" t="str">
        <f t="shared" ca="1" si="221"/>
        <v>sql达人</v>
      </c>
      <c r="Z532" t="str">
        <f t="shared" ca="1" si="222"/>
        <v/>
      </c>
      <c r="AA532" t="str">
        <f t="shared" ca="1" si="223"/>
        <v>tab达人</v>
      </c>
      <c r="AB532" t="str">
        <f t="shared" ca="1" si="224"/>
        <v>python达人</v>
      </c>
      <c r="AC532" t="str">
        <f t="shared" ca="1" si="225"/>
        <v>口灿莲花sql达人tab达人python达人,综合评分合格,高收入</v>
      </c>
      <c r="AD532" t="str">
        <f t="shared" ca="1" si="226"/>
        <v>分析师100531属于高收入人群,综合评分合格</v>
      </c>
      <c r="AE532" t="str">
        <f t="shared" ca="1" si="227"/>
        <v>分析师100531属于高收入人群,综合评分合格也是sql达人</v>
      </c>
    </row>
    <row r="533" spans="1:31" x14ac:dyDescent="0.2">
      <c r="A533">
        <v>100532</v>
      </c>
      <c r="B533" s="3">
        <f t="shared" ca="1" si="205"/>
        <v>2093.0778333577937</v>
      </c>
      <c r="C533" s="3">
        <f t="shared" ca="1" si="206"/>
        <v>58.243281982364593</v>
      </c>
      <c r="D533" t="str">
        <f t="shared" ca="1" si="207"/>
        <v>女</v>
      </c>
      <c r="E533" s="3">
        <f t="shared" ca="1" si="208"/>
        <v>7228.6213976601848</v>
      </c>
      <c r="F533" s="3">
        <f t="shared" ca="1" si="209"/>
        <v>21</v>
      </c>
      <c r="G533">
        <f t="shared" ca="1" si="204"/>
        <v>5</v>
      </c>
      <c r="H533">
        <f t="shared" ca="1" si="228"/>
        <v>4</v>
      </c>
      <c r="I533">
        <f t="shared" ca="1" si="228"/>
        <v>5</v>
      </c>
      <c r="J533">
        <f t="shared" ca="1" si="228"/>
        <v>4</v>
      </c>
      <c r="K533">
        <f t="shared" ca="1" si="228"/>
        <v>3</v>
      </c>
      <c r="L533">
        <f t="shared" ca="1" si="228"/>
        <v>4</v>
      </c>
      <c r="M533">
        <f t="shared" ca="1" si="228"/>
        <v>5</v>
      </c>
      <c r="N533" s="2">
        <f t="shared" ca="1" si="210"/>
        <v>4.5</v>
      </c>
      <c r="O533" s="2">
        <f t="shared" ca="1" si="211"/>
        <v>4</v>
      </c>
      <c r="P533" s="2">
        <f t="shared" ca="1" si="212"/>
        <v>4.3</v>
      </c>
      <c r="Q533" t="str">
        <f t="shared" ca="1" si="213"/>
        <v>非低收入</v>
      </c>
      <c r="R533" t="str">
        <f t="shared" ca="1" si="214"/>
        <v>中高收入</v>
      </c>
      <c r="S533" t="str">
        <f t="shared" ca="1" si="215"/>
        <v>综合评分合格</v>
      </c>
      <c r="T533" t="str">
        <f t="shared" ca="1" si="216"/>
        <v>非优秀</v>
      </c>
      <c r="U533" t="str">
        <f t="shared" ca="1" si="217"/>
        <v>综合评分合格</v>
      </c>
      <c r="V533" t="str">
        <f t="shared" ca="1" si="218"/>
        <v/>
      </c>
      <c r="W533" t="str">
        <f t="shared" ca="1" si="219"/>
        <v/>
      </c>
      <c r="X533" t="str">
        <f t="shared" ca="1" si="220"/>
        <v>颜值爆表</v>
      </c>
      <c r="Y533" t="str">
        <f t="shared" ca="1" si="221"/>
        <v>sql达人</v>
      </c>
      <c r="Z533" t="str">
        <f t="shared" ca="1" si="222"/>
        <v>excel达人</v>
      </c>
      <c r="AA533" t="str">
        <f t="shared" ca="1" si="223"/>
        <v>tab达人</v>
      </c>
      <c r="AB533" t="str">
        <f t="shared" ca="1" si="224"/>
        <v/>
      </c>
      <c r="AC533" t="str">
        <f t="shared" ca="1" si="225"/>
        <v>颜值爆表sql达人excel达人tab达人,综合评分合格,中高收入</v>
      </c>
      <c r="AD533" t="str">
        <f t="shared" ca="1" si="226"/>
        <v>分析师100532属于中高收入人群,综合评分合格</v>
      </c>
      <c r="AE533" t="str">
        <f t="shared" ca="1" si="227"/>
        <v>分析师100532属于中高收入人群,综合评分合格也是sql达人</v>
      </c>
    </row>
    <row r="534" spans="1:31" x14ac:dyDescent="0.2">
      <c r="A534">
        <v>100533</v>
      </c>
      <c r="B534" s="3">
        <f t="shared" ca="1" si="205"/>
        <v>7187.5368425074084</v>
      </c>
      <c r="C534" s="3">
        <f t="shared" ca="1" si="206"/>
        <v>26.521777189019364</v>
      </c>
      <c r="D534" t="str">
        <f t="shared" ca="1" si="207"/>
        <v>男</v>
      </c>
      <c r="E534" s="3">
        <f t="shared" ca="1" si="208"/>
        <v>5352.8824430840532</v>
      </c>
      <c r="F534" s="3">
        <f t="shared" ca="1" si="209"/>
        <v>9</v>
      </c>
      <c r="G534">
        <f t="shared" ca="1" si="204"/>
        <v>5</v>
      </c>
      <c r="H534">
        <f t="shared" ca="1" si="228"/>
        <v>5</v>
      </c>
      <c r="I534">
        <f t="shared" ca="1" si="228"/>
        <v>4</v>
      </c>
      <c r="J534">
        <f t="shared" ca="1" si="228"/>
        <v>5</v>
      </c>
      <c r="K534">
        <f t="shared" ca="1" si="228"/>
        <v>4</v>
      </c>
      <c r="L534">
        <f t="shared" ca="1" si="228"/>
        <v>4</v>
      </c>
      <c r="M534">
        <f t="shared" ca="1" si="228"/>
        <v>5</v>
      </c>
      <c r="N534" s="2">
        <f t="shared" ca="1" si="210"/>
        <v>4.75</v>
      </c>
      <c r="O534" s="2">
        <f t="shared" ca="1" si="211"/>
        <v>4.333333333333333</v>
      </c>
      <c r="P534" s="2">
        <f t="shared" ca="1" si="212"/>
        <v>4.5833333333333339</v>
      </c>
      <c r="Q534" t="str">
        <f t="shared" ca="1" si="213"/>
        <v>非低收入</v>
      </c>
      <c r="R534" t="str">
        <f t="shared" ca="1" si="214"/>
        <v>中等收入</v>
      </c>
      <c r="S534" t="str">
        <f t="shared" ca="1" si="215"/>
        <v>综合评分合格</v>
      </c>
      <c r="T534" t="str">
        <f t="shared" ca="1" si="216"/>
        <v>非优秀</v>
      </c>
      <c r="U534" t="str">
        <f t="shared" ca="1" si="217"/>
        <v>综合评分合格</v>
      </c>
      <c r="V534" t="str">
        <f t="shared" ca="1" si="218"/>
        <v/>
      </c>
      <c r="W534" t="str">
        <f t="shared" ca="1" si="219"/>
        <v/>
      </c>
      <c r="X534" t="str">
        <f t="shared" ca="1" si="220"/>
        <v>颜值爆表</v>
      </c>
      <c r="Y534" t="str">
        <f t="shared" ca="1" si="221"/>
        <v>sql达人</v>
      </c>
      <c r="Z534" t="str">
        <f t="shared" ca="1" si="222"/>
        <v>excel达人</v>
      </c>
      <c r="AA534" t="str">
        <f t="shared" ca="1" si="223"/>
        <v/>
      </c>
      <c r="AB534" t="str">
        <f t="shared" ca="1" si="224"/>
        <v>python达人</v>
      </c>
      <c r="AC534" t="str">
        <f t="shared" ca="1" si="225"/>
        <v>颜值爆表sql达人excel达人python达人,综合评分合格,中等收入</v>
      </c>
      <c r="AD534" t="str">
        <f t="shared" ca="1" si="226"/>
        <v>分析师100533属于中等收入人群,综合评分合格</v>
      </c>
      <c r="AE534" t="str">
        <f t="shared" ca="1" si="227"/>
        <v>分析师100533属于中等收入人群,综合评分合格也是sql达人</v>
      </c>
    </row>
    <row r="535" spans="1:31" x14ac:dyDescent="0.2">
      <c r="A535">
        <v>100534</v>
      </c>
      <c r="B535" s="3">
        <f t="shared" ca="1" si="205"/>
        <v>4834.8301549211346</v>
      </c>
      <c r="C535" s="3">
        <f t="shared" ca="1" si="206"/>
        <v>49.243536442373461</v>
      </c>
      <c r="D535" t="str">
        <f t="shared" ca="1" si="207"/>
        <v>女</v>
      </c>
      <c r="E535" s="3">
        <f t="shared" ca="1" si="208"/>
        <v>9790.511455742515</v>
      </c>
      <c r="F535" s="3">
        <f t="shared" ca="1" si="209"/>
        <v>3</v>
      </c>
      <c r="G535">
        <f t="shared" ca="1" si="204"/>
        <v>3</v>
      </c>
      <c r="H535">
        <f t="shared" ca="1" si="228"/>
        <v>5</v>
      </c>
      <c r="I535">
        <f t="shared" ca="1" si="228"/>
        <v>5</v>
      </c>
      <c r="J535">
        <f t="shared" ca="1" si="228"/>
        <v>5</v>
      </c>
      <c r="K535">
        <f t="shared" ca="1" si="228"/>
        <v>5</v>
      </c>
      <c r="L535">
        <f t="shared" ca="1" si="228"/>
        <v>3</v>
      </c>
      <c r="M535">
        <f t="shared" ca="1" si="228"/>
        <v>4</v>
      </c>
      <c r="N535" s="2">
        <f t="shared" ca="1" si="210"/>
        <v>4.5</v>
      </c>
      <c r="O535" s="2">
        <f t="shared" ca="1" si="211"/>
        <v>4</v>
      </c>
      <c r="P535" s="2">
        <f t="shared" ca="1" si="212"/>
        <v>4.3</v>
      </c>
      <c r="Q535" t="str">
        <f t="shared" ca="1" si="213"/>
        <v>非低收入</v>
      </c>
      <c r="R535" t="str">
        <f t="shared" ca="1" si="214"/>
        <v>中高收入</v>
      </c>
      <c r="S535" t="str">
        <f t="shared" ca="1" si="215"/>
        <v>综合评分合格</v>
      </c>
      <c r="T535" t="str">
        <f t="shared" ca="1" si="216"/>
        <v>非优秀</v>
      </c>
      <c r="U535" t="str">
        <f t="shared" ca="1" si="217"/>
        <v>综合评分合格</v>
      </c>
      <c r="V535" t="str">
        <f t="shared" ca="1" si="218"/>
        <v>文采斐然</v>
      </c>
      <c r="W535" t="str">
        <f t="shared" ca="1" si="219"/>
        <v/>
      </c>
      <c r="X535" t="str">
        <f t="shared" ca="1" si="220"/>
        <v/>
      </c>
      <c r="Y535" t="str">
        <f t="shared" ca="1" si="221"/>
        <v/>
      </c>
      <c r="Z535" t="str">
        <f t="shared" ca="1" si="222"/>
        <v/>
      </c>
      <c r="AA535" t="str">
        <f t="shared" ca="1" si="223"/>
        <v>tab达人</v>
      </c>
      <c r="AB535" t="str">
        <f t="shared" ca="1" si="224"/>
        <v>python达人</v>
      </c>
      <c r="AC535" t="str">
        <f t="shared" ca="1" si="225"/>
        <v>文采斐然tab达人python达人,综合评分合格,中高收入</v>
      </c>
      <c r="AD535" t="str">
        <f t="shared" ca="1" si="226"/>
        <v>分析师100534属于中高收入人群,综合评分合格</v>
      </c>
      <c r="AE535" t="str">
        <f t="shared" ca="1" si="227"/>
        <v>分析师100534属于中高收入人群,综合评分合格此人文采斐然</v>
      </c>
    </row>
    <row r="536" spans="1:31" x14ac:dyDescent="0.2">
      <c r="A536">
        <v>100535</v>
      </c>
      <c r="B536" s="3">
        <f t="shared" ca="1" si="205"/>
        <v>3624.6895872965015</v>
      </c>
      <c r="C536" s="3">
        <f t="shared" ca="1" si="206"/>
        <v>42.546429722280159</v>
      </c>
      <c r="D536" t="str">
        <f t="shared" ca="1" si="207"/>
        <v>男</v>
      </c>
      <c r="E536" s="3">
        <f t="shared" ca="1" si="208"/>
        <v>3629.8238434537707</v>
      </c>
      <c r="F536" s="3">
        <f t="shared" ca="1" si="209"/>
        <v>15</v>
      </c>
      <c r="G536">
        <f t="shared" ca="1" si="204"/>
        <v>3</v>
      </c>
      <c r="H536">
        <f t="shared" ca="1" si="228"/>
        <v>5</v>
      </c>
      <c r="I536">
        <f t="shared" ca="1" si="228"/>
        <v>4</v>
      </c>
      <c r="J536">
        <f t="shared" ca="1" si="228"/>
        <v>3</v>
      </c>
      <c r="K536">
        <f t="shared" ca="1" si="228"/>
        <v>4</v>
      </c>
      <c r="L536">
        <f t="shared" ca="1" si="228"/>
        <v>4</v>
      </c>
      <c r="M536">
        <f t="shared" ca="1" si="228"/>
        <v>4</v>
      </c>
      <c r="N536" s="2">
        <f t="shared" ca="1" si="210"/>
        <v>3.75</v>
      </c>
      <c r="O536" s="2">
        <f t="shared" ca="1" si="211"/>
        <v>4</v>
      </c>
      <c r="P536" s="2">
        <f t="shared" ca="1" si="212"/>
        <v>3.85</v>
      </c>
      <c r="Q536" t="str">
        <f t="shared" ca="1" si="213"/>
        <v>非低收入</v>
      </c>
      <c r="R536" t="str">
        <f t="shared" ca="1" si="214"/>
        <v>中等收入</v>
      </c>
      <c r="S536" t="str">
        <f t="shared" ca="1" si="215"/>
        <v>综合评分合格</v>
      </c>
      <c r="T536" t="str">
        <f t="shared" ca="1" si="216"/>
        <v>非优秀</v>
      </c>
      <c r="U536" t="str">
        <f t="shared" ca="1" si="217"/>
        <v>综合评分合格</v>
      </c>
      <c r="V536" t="str">
        <f t="shared" ca="1" si="218"/>
        <v/>
      </c>
      <c r="W536" t="str">
        <f t="shared" ca="1" si="219"/>
        <v/>
      </c>
      <c r="X536" t="str">
        <f t="shared" ca="1" si="220"/>
        <v/>
      </c>
      <c r="Y536" t="str">
        <f t="shared" ca="1" si="221"/>
        <v>sql达人</v>
      </c>
      <c r="Z536" t="str">
        <f t="shared" ca="1" si="222"/>
        <v/>
      </c>
      <c r="AA536" t="str">
        <f t="shared" ca="1" si="223"/>
        <v/>
      </c>
      <c r="AB536" t="str">
        <f t="shared" ca="1" si="224"/>
        <v/>
      </c>
      <c r="AC536" t="str">
        <f t="shared" ca="1" si="225"/>
        <v>sql达人,综合评分合格,中等收入</v>
      </c>
      <c r="AD536" t="str">
        <f t="shared" ca="1" si="226"/>
        <v>分析师100535属于中等收入人群,综合评分合格</v>
      </c>
      <c r="AE536" t="str">
        <f t="shared" ca="1" si="227"/>
        <v>分析师100535属于中等收入人群,综合评分合格也是sql达人</v>
      </c>
    </row>
    <row r="537" spans="1:31" x14ac:dyDescent="0.2">
      <c r="A537">
        <v>100536</v>
      </c>
      <c r="B537" s="3">
        <f t="shared" ca="1" si="205"/>
        <v>9630.4360944917262</v>
      </c>
      <c r="C537" s="3">
        <f t="shared" ca="1" si="206"/>
        <v>53.378060311195554</v>
      </c>
      <c r="D537" t="str">
        <f t="shared" ca="1" si="207"/>
        <v>女</v>
      </c>
      <c r="E537" s="3">
        <f t="shared" ca="1" si="208"/>
        <v>18896.838697145493</v>
      </c>
      <c r="F537" s="3">
        <f t="shared" ca="1" si="209"/>
        <v>8</v>
      </c>
      <c r="G537">
        <f t="shared" ca="1" si="204"/>
        <v>4</v>
      </c>
      <c r="H537">
        <f t="shared" ca="1" si="228"/>
        <v>5</v>
      </c>
      <c r="I537">
        <f t="shared" ca="1" si="228"/>
        <v>4</v>
      </c>
      <c r="J537">
        <f t="shared" ca="1" si="228"/>
        <v>5</v>
      </c>
      <c r="K537">
        <f t="shared" ca="1" si="228"/>
        <v>5</v>
      </c>
      <c r="L537">
        <f t="shared" ca="1" si="228"/>
        <v>4</v>
      </c>
      <c r="M537">
        <f t="shared" ca="1" si="228"/>
        <v>5</v>
      </c>
      <c r="N537" s="2">
        <f t="shared" ca="1" si="210"/>
        <v>4.5</v>
      </c>
      <c r="O537" s="2">
        <f t="shared" ca="1" si="211"/>
        <v>4.666666666666667</v>
      </c>
      <c r="P537" s="2">
        <f t="shared" ca="1" si="212"/>
        <v>4.5666666666666664</v>
      </c>
      <c r="Q537" t="str">
        <f t="shared" ca="1" si="213"/>
        <v>非低收入</v>
      </c>
      <c r="R537" t="str">
        <f t="shared" ca="1" si="214"/>
        <v>高收入</v>
      </c>
      <c r="S537" t="str">
        <f t="shared" ca="1" si="215"/>
        <v>综合评分合格</v>
      </c>
      <c r="T537" t="str">
        <f t="shared" ca="1" si="216"/>
        <v>非优秀</v>
      </c>
      <c r="U537" t="str">
        <f t="shared" ca="1" si="217"/>
        <v>综合评分合格</v>
      </c>
      <c r="V537" t="str">
        <f t="shared" ca="1" si="218"/>
        <v>文采斐然</v>
      </c>
      <c r="W537" t="str">
        <f t="shared" ca="1" si="219"/>
        <v/>
      </c>
      <c r="X537" t="str">
        <f t="shared" ca="1" si="220"/>
        <v>颜值爆表</v>
      </c>
      <c r="Y537" t="str">
        <f t="shared" ca="1" si="221"/>
        <v>sql达人</v>
      </c>
      <c r="Z537" t="str">
        <f t="shared" ca="1" si="222"/>
        <v/>
      </c>
      <c r="AA537" t="str">
        <f t="shared" ca="1" si="223"/>
        <v/>
      </c>
      <c r="AB537" t="str">
        <f t="shared" ca="1" si="224"/>
        <v>python达人</v>
      </c>
      <c r="AC537" t="str">
        <f t="shared" ca="1" si="225"/>
        <v>文采斐然颜值爆表sql达人python达人,综合评分合格,高收入</v>
      </c>
      <c r="AD537" t="str">
        <f t="shared" ca="1" si="226"/>
        <v>分析师100536属于高收入人群,综合评分合格</v>
      </c>
      <c r="AE537" t="str">
        <f t="shared" ca="1" si="227"/>
        <v>分析师100536属于高收入人群,综合评分合格此人文采斐然也是sql达人</v>
      </c>
    </row>
    <row r="538" spans="1:31" x14ac:dyDescent="0.2">
      <c r="A538">
        <v>100537</v>
      </c>
      <c r="B538" s="3">
        <f t="shared" ca="1" si="205"/>
        <v>7291.771728563047</v>
      </c>
      <c r="C538" s="3">
        <f t="shared" ca="1" si="206"/>
        <v>48.551949772408463</v>
      </c>
      <c r="D538" t="str">
        <f t="shared" ca="1" si="207"/>
        <v>男</v>
      </c>
      <c r="E538" s="3">
        <f t="shared" ca="1" si="208"/>
        <v>2211.1331416622074</v>
      </c>
      <c r="F538" s="3">
        <f t="shared" ca="1" si="209"/>
        <v>14</v>
      </c>
      <c r="G538">
        <f t="shared" ca="1" si="204"/>
        <v>4</v>
      </c>
      <c r="H538">
        <f t="shared" ca="1" si="228"/>
        <v>4</v>
      </c>
      <c r="I538">
        <f t="shared" ca="1" si="228"/>
        <v>4</v>
      </c>
      <c r="J538">
        <f t="shared" ca="1" si="228"/>
        <v>4</v>
      </c>
      <c r="K538">
        <f t="shared" ca="1" si="228"/>
        <v>3</v>
      </c>
      <c r="L538">
        <f t="shared" ca="1" si="228"/>
        <v>3</v>
      </c>
      <c r="M538">
        <f t="shared" ca="1" si="228"/>
        <v>5</v>
      </c>
      <c r="N538" s="2">
        <f t="shared" ca="1" si="210"/>
        <v>4</v>
      </c>
      <c r="O538" s="2">
        <f t="shared" ca="1" si="211"/>
        <v>3.6666666666666665</v>
      </c>
      <c r="P538" s="2">
        <f t="shared" ca="1" si="212"/>
        <v>3.8666666666666667</v>
      </c>
      <c r="Q538" t="str">
        <f t="shared" ca="1" si="213"/>
        <v>低收入</v>
      </c>
      <c r="R538" t="str">
        <f t="shared" ca="1" si="214"/>
        <v>低收入</v>
      </c>
      <c r="S538" t="str">
        <f t="shared" ca="1" si="215"/>
        <v>综合评分合格</v>
      </c>
      <c r="T538" t="str">
        <f t="shared" ca="1" si="216"/>
        <v>非优秀</v>
      </c>
      <c r="U538" t="str">
        <f t="shared" ca="1" si="217"/>
        <v>综合评分合格</v>
      </c>
      <c r="V538" t="str">
        <f t="shared" ca="1" si="218"/>
        <v/>
      </c>
      <c r="W538" t="str">
        <f t="shared" ca="1" si="219"/>
        <v/>
      </c>
      <c r="X538" t="str">
        <f t="shared" ca="1" si="220"/>
        <v>颜值爆表</v>
      </c>
      <c r="Y538" t="str">
        <f t="shared" ca="1" si="221"/>
        <v>sql达人</v>
      </c>
      <c r="Z538" t="str">
        <f t="shared" ca="1" si="222"/>
        <v/>
      </c>
      <c r="AA538" t="str">
        <f t="shared" ca="1" si="223"/>
        <v/>
      </c>
      <c r="AB538" t="str">
        <f t="shared" ca="1" si="224"/>
        <v/>
      </c>
      <c r="AC538" t="str">
        <f t="shared" ca="1" si="225"/>
        <v>颜值爆表sql达人,综合评分合格,低收入</v>
      </c>
      <c r="AD538" t="str">
        <f t="shared" ca="1" si="226"/>
        <v>分析师100537属于低收入人群,综合评分合格</v>
      </c>
      <c r="AE538" t="str">
        <f t="shared" ca="1" si="227"/>
        <v>分析师100537属于低收入人群,综合评分合格也是sql达人</v>
      </c>
    </row>
    <row r="539" spans="1:31" x14ac:dyDescent="0.2">
      <c r="A539">
        <v>100538</v>
      </c>
      <c r="B539" s="3">
        <f t="shared" ca="1" si="205"/>
        <v>5671.2000579310261</v>
      </c>
      <c r="C539" s="3">
        <f t="shared" ca="1" si="206"/>
        <v>35.597582715272281</v>
      </c>
      <c r="D539" t="str">
        <f t="shared" ca="1" si="207"/>
        <v>男</v>
      </c>
      <c r="E539" s="3">
        <f t="shared" ca="1" si="208"/>
        <v>19824.346759478161</v>
      </c>
      <c r="F539" s="3">
        <f t="shared" ca="1" si="209"/>
        <v>3</v>
      </c>
      <c r="G539">
        <f t="shared" ca="1" si="204"/>
        <v>4</v>
      </c>
      <c r="H539">
        <f t="shared" ca="1" si="228"/>
        <v>5</v>
      </c>
      <c r="I539">
        <f t="shared" ca="1" si="228"/>
        <v>4</v>
      </c>
      <c r="J539">
        <f t="shared" ca="1" si="228"/>
        <v>5</v>
      </c>
      <c r="K539">
        <f t="shared" ca="1" si="228"/>
        <v>5</v>
      </c>
      <c r="L539">
        <f t="shared" ca="1" si="228"/>
        <v>4</v>
      </c>
      <c r="M539">
        <f t="shared" ca="1" si="228"/>
        <v>5</v>
      </c>
      <c r="N539" s="2">
        <f t="shared" ca="1" si="210"/>
        <v>4.5</v>
      </c>
      <c r="O539" s="2">
        <f t="shared" ca="1" si="211"/>
        <v>4.666666666666667</v>
      </c>
      <c r="P539" s="2">
        <f t="shared" ca="1" si="212"/>
        <v>4.5666666666666664</v>
      </c>
      <c r="Q539" t="str">
        <f t="shared" ca="1" si="213"/>
        <v>非低收入</v>
      </c>
      <c r="R539" t="str">
        <f t="shared" ca="1" si="214"/>
        <v>高收入</v>
      </c>
      <c r="S539" t="str">
        <f t="shared" ca="1" si="215"/>
        <v>综合评分合格</v>
      </c>
      <c r="T539" t="str">
        <f t="shared" ca="1" si="216"/>
        <v>非优秀</v>
      </c>
      <c r="U539" t="str">
        <f t="shared" ca="1" si="217"/>
        <v>综合评分合格</v>
      </c>
      <c r="V539" t="str">
        <f t="shared" ca="1" si="218"/>
        <v>文采斐然</v>
      </c>
      <c r="W539" t="str">
        <f t="shared" ca="1" si="219"/>
        <v/>
      </c>
      <c r="X539" t="str">
        <f t="shared" ca="1" si="220"/>
        <v>颜值爆表</v>
      </c>
      <c r="Y539" t="str">
        <f t="shared" ca="1" si="221"/>
        <v/>
      </c>
      <c r="Z539" t="str">
        <f t="shared" ca="1" si="222"/>
        <v/>
      </c>
      <c r="AA539" t="str">
        <f t="shared" ca="1" si="223"/>
        <v/>
      </c>
      <c r="AB539" t="str">
        <f t="shared" ca="1" si="224"/>
        <v>python达人</v>
      </c>
      <c r="AC539" t="str">
        <f t="shared" ca="1" si="225"/>
        <v>文采斐然颜值爆表python达人,综合评分合格,高收入</v>
      </c>
      <c r="AD539" t="str">
        <f t="shared" ca="1" si="226"/>
        <v>分析师100538属于高收入人群,综合评分合格</v>
      </c>
      <c r="AE539" t="str">
        <f t="shared" ca="1" si="227"/>
        <v>分析师100538属于高收入人群,综合评分合格此人文采斐然</v>
      </c>
    </row>
    <row r="540" spans="1:31" x14ac:dyDescent="0.2">
      <c r="A540">
        <v>100539</v>
      </c>
      <c r="B540" s="3">
        <f t="shared" ca="1" si="205"/>
        <v>2438.4584191273939</v>
      </c>
      <c r="C540" s="3">
        <f t="shared" ca="1" si="206"/>
        <v>39.587904574492427</v>
      </c>
      <c r="D540" t="str">
        <f t="shared" ca="1" si="207"/>
        <v>女</v>
      </c>
      <c r="E540" s="3">
        <f t="shared" ca="1" si="208"/>
        <v>11068.91342854309</v>
      </c>
      <c r="F540" s="3">
        <f t="shared" ca="1" si="209"/>
        <v>20</v>
      </c>
      <c r="G540">
        <f t="shared" ca="1" si="204"/>
        <v>4</v>
      </c>
      <c r="H540">
        <f t="shared" ca="1" si="228"/>
        <v>5</v>
      </c>
      <c r="I540">
        <f t="shared" ca="1" si="228"/>
        <v>3</v>
      </c>
      <c r="J540">
        <f t="shared" ca="1" si="228"/>
        <v>3</v>
      </c>
      <c r="K540">
        <f t="shared" ca="1" si="228"/>
        <v>5</v>
      </c>
      <c r="L540">
        <f t="shared" ca="1" si="228"/>
        <v>4</v>
      </c>
      <c r="M540">
        <f t="shared" ca="1" si="228"/>
        <v>4</v>
      </c>
      <c r="N540" s="2">
        <f t="shared" ca="1" si="210"/>
        <v>3.75</v>
      </c>
      <c r="O540" s="2">
        <f t="shared" ca="1" si="211"/>
        <v>4.333333333333333</v>
      </c>
      <c r="P540" s="2">
        <f t="shared" ca="1" si="212"/>
        <v>3.9833333333333334</v>
      </c>
      <c r="Q540" t="str">
        <f t="shared" ca="1" si="213"/>
        <v>非低收入</v>
      </c>
      <c r="R540" t="str">
        <f t="shared" ca="1" si="214"/>
        <v>高收入</v>
      </c>
      <c r="S540" t="str">
        <f t="shared" ca="1" si="215"/>
        <v>综合评分合格</v>
      </c>
      <c r="T540" t="str">
        <f t="shared" ca="1" si="216"/>
        <v>非优秀</v>
      </c>
      <c r="U540" t="str">
        <f t="shared" ca="1" si="217"/>
        <v>综合评分合格</v>
      </c>
      <c r="V540" t="str">
        <f t="shared" ca="1" si="218"/>
        <v>文采斐然</v>
      </c>
      <c r="W540" t="str">
        <f t="shared" ca="1" si="219"/>
        <v/>
      </c>
      <c r="X540" t="str">
        <f t="shared" ca="1" si="220"/>
        <v/>
      </c>
      <c r="Y540" t="str">
        <f t="shared" ca="1" si="221"/>
        <v>sql达人</v>
      </c>
      <c r="Z540" t="str">
        <f t="shared" ca="1" si="222"/>
        <v/>
      </c>
      <c r="AA540" t="str">
        <f t="shared" ca="1" si="223"/>
        <v/>
      </c>
      <c r="AB540" t="str">
        <f t="shared" ca="1" si="224"/>
        <v/>
      </c>
      <c r="AC540" t="str">
        <f t="shared" ca="1" si="225"/>
        <v>文采斐然sql达人,综合评分合格,高收入</v>
      </c>
      <c r="AD540" t="str">
        <f t="shared" ca="1" si="226"/>
        <v>分析师100539属于高收入人群,综合评分合格</v>
      </c>
      <c r="AE540" t="str">
        <f t="shared" ca="1" si="227"/>
        <v>分析师100539属于高收入人群,综合评分合格此人文采斐然也是sql达人</v>
      </c>
    </row>
    <row r="541" spans="1:31" x14ac:dyDescent="0.2">
      <c r="A541">
        <v>100540</v>
      </c>
      <c r="B541" s="3">
        <f t="shared" ca="1" si="205"/>
        <v>8855.3453655933517</v>
      </c>
      <c r="C541" s="3">
        <f t="shared" ca="1" si="206"/>
        <v>62.965010428951352</v>
      </c>
      <c r="D541" t="str">
        <f t="shared" ca="1" si="207"/>
        <v>男</v>
      </c>
      <c r="E541" s="3">
        <f t="shared" ca="1" si="208"/>
        <v>19740.071591049542</v>
      </c>
      <c r="F541" s="3">
        <f t="shared" ca="1" si="209"/>
        <v>17</v>
      </c>
      <c r="G541">
        <f t="shared" ca="1" si="204"/>
        <v>4</v>
      </c>
      <c r="H541">
        <f t="shared" ca="1" si="228"/>
        <v>4</v>
      </c>
      <c r="I541">
        <f t="shared" ca="1" si="228"/>
        <v>5</v>
      </c>
      <c r="J541">
        <f t="shared" ca="1" si="228"/>
        <v>5</v>
      </c>
      <c r="K541">
        <f t="shared" ca="1" si="228"/>
        <v>4</v>
      </c>
      <c r="L541">
        <f t="shared" ca="1" si="228"/>
        <v>4</v>
      </c>
      <c r="M541">
        <f t="shared" ca="1" si="228"/>
        <v>5</v>
      </c>
      <c r="N541" s="2">
        <f t="shared" ca="1" si="210"/>
        <v>4.5</v>
      </c>
      <c r="O541" s="2">
        <f t="shared" ca="1" si="211"/>
        <v>4.333333333333333</v>
      </c>
      <c r="P541" s="2">
        <f t="shared" ca="1" si="212"/>
        <v>4.4333333333333336</v>
      </c>
      <c r="Q541" t="str">
        <f t="shared" ca="1" si="213"/>
        <v>非低收入</v>
      </c>
      <c r="R541" t="str">
        <f t="shared" ca="1" si="214"/>
        <v>高收入</v>
      </c>
      <c r="S541" t="str">
        <f t="shared" ca="1" si="215"/>
        <v>综合评分合格</v>
      </c>
      <c r="T541" t="str">
        <f t="shared" ca="1" si="216"/>
        <v>非优秀</v>
      </c>
      <c r="U541" t="str">
        <f t="shared" ca="1" si="217"/>
        <v>综合评分合格</v>
      </c>
      <c r="V541" t="str">
        <f t="shared" ca="1" si="218"/>
        <v/>
      </c>
      <c r="W541" t="str">
        <f t="shared" ca="1" si="219"/>
        <v/>
      </c>
      <c r="X541" t="str">
        <f t="shared" ca="1" si="220"/>
        <v>颜值爆表</v>
      </c>
      <c r="Y541" t="str">
        <f t="shared" ca="1" si="221"/>
        <v>sql达人</v>
      </c>
      <c r="Z541" t="str">
        <f t="shared" ca="1" si="222"/>
        <v/>
      </c>
      <c r="AA541" t="str">
        <f t="shared" ca="1" si="223"/>
        <v>tab达人</v>
      </c>
      <c r="AB541" t="str">
        <f t="shared" ca="1" si="224"/>
        <v>python达人</v>
      </c>
      <c r="AC541" t="str">
        <f t="shared" ca="1" si="225"/>
        <v>颜值爆表sql达人tab达人python达人,综合评分合格,高收入</v>
      </c>
      <c r="AD541" t="str">
        <f t="shared" ca="1" si="226"/>
        <v>分析师100540属于高收入人群,综合评分合格</v>
      </c>
      <c r="AE541" t="str">
        <f t="shared" ca="1" si="227"/>
        <v>分析师100540属于高收入人群,综合评分合格也是sql达人</v>
      </c>
    </row>
    <row r="542" spans="1:31" x14ac:dyDescent="0.2">
      <c r="A542">
        <v>100541</v>
      </c>
      <c r="B542" s="3">
        <f t="shared" ca="1" si="205"/>
        <v>5205.5233373643996</v>
      </c>
      <c r="C542" s="3">
        <f t="shared" ca="1" si="206"/>
        <v>51.742755727888706</v>
      </c>
      <c r="D542" t="str">
        <f t="shared" ca="1" si="207"/>
        <v>男</v>
      </c>
      <c r="E542" s="3">
        <f t="shared" ca="1" si="208"/>
        <v>10821.012114786812</v>
      </c>
      <c r="F542" s="3">
        <f t="shared" ca="1" si="209"/>
        <v>16</v>
      </c>
      <c r="G542">
        <f t="shared" ca="1" si="204"/>
        <v>4</v>
      </c>
      <c r="H542">
        <f t="shared" ca="1" si="228"/>
        <v>5</v>
      </c>
      <c r="I542">
        <f t="shared" ca="1" si="228"/>
        <v>4</v>
      </c>
      <c r="J542">
        <f t="shared" ca="1" si="228"/>
        <v>5</v>
      </c>
      <c r="K542">
        <f t="shared" ca="1" si="228"/>
        <v>5</v>
      </c>
      <c r="L542">
        <f t="shared" ca="1" si="228"/>
        <v>5</v>
      </c>
      <c r="M542">
        <f t="shared" ca="1" si="228"/>
        <v>5</v>
      </c>
      <c r="N542" s="2">
        <f t="shared" ca="1" si="210"/>
        <v>4.5</v>
      </c>
      <c r="O542" s="2">
        <f t="shared" ca="1" si="211"/>
        <v>5</v>
      </c>
      <c r="P542" s="2">
        <f t="shared" ca="1" si="212"/>
        <v>4.6999999999999993</v>
      </c>
      <c r="Q542" t="str">
        <f t="shared" ca="1" si="213"/>
        <v>非低收入</v>
      </c>
      <c r="R542" t="str">
        <f t="shared" ca="1" si="214"/>
        <v>高收入</v>
      </c>
      <c r="S542" t="str">
        <f t="shared" ca="1" si="215"/>
        <v>综合评分合格</v>
      </c>
      <c r="T542" t="str">
        <f t="shared" ca="1" si="216"/>
        <v>非优秀</v>
      </c>
      <c r="U542" t="str">
        <f t="shared" ca="1" si="217"/>
        <v>综合评分合格</v>
      </c>
      <c r="V542" t="str">
        <f t="shared" ca="1" si="218"/>
        <v>文采斐然</v>
      </c>
      <c r="W542" t="str">
        <f t="shared" ca="1" si="219"/>
        <v>口灿莲花</v>
      </c>
      <c r="X542" t="str">
        <f t="shared" ca="1" si="220"/>
        <v>颜值爆表</v>
      </c>
      <c r="Y542" t="str">
        <f t="shared" ca="1" si="221"/>
        <v>sql达人</v>
      </c>
      <c r="Z542" t="str">
        <f t="shared" ca="1" si="222"/>
        <v/>
      </c>
      <c r="AA542" t="str">
        <f t="shared" ca="1" si="223"/>
        <v/>
      </c>
      <c r="AB542" t="str">
        <f t="shared" ca="1" si="224"/>
        <v>python达人</v>
      </c>
      <c r="AC542" t="str">
        <f t="shared" ca="1" si="225"/>
        <v>文采斐然口灿莲花颜值爆表sql达人python达人,综合评分合格,高收入</v>
      </c>
      <c r="AD542" t="str">
        <f t="shared" ca="1" si="226"/>
        <v>分析师100541属于高收入人群,综合评分合格</v>
      </c>
      <c r="AE542" t="str">
        <f t="shared" ca="1" si="227"/>
        <v>分析师100541属于高收入人群,综合评分合格此人文采斐然也是sql达人</v>
      </c>
    </row>
    <row r="543" spans="1:31" x14ac:dyDescent="0.2">
      <c r="A543">
        <v>100542</v>
      </c>
      <c r="B543" s="3">
        <f t="shared" ca="1" si="205"/>
        <v>2583.0913950016534</v>
      </c>
      <c r="C543" s="3">
        <f t="shared" ca="1" si="206"/>
        <v>64.420996530392159</v>
      </c>
      <c r="D543" t="str">
        <f t="shared" ca="1" si="207"/>
        <v>男</v>
      </c>
      <c r="E543" s="3">
        <f t="shared" ca="1" si="208"/>
        <v>16072.556366906514</v>
      </c>
      <c r="F543" s="3">
        <f t="shared" ca="1" si="209"/>
        <v>13</v>
      </c>
      <c r="G543">
        <f t="shared" ca="1" si="204"/>
        <v>5</v>
      </c>
      <c r="H543">
        <f t="shared" ca="1" si="228"/>
        <v>4</v>
      </c>
      <c r="I543">
        <f t="shared" ca="1" si="228"/>
        <v>5</v>
      </c>
      <c r="J543">
        <f t="shared" ca="1" si="228"/>
        <v>4</v>
      </c>
      <c r="K543">
        <f t="shared" ca="1" si="228"/>
        <v>4</v>
      </c>
      <c r="L543">
        <f t="shared" ca="1" si="228"/>
        <v>5</v>
      </c>
      <c r="M543">
        <f t="shared" ca="1" si="228"/>
        <v>4</v>
      </c>
      <c r="N543" s="2">
        <f t="shared" ca="1" si="210"/>
        <v>4.5</v>
      </c>
      <c r="O543" s="2">
        <f t="shared" ca="1" si="211"/>
        <v>4.333333333333333</v>
      </c>
      <c r="P543" s="2">
        <f t="shared" ca="1" si="212"/>
        <v>4.4333333333333336</v>
      </c>
      <c r="Q543" t="str">
        <f t="shared" ca="1" si="213"/>
        <v>非低收入</v>
      </c>
      <c r="R543" t="str">
        <f t="shared" ca="1" si="214"/>
        <v>高收入</v>
      </c>
      <c r="S543" t="str">
        <f t="shared" ca="1" si="215"/>
        <v>综合评分合格</v>
      </c>
      <c r="T543" t="str">
        <f t="shared" ca="1" si="216"/>
        <v>非优秀</v>
      </c>
      <c r="U543" t="str">
        <f t="shared" ca="1" si="217"/>
        <v>综合评分合格</v>
      </c>
      <c r="V543" t="str">
        <f t="shared" ca="1" si="218"/>
        <v/>
      </c>
      <c r="W543" t="str">
        <f t="shared" ca="1" si="219"/>
        <v>口灿莲花</v>
      </c>
      <c r="X543" t="str">
        <f t="shared" ca="1" si="220"/>
        <v/>
      </c>
      <c r="Y543" t="str">
        <f t="shared" ca="1" si="221"/>
        <v>sql达人</v>
      </c>
      <c r="Z543" t="str">
        <f t="shared" ca="1" si="222"/>
        <v>excel达人</v>
      </c>
      <c r="AA543" t="str">
        <f t="shared" ca="1" si="223"/>
        <v>tab达人</v>
      </c>
      <c r="AB543" t="str">
        <f t="shared" ca="1" si="224"/>
        <v/>
      </c>
      <c r="AC543" t="str">
        <f t="shared" ca="1" si="225"/>
        <v>口灿莲花sql达人excel达人tab达人,综合评分合格,高收入</v>
      </c>
      <c r="AD543" t="str">
        <f t="shared" ca="1" si="226"/>
        <v>分析师100542属于高收入人群,综合评分合格</v>
      </c>
      <c r="AE543" t="str">
        <f t="shared" ca="1" si="227"/>
        <v>分析师100542属于高收入人群,综合评分合格也是sql达人</v>
      </c>
    </row>
    <row r="544" spans="1:31" x14ac:dyDescent="0.2">
      <c r="A544">
        <v>100543</v>
      </c>
      <c r="B544" s="3">
        <f t="shared" ca="1" si="205"/>
        <v>1382.4119820033832</v>
      </c>
      <c r="C544" s="3">
        <f t="shared" ca="1" si="206"/>
        <v>21.816367998513254</v>
      </c>
      <c r="D544" t="str">
        <f t="shared" ca="1" si="207"/>
        <v>女</v>
      </c>
      <c r="E544" s="3">
        <f t="shared" ca="1" si="208"/>
        <v>2606.9960633385563</v>
      </c>
      <c r="F544" s="3">
        <f t="shared" ca="1" si="209"/>
        <v>9</v>
      </c>
      <c r="G544">
        <f t="shared" ca="1" si="204"/>
        <v>4</v>
      </c>
      <c r="H544">
        <f t="shared" ca="1" si="228"/>
        <v>4</v>
      </c>
      <c r="I544">
        <f t="shared" ca="1" si="228"/>
        <v>4</v>
      </c>
      <c r="J544">
        <f t="shared" ca="1" si="228"/>
        <v>5</v>
      </c>
      <c r="K544">
        <f t="shared" ca="1" si="228"/>
        <v>4</v>
      </c>
      <c r="L544">
        <f t="shared" ca="1" si="228"/>
        <v>5</v>
      </c>
      <c r="M544">
        <f t="shared" ca="1" si="228"/>
        <v>4</v>
      </c>
      <c r="N544" s="2">
        <f t="shared" ca="1" si="210"/>
        <v>4.25</v>
      </c>
      <c r="O544" s="2">
        <f t="shared" ca="1" si="211"/>
        <v>4.333333333333333</v>
      </c>
      <c r="P544" s="2">
        <f t="shared" ca="1" si="212"/>
        <v>4.2833333333333332</v>
      </c>
      <c r="Q544" t="str">
        <f t="shared" ca="1" si="213"/>
        <v>低收入</v>
      </c>
      <c r="R544" t="str">
        <f t="shared" ca="1" si="214"/>
        <v>低收入</v>
      </c>
      <c r="S544" t="str">
        <f t="shared" ca="1" si="215"/>
        <v>综合评分合格</v>
      </c>
      <c r="T544" t="str">
        <f t="shared" ca="1" si="216"/>
        <v>非优秀</v>
      </c>
      <c r="U544" t="str">
        <f t="shared" ca="1" si="217"/>
        <v>综合评分合格</v>
      </c>
      <c r="V544" t="str">
        <f t="shared" ca="1" si="218"/>
        <v/>
      </c>
      <c r="W544" t="str">
        <f t="shared" ca="1" si="219"/>
        <v>口灿莲花</v>
      </c>
      <c r="X544" t="str">
        <f t="shared" ca="1" si="220"/>
        <v/>
      </c>
      <c r="Y544" t="str">
        <f t="shared" ca="1" si="221"/>
        <v>sql达人</v>
      </c>
      <c r="Z544" t="str">
        <f t="shared" ca="1" si="222"/>
        <v/>
      </c>
      <c r="AA544" t="str">
        <f t="shared" ca="1" si="223"/>
        <v/>
      </c>
      <c r="AB544" t="str">
        <f t="shared" ca="1" si="224"/>
        <v>python达人</v>
      </c>
      <c r="AC544" t="str">
        <f t="shared" ca="1" si="225"/>
        <v>口灿莲花sql达人python达人,综合评分合格,低收入</v>
      </c>
      <c r="AD544" t="str">
        <f t="shared" ca="1" si="226"/>
        <v>分析师100543属于低收入人群,综合评分合格</v>
      </c>
      <c r="AE544" t="str">
        <f t="shared" ca="1" si="227"/>
        <v>分析师100543属于低收入人群,综合评分合格也是sql达人</v>
      </c>
    </row>
    <row r="545" spans="1:31" x14ac:dyDescent="0.2">
      <c r="A545">
        <v>100544</v>
      </c>
      <c r="B545" s="3">
        <f t="shared" ca="1" si="205"/>
        <v>2991.2186132094366</v>
      </c>
      <c r="C545" s="3">
        <f t="shared" ca="1" si="206"/>
        <v>62.929627776329937</v>
      </c>
      <c r="D545" t="str">
        <f t="shared" ca="1" si="207"/>
        <v>女</v>
      </c>
      <c r="E545" s="3">
        <f t="shared" ca="1" si="208"/>
        <v>11281.110208506312</v>
      </c>
      <c r="F545" s="3">
        <f t="shared" ca="1" si="209"/>
        <v>7</v>
      </c>
      <c r="G545">
        <f t="shared" ca="1" si="204"/>
        <v>4</v>
      </c>
      <c r="H545">
        <f t="shared" ca="1" si="228"/>
        <v>4</v>
      </c>
      <c r="I545">
        <f t="shared" ca="1" si="228"/>
        <v>5</v>
      </c>
      <c r="J545">
        <f t="shared" ca="1" si="228"/>
        <v>5</v>
      </c>
      <c r="K545">
        <f t="shared" ca="1" si="228"/>
        <v>5</v>
      </c>
      <c r="L545">
        <f t="shared" ca="1" si="228"/>
        <v>5</v>
      </c>
      <c r="M545">
        <f t="shared" ca="1" si="228"/>
        <v>4</v>
      </c>
      <c r="N545" s="2">
        <f t="shared" ca="1" si="210"/>
        <v>4.5</v>
      </c>
      <c r="O545" s="2">
        <f t="shared" ca="1" si="211"/>
        <v>4.666666666666667</v>
      </c>
      <c r="P545" s="2">
        <f t="shared" ca="1" si="212"/>
        <v>4.5666666666666664</v>
      </c>
      <c r="Q545" t="str">
        <f t="shared" ca="1" si="213"/>
        <v>非低收入</v>
      </c>
      <c r="R545" t="str">
        <f t="shared" ca="1" si="214"/>
        <v>高收入</v>
      </c>
      <c r="S545" t="str">
        <f t="shared" ca="1" si="215"/>
        <v>综合评分合格</v>
      </c>
      <c r="T545" t="str">
        <f t="shared" ca="1" si="216"/>
        <v>非优秀</v>
      </c>
      <c r="U545" t="str">
        <f t="shared" ca="1" si="217"/>
        <v>综合评分合格</v>
      </c>
      <c r="V545" t="str">
        <f t="shared" ca="1" si="218"/>
        <v>文采斐然</v>
      </c>
      <c r="W545" t="str">
        <f t="shared" ca="1" si="219"/>
        <v>口灿莲花</v>
      </c>
      <c r="X545" t="str">
        <f t="shared" ca="1" si="220"/>
        <v/>
      </c>
      <c r="Y545" t="str">
        <f t="shared" ca="1" si="221"/>
        <v>sql达人</v>
      </c>
      <c r="Z545" t="str">
        <f t="shared" ca="1" si="222"/>
        <v/>
      </c>
      <c r="AA545" t="str">
        <f t="shared" ca="1" si="223"/>
        <v>tab达人</v>
      </c>
      <c r="AB545" t="str">
        <f t="shared" ca="1" si="224"/>
        <v>python达人</v>
      </c>
      <c r="AC545" t="str">
        <f t="shared" ca="1" si="225"/>
        <v>文采斐然口灿莲花sql达人tab达人python达人,综合评分合格,高收入</v>
      </c>
      <c r="AD545" t="str">
        <f t="shared" ca="1" si="226"/>
        <v>分析师100544属于高收入人群,综合评分合格</v>
      </c>
      <c r="AE545" t="str">
        <f t="shared" ca="1" si="227"/>
        <v>分析师100544属于高收入人群,综合评分合格此人文采斐然也是sql达人</v>
      </c>
    </row>
    <row r="546" spans="1:31" x14ac:dyDescent="0.2">
      <c r="A546">
        <v>100545</v>
      </c>
      <c r="B546" s="3">
        <f t="shared" ca="1" si="205"/>
        <v>1833.6096299325889</v>
      </c>
      <c r="C546" s="3">
        <f t="shared" ca="1" si="206"/>
        <v>67.168634343927835</v>
      </c>
      <c r="D546" t="str">
        <f t="shared" ca="1" si="207"/>
        <v>女</v>
      </c>
      <c r="E546" s="3">
        <f t="shared" ca="1" si="208"/>
        <v>6422.1588560756509</v>
      </c>
      <c r="F546" s="3">
        <f t="shared" ca="1" si="209"/>
        <v>18</v>
      </c>
      <c r="G546">
        <f t="shared" ca="1" si="204"/>
        <v>4</v>
      </c>
      <c r="H546">
        <f t="shared" ca="1" si="228"/>
        <v>5</v>
      </c>
      <c r="I546">
        <f t="shared" ca="1" si="228"/>
        <v>5</v>
      </c>
      <c r="J546">
        <f t="shared" ca="1" si="228"/>
        <v>4</v>
      </c>
      <c r="K546">
        <f t="shared" ca="1" si="228"/>
        <v>4</v>
      </c>
      <c r="L546">
        <f t="shared" ca="1" si="228"/>
        <v>4</v>
      </c>
      <c r="M546">
        <f t="shared" ca="1" si="228"/>
        <v>5</v>
      </c>
      <c r="N546" s="2">
        <f t="shared" ca="1" si="210"/>
        <v>4.5</v>
      </c>
      <c r="O546" s="2">
        <f t="shared" ca="1" si="211"/>
        <v>4.333333333333333</v>
      </c>
      <c r="P546" s="2">
        <f t="shared" ca="1" si="212"/>
        <v>4.4333333333333336</v>
      </c>
      <c r="Q546" t="str">
        <f t="shared" ca="1" si="213"/>
        <v>非低收入</v>
      </c>
      <c r="R546" t="str">
        <f t="shared" ca="1" si="214"/>
        <v>中高收入</v>
      </c>
      <c r="S546" t="str">
        <f t="shared" ca="1" si="215"/>
        <v>综合评分合格</v>
      </c>
      <c r="T546" t="str">
        <f t="shared" ca="1" si="216"/>
        <v>非优秀</v>
      </c>
      <c r="U546" t="str">
        <f t="shared" ca="1" si="217"/>
        <v>综合评分合格</v>
      </c>
      <c r="V546" t="str">
        <f t="shared" ca="1" si="218"/>
        <v/>
      </c>
      <c r="W546" t="str">
        <f t="shared" ca="1" si="219"/>
        <v/>
      </c>
      <c r="X546" t="str">
        <f t="shared" ca="1" si="220"/>
        <v>颜值爆表</v>
      </c>
      <c r="Y546" t="str">
        <f t="shared" ca="1" si="221"/>
        <v>sql达人</v>
      </c>
      <c r="Z546" t="str">
        <f t="shared" ca="1" si="222"/>
        <v/>
      </c>
      <c r="AA546" t="str">
        <f t="shared" ca="1" si="223"/>
        <v>tab达人</v>
      </c>
      <c r="AB546" t="str">
        <f t="shared" ca="1" si="224"/>
        <v/>
      </c>
      <c r="AC546" t="str">
        <f t="shared" ca="1" si="225"/>
        <v>颜值爆表sql达人tab达人,综合评分合格,中高收入</v>
      </c>
      <c r="AD546" t="str">
        <f t="shared" ca="1" si="226"/>
        <v>分析师100545属于中高收入人群,综合评分合格</v>
      </c>
      <c r="AE546" t="str">
        <f t="shared" ca="1" si="227"/>
        <v>分析师100545属于中高收入人群,综合评分合格也是sql达人</v>
      </c>
    </row>
    <row r="547" spans="1:31" x14ac:dyDescent="0.2">
      <c r="A547">
        <v>100546</v>
      </c>
      <c r="B547" s="3">
        <f t="shared" ca="1" si="205"/>
        <v>7927.7721821107816</v>
      </c>
      <c r="C547" s="3">
        <f t="shared" ca="1" si="206"/>
        <v>33.275729466426654</v>
      </c>
      <c r="D547" t="str">
        <f t="shared" ca="1" si="207"/>
        <v>男</v>
      </c>
      <c r="E547" s="3">
        <f t="shared" ca="1" si="208"/>
        <v>2044.612493577285</v>
      </c>
      <c r="F547" s="3">
        <f t="shared" ca="1" si="209"/>
        <v>10</v>
      </c>
      <c r="G547">
        <f t="shared" ca="1" si="204"/>
        <v>5</v>
      </c>
      <c r="H547">
        <f t="shared" ca="1" si="228"/>
        <v>5</v>
      </c>
      <c r="I547">
        <f t="shared" ca="1" si="228"/>
        <v>5</v>
      </c>
      <c r="J547">
        <f t="shared" ca="1" si="228"/>
        <v>5</v>
      </c>
      <c r="K547">
        <f t="shared" ca="1" si="228"/>
        <v>5</v>
      </c>
      <c r="L547">
        <f t="shared" ca="1" si="228"/>
        <v>5</v>
      </c>
      <c r="M547">
        <f t="shared" ca="1" si="228"/>
        <v>2</v>
      </c>
      <c r="N547" s="2">
        <f t="shared" ca="1" si="210"/>
        <v>5</v>
      </c>
      <c r="O547" s="2">
        <f t="shared" ca="1" si="211"/>
        <v>4</v>
      </c>
      <c r="P547" s="2">
        <f t="shared" ca="1" si="212"/>
        <v>4.5999999999999996</v>
      </c>
      <c r="Q547" t="str">
        <f t="shared" ca="1" si="213"/>
        <v>低收入</v>
      </c>
      <c r="R547" t="str">
        <f t="shared" ca="1" si="214"/>
        <v>低收入</v>
      </c>
      <c r="S547" t="str">
        <f t="shared" ca="1" si="215"/>
        <v>综合评分合格</v>
      </c>
      <c r="T547" t="str">
        <f t="shared" ca="1" si="216"/>
        <v>非优秀</v>
      </c>
      <c r="U547" t="str">
        <f t="shared" ca="1" si="217"/>
        <v>综合评分合格</v>
      </c>
      <c r="V547" t="str">
        <f t="shared" ca="1" si="218"/>
        <v>文采斐然</v>
      </c>
      <c r="W547" t="str">
        <f t="shared" ca="1" si="219"/>
        <v>口灿莲花</v>
      </c>
      <c r="X547" t="str">
        <f t="shared" ca="1" si="220"/>
        <v/>
      </c>
      <c r="Y547" t="str">
        <f t="shared" ca="1" si="221"/>
        <v>sql达人</v>
      </c>
      <c r="Z547" t="str">
        <f t="shared" ca="1" si="222"/>
        <v>excel达人</v>
      </c>
      <c r="AA547" t="str">
        <f t="shared" ca="1" si="223"/>
        <v>tab达人</v>
      </c>
      <c r="AB547" t="str">
        <f t="shared" ca="1" si="224"/>
        <v>python达人</v>
      </c>
      <c r="AC547" t="str">
        <f t="shared" ca="1" si="225"/>
        <v>文采斐然口灿莲花sql达人excel达人tab达人python达人,综合评分合格,低收入</v>
      </c>
      <c r="AD547" t="str">
        <f t="shared" ca="1" si="226"/>
        <v>分析师100546属于低收入人群,综合评分合格</v>
      </c>
      <c r="AE547" t="str">
        <f t="shared" ca="1" si="227"/>
        <v>分析师100546属于低收入人群,综合评分合格此人文采斐然也是sql达人</v>
      </c>
    </row>
    <row r="548" spans="1:31" x14ac:dyDescent="0.2">
      <c r="A548">
        <v>100547</v>
      </c>
      <c r="B548" s="3">
        <f t="shared" ca="1" si="205"/>
        <v>7430.6509715292723</v>
      </c>
      <c r="C548" s="3">
        <f t="shared" ca="1" si="206"/>
        <v>53.491727583458257</v>
      </c>
      <c r="D548" t="str">
        <f t="shared" ca="1" si="207"/>
        <v>男</v>
      </c>
      <c r="E548" s="3">
        <f t="shared" ca="1" si="208"/>
        <v>2717.3044293153152</v>
      </c>
      <c r="F548" s="3">
        <f t="shared" ca="1" si="209"/>
        <v>4</v>
      </c>
      <c r="G548">
        <f t="shared" ca="1" si="204"/>
        <v>5</v>
      </c>
      <c r="H548">
        <f t="shared" ca="1" si="228"/>
        <v>4</v>
      </c>
      <c r="I548">
        <f t="shared" ca="1" si="228"/>
        <v>5</v>
      </c>
      <c r="J548">
        <f t="shared" ca="1" si="228"/>
        <v>5</v>
      </c>
      <c r="K548">
        <f t="shared" ca="1" si="228"/>
        <v>5</v>
      </c>
      <c r="L548">
        <f t="shared" ca="1" si="228"/>
        <v>5</v>
      </c>
      <c r="M548">
        <f t="shared" ca="1" si="228"/>
        <v>4</v>
      </c>
      <c r="N548" s="2">
        <f t="shared" ca="1" si="210"/>
        <v>4.75</v>
      </c>
      <c r="O548" s="2">
        <f t="shared" ca="1" si="211"/>
        <v>4.666666666666667</v>
      </c>
      <c r="P548" s="2">
        <f t="shared" ca="1" si="212"/>
        <v>4.7166666666666668</v>
      </c>
      <c r="Q548" t="str">
        <f t="shared" ca="1" si="213"/>
        <v>低收入</v>
      </c>
      <c r="R548" t="str">
        <f t="shared" ca="1" si="214"/>
        <v>低收入</v>
      </c>
      <c r="S548" t="str">
        <f t="shared" ca="1" si="215"/>
        <v>综合评分合格</v>
      </c>
      <c r="T548" t="str">
        <f t="shared" ca="1" si="216"/>
        <v>优秀</v>
      </c>
      <c r="U548" t="str">
        <f t="shared" ca="1" si="217"/>
        <v>优秀</v>
      </c>
      <c r="V548" t="str">
        <f t="shared" ca="1" si="218"/>
        <v>文采斐然</v>
      </c>
      <c r="W548" t="str">
        <f t="shared" ca="1" si="219"/>
        <v>口灿莲花</v>
      </c>
      <c r="X548" t="str">
        <f t="shared" ca="1" si="220"/>
        <v/>
      </c>
      <c r="Y548" t="str">
        <f t="shared" ca="1" si="221"/>
        <v/>
      </c>
      <c r="Z548" t="str">
        <f t="shared" ca="1" si="222"/>
        <v>excel达人</v>
      </c>
      <c r="AA548" t="str">
        <f t="shared" ca="1" si="223"/>
        <v>tab达人</v>
      </c>
      <c r="AB548" t="str">
        <f t="shared" ca="1" si="224"/>
        <v>python达人</v>
      </c>
      <c r="AC548" t="str">
        <f t="shared" ca="1" si="225"/>
        <v>文采斐然口灿莲花excel达人tab达人python达人,优秀,低收入</v>
      </c>
      <c r="AD548" t="str">
        <f t="shared" ca="1" si="226"/>
        <v>分析师100547属于低收入人群,优秀</v>
      </c>
      <c r="AE548" t="str">
        <f t="shared" ca="1" si="227"/>
        <v>分析师100547属于低收入人群,优秀此人文采斐然</v>
      </c>
    </row>
    <row r="549" spans="1:31" x14ac:dyDescent="0.2">
      <c r="A549">
        <v>100548</v>
      </c>
      <c r="B549" s="3">
        <f t="shared" ca="1" si="205"/>
        <v>5578.4874101491823</v>
      </c>
      <c r="C549" s="3">
        <f t="shared" ca="1" si="206"/>
        <v>47.643234799495772</v>
      </c>
      <c r="D549" t="str">
        <f t="shared" ca="1" si="207"/>
        <v>男</v>
      </c>
      <c r="E549" s="3">
        <f t="shared" ca="1" si="208"/>
        <v>8933.7656887035446</v>
      </c>
      <c r="F549" s="3">
        <f t="shared" ca="1" si="209"/>
        <v>9</v>
      </c>
      <c r="G549">
        <f t="shared" ca="1" si="204"/>
        <v>5</v>
      </c>
      <c r="H549">
        <f t="shared" ca="1" si="228"/>
        <v>3</v>
      </c>
      <c r="I549">
        <f t="shared" ca="1" si="228"/>
        <v>5</v>
      </c>
      <c r="J549">
        <f t="shared" ca="1" si="228"/>
        <v>4</v>
      </c>
      <c r="K549">
        <f t="shared" ca="1" si="228"/>
        <v>4</v>
      </c>
      <c r="L549">
        <f t="shared" ca="1" si="228"/>
        <v>4</v>
      </c>
      <c r="M549">
        <f t="shared" ca="1" si="228"/>
        <v>4</v>
      </c>
      <c r="N549" s="2">
        <f t="shared" ca="1" si="210"/>
        <v>4.25</v>
      </c>
      <c r="O549" s="2">
        <f t="shared" ca="1" si="211"/>
        <v>4</v>
      </c>
      <c r="P549" s="2">
        <f t="shared" ca="1" si="212"/>
        <v>4.1500000000000004</v>
      </c>
      <c r="Q549" t="str">
        <f t="shared" ca="1" si="213"/>
        <v>非低收入</v>
      </c>
      <c r="R549" t="str">
        <f t="shared" ca="1" si="214"/>
        <v>中高收入</v>
      </c>
      <c r="S549" t="str">
        <f t="shared" ca="1" si="215"/>
        <v>综合评分合格</v>
      </c>
      <c r="T549" t="str">
        <f t="shared" ca="1" si="216"/>
        <v>非优秀</v>
      </c>
      <c r="U549" t="str">
        <f t="shared" ca="1" si="217"/>
        <v>综合评分合格</v>
      </c>
      <c r="V549" t="str">
        <f t="shared" ca="1" si="218"/>
        <v/>
      </c>
      <c r="W549" t="str">
        <f t="shared" ca="1" si="219"/>
        <v/>
      </c>
      <c r="X549" t="str">
        <f t="shared" ca="1" si="220"/>
        <v/>
      </c>
      <c r="Y549" t="str">
        <f t="shared" ca="1" si="221"/>
        <v>sql达人</v>
      </c>
      <c r="Z549" t="str">
        <f t="shared" ca="1" si="222"/>
        <v>excel达人</v>
      </c>
      <c r="AA549" t="str">
        <f t="shared" ca="1" si="223"/>
        <v>tab达人</v>
      </c>
      <c r="AB549" t="str">
        <f t="shared" ca="1" si="224"/>
        <v/>
      </c>
      <c r="AC549" t="str">
        <f t="shared" ca="1" si="225"/>
        <v>sql达人excel达人tab达人,综合评分合格,中高收入</v>
      </c>
      <c r="AD549" t="str">
        <f t="shared" ca="1" si="226"/>
        <v>分析师100548属于中高收入人群,综合评分合格</v>
      </c>
      <c r="AE549" t="str">
        <f t="shared" ca="1" si="227"/>
        <v>分析师100548属于中高收入人群,综合评分合格也是sql达人</v>
      </c>
    </row>
    <row r="550" spans="1:31" x14ac:dyDescent="0.2">
      <c r="A550">
        <v>100549</v>
      </c>
      <c r="B550" s="3">
        <f t="shared" ca="1" si="205"/>
        <v>4329.5792928523324</v>
      </c>
      <c r="C550" s="3">
        <f t="shared" ca="1" si="206"/>
        <v>57.981899039938</v>
      </c>
      <c r="D550" t="str">
        <f t="shared" ca="1" si="207"/>
        <v>女</v>
      </c>
      <c r="E550" s="3">
        <f t="shared" ca="1" si="208"/>
        <v>9745.7462272473022</v>
      </c>
      <c r="F550" s="3">
        <f t="shared" ca="1" si="209"/>
        <v>10</v>
      </c>
      <c r="G550">
        <f t="shared" ca="1" si="204"/>
        <v>5</v>
      </c>
      <c r="H550">
        <f t="shared" ca="1" si="228"/>
        <v>4</v>
      </c>
      <c r="I550">
        <f t="shared" ca="1" si="228"/>
        <v>5</v>
      </c>
      <c r="J550">
        <f t="shared" ca="1" si="228"/>
        <v>4</v>
      </c>
      <c r="K550">
        <f t="shared" ca="1" si="228"/>
        <v>4</v>
      </c>
      <c r="L550">
        <f t="shared" ca="1" si="228"/>
        <v>5</v>
      </c>
      <c r="M550">
        <f t="shared" ca="1" si="228"/>
        <v>4</v>
      </c>
      <c r="N550" s="2">
        <f t="shared" ca="1" si="210"/>
        <v>4.5</v>
      </c>
      <c r="O550" s="2">
        <f t="shared" ca="1" si="211"/>
        <v>4.333333333333333</v>
      </c>
      <c r="P550" s="2">
        <f t="shared" ca="1" si="212"/>
        <v>4.4333333333333336</v>
      </c>
      <c r="Q550" t="str">
        <f t="shared" ca="1" si="213"/>
        <v>非低收入</v>
      </c>
      <c r="R550" t="str">
        <f t="shared" ca="1" si="214"/>
        <v>中高收入</v>
      </c>
      <c r="S550" t="str">
        <f t="shared" ca="1" si="215"/>
        <v>综合评分合格</v>
      </c>
      <c r="T550" t="str">
        <f t="shared" ca="1" si="216"/>
        <v>非优秀</v>
      </c>
      <c r="U550" t="str">
        <f t="shared" ca="1" si="217"/>
        <v>综合评分合格</v>
      </c>
      <c r="V550" t="str">
        <f t="shared" ca="1" si="218"/>
        <v/>
      </c>
      <c r="W550" t="str">
        <f t="shared" ca="1" si="219"/>
        <v>口灿莲花</v>
      </c>
      <c r="X550" t="str">
        <f t="shared" ca="1" si="220"/>
        <v/>
      </c>
      <c r="Y550" t="str">
        <f t="shared" ca="1" si="221"/>
        <v>sql达人</v>
      </c>
      <c r="Z550" t="str">
        <f t="shared" ca="1" si="222"/>
        <v>excel达人</v>
      </c>
      <c r="AA550" t="str">
        <f t="shared" ca="1" si="223"/>
        <v>tab达人</v>
      </c>
      <c r="AB550" t="str">
        <f t="shared" ca="1" si="224"/>
        <v/>
      </c>
      <c r="AC550" t="str">
        <f t="shared" ca="1" si="225"/>
        <v>口灿莲花sql达人excel达人tab达人,综合评分合格,中高收入</v>
      </c>
      <c r="AD550" t="str">
        <f t="shared" ca="1" si="226"/>
        <v>分析师100549属于中高收入人群,综合评分合格</v>
      </c>
      <c r="AE550" t="str">
        <f t="shared" ca="1" si="227"/>
        <v>分析师100549属于中高收入人群,综合评分合格也是sql达人</v>
      </c>
    </row>
    <row r="551" spans="1:31" x14ac:dyDescent="0.2">
      <c r="A551">
        <v>100550</v>
      </c>
      <c r="B551" s="3">
        <f t="shared" ca="1" si="205"/>
        <v>9800.4615950636053</v>
      </c>
      <c r="C551" s="3">
        <f t="shared" ca="1" si="206"/>
        <v>20.559905993760996</v>
      </c>
      <c r="D551" t="str">
        <f t="shared" ca="1" si="207"/>
        <v>男</v>
      </c>
      <c r="E551" s="3">
        <f t="shared" ca="1" si="208"/>
        <v>13835.489202065972</v>
      </c>
      <c r="F551" s="3">
        <f t="shared" ca="1" si="209"/>
        <v>21</v>
      </c>
      <c r="G551">
        <f t="shared" ca="1" si="204"/>
        <v>2</v>
      </c>
      <c r="H551">
        <f t="shared" ca="1" si="228"/>
        <v>4</v>
      </c>
      <c r="I551">
        <f t="shared" ca="1" si="228"/>
        <v>2</v>
      </c>
      <c r="J551">
        <f t="shared" ca="1" si="228"/>
        <v>5</v>
      </c>
      <c r="K551">
        <f t="shared" ca="1" si="228"/>
        <v>5</v>
      </c>
      <c r="L551">
        <f t="shared" ca="1" si="228"/>
        <v>5</v>
      </c>
      <c r="M551">
        <f t="shared" ca="1" si="228"/>
        <v>5</v>
      </c>
      <c r="N551" s="2">
        <f t="shared" ca="1" si="210"/>
        <v>3.25</v>
      </c>
      <c r="O551" s="2">
        <f t="shared" ca="1" si="211"/>
        <v>5</v>
      </c>
      <c r="P551" s="2">
        <f t="shared" ca="1" si="212"/>
        <v>3.95</v>
      </c>
      <c r="Q551" t="str">
        <f t="shared" ca="1" si="213"/>
        <v>非低收入</v>
      </c>
      <c r="R551" t="str">
        <f t="shared" ca="1" si="214"/>
        <v>高收入</v>
      </c>
      <c r="S551" t="str">
        <f t="shared" ca="1" si="215"/>
        <v>综合评分合格</v>
      </c>
      <c r="T551" t="str">
        <f t="shared" ca="1" si="216"/>
        <v>非优秀</v>
      </c>
      <c r="U551" t="str">
        <f t="shared" ca="1" si="217"/>
        <v>综合评分合格</v>
      </c>
      <c r="V551" t="str">
        <f t="shared" ca="1" si="218"/>
        <v>文采斐然</v>
      </c>
      <c r="W551" t="str">
        <f t="shared" ca="1" si="219"/>
        <v>口灿莲花</v>
      </c>
      <c r="X551" t="str">
        <f t="shared" ca="1" si="220"/>
        <v>颜值爆表</v>
      </c>
      <c r="Y551" t="str">
        <f t="shared" ca="1" si="221"/>
        <v>sql达人</v>
      </c>
      <c r="Z551" t="str">
        <f t="shared" ca="1" si="222"/>
        <v/>
      </c>
      <c r="AA551" t="str">
        <f t="shared" ca="1" si="223"/>
        <v/>
      </c>
      <c r="AB551" t="str">
        <f t="shared" ca="1" si="224"/>
        <v>python达人</v>
      </c>
      <c r="AC551" t="str">
        <f t="shared" ca="1" si="225"/>
        <v>文采斐然口灿莲花颜值爆表sql达人python达人,综合评分合格,高收入</v>
      </c>
      <c r="AD551" t="str">
        <f t="shared" ca="1" si="226"/>
        <v>分析师100550属于高收入人群,综合评分合格</v>
      </c>
      <c r="AE551" t="str">
        <f t="shared" ca="1" si="227"/>
        <v>分析师100550属于高收入人群,综合评分合格此人文采斐然也是sql达人</v>
      </c>
    </row>
    <row r="552" spans="1:31" x14ac:dyDescent="0.2">
      <c r="A552">
        <v>100551</v>
      </c>
      <c r="B552" s="3">
        <f t="shared" ca="1" si="205"/>
        <v>1281.5043892651968</v>
      </c>
      <c r="C552" s="3">
        <f t="shared" ca="1" si="206"/>
        <v>64.788628988796461</v>
      </c>
      <c r="D552" t="str">
        <f t="shared" ca="1" si="207"/>
        <v>男</v>
      </c>
      <c r="E552" s="3">
        <f t="shared" ca="1" si="208"/>
        <v>17731.834225717663</v>
      </c>
      <c r="F552" s="3">
        <f t="shared" ca="1" si="209"/>
        <v>18</v>
      </c>
      <c r="G552">
        <f t="shared" ca="1" si="204"/>
        <v>4</v>
      </c>
      <c r="H552">
        <f t="shared" ca="1" si="228"/>
        <v>4</v>
      </c>
      <c r="I552">
        <f t="shared" ca="1" si="228"/>
        <v>5</v>
      </c>
      <c r="J552">
        <f t="shared" ca="1" si="228"/>
        <v>5</v>
      </c>
      <c r="K552">
        <f t="shared" ca="1" si="228"/>
        <v>4</v>
      </c>
      <c r="L552">
        <f t="shared" ca="1" si="228"/>
        <v>4</v>
      </c>
      <c r="M552">
        <f t="shared" ca="1" si="228"/>
        <v>3</v>
      </c>
      <c r="N552" s="2">
        <f t="shared" ca="1" si="210"/>
        <v>4.5</v>
      </c>
      <c r="O552" s="2">
        <f t="shared" ca="1" si="211"/>
        <v>3.6666666666666665</v>
      </c>
      <c r="P552" s="2">
        <f t="shared" ca="1" si="212"/>
        <v>4.1666666666666661</v>
      </c>
      <c r="Q552" t="str">
        <f t="shared" ca="1" si="213"/>
        <v>非低收入</v>
      </c>
      <c r="R552" t="str">
        <f t="shared" ca="1" si="214"/>
        <v>高收入</v>
      </c>
      <c r="S552" t="str">
        <f t="shared" ca="1" si="215"/>
        <v>综合评分合格</v>
      </c>
      <c r="T552" t="str">
        <f t="shared" ca="1" si="216"/>
        <v>非优秀</v>
      </c>
      <c r="U552" t="str">
        <f t="shared" ca="1" si="217"/>
        <v>综合评分合格</v>
      </c>
      <c r="V552" t="str">
        <f t="shared" ca="1" si="218"/>
        <v/>
      </c>
      <c r="W552" t="str">
        <f t="shared" ca="1" si="219"/>
        <v/>
      </c>
      <c r="X552" t="str">
        <f t="shared" ca="1" si="220"/>
        <v/>
      </c>
      <c r="Y552" t="str">
        <f t="shared" ca="1" si="221"/>
        <v>sql达人</v>
      </c>
      <c r="Z552" t="str">
        <f t="shared" ca="1" si="222"/>
        <v/>
      </c>
      <c r="AA552" t="str">
        <f t="shared" ca="1" si="223"/>
        <v>tab达人</v>
      </c>
      <c r="AB552" t="str">
        <f t="shared" ca="1" si="224"/>
        <v>python达人</v>
      </c>
      <c r="AC552" t="str">
        <f t="shared" ca="1" si="225"/>
        <v>sql达人tab达人python达人,综合评分合格,高收入</v>
      </c>
      <c r="AD552" t="str">
        <f t="shared" ca="1" si="226"/>
        <v>分析师100551属于高收入人群,综合评分合格</v>
      </c>
      <c r="AE552" t="str">
        <f t="shared" ca="1" si="227"/>
        <v>分析师100551属于高收入人群,综合评分合格也是sql达人</v>
      </c>
    </row>
    <row r="553" spans="1:31" x14ac:dyDescent="0.2">
      <c r="A553">
        <v>100552</v>
      </c>
      <c r="B553" s="3">
        <f t="shared" ca="1" si="205"/>
        <v>5635.7652611851136</v>
      </c>
      <c r="C553" s="3">
        <f t="shared" ca="1" si="206"/>
        <v>35.735093914708067</v>
      </c>
      <c r="D553" t="str">
        <f t="shared" ca="1" si="207"/>
        <v>男</v>
      </c>
      <c r="E553" s="3">
        <f t="shared" ca="1" si="208"/>
        <v>9102.6847015699786</v>
      </c>
      <c r="F553" s="3">
        <f t="shared" ca="1" si="209"/>
        <v>18</v>
      </c>
      <c r="G553">
        <f t="shared" ca="1" si="204"/>
        <v>5</v>
      </c>
      <c r="H553">
        <f t="shared" ca="1" si="228"/>
        <v>4</v>
      </c>
      <c r="I553">
        <f t="shared" ca="1" si="228"/>
        <v>5</v>
      </c>
      <c r="J553">
        <f t="shared" ca="1" si="228"/>
        <v>5</v>
      </c>
      <c r="K553">
        <f t="shared" ca="1" si="228"/>
        <v>4</v>
      </c>
      <c r="L553">
        <f t="shared" ca="1" si="228"/>
        <v>5</v>
      </c>
      <c r="M553">
        <f t="shared" ca="1" si="228"/>
        <v>5</v>
      </c>
      <c r="N553" s="2">
        <f t="shared" ca="1" si="210"/>
        <v>4.75</v>
      </c>
      <c r="O553" s="2">
        <f t="shared" ca="1" si="211"/>
        <v>4.666666666666667</v>
      </c>
      <c r="P553" s="2">
        <f t="shared" ca="1" si="212"/>
        <v>4.7166666666666668</v>
      </c>
      <c r="Q553" t="str">
        <f t="shared" ca="1" si="213"/>
        <v>非低收入</v>
      </c>
      <c r="R553" t="str">
        <f t="shared" ca="1" si="214"/>
        <v>中高收入</v>
      </c>
      <c r="S553" t="str">
        <f t="shared" ca="1" si="215"/>
        <v>综合评分合格</v>
      </c>
      <c r="T553" t="str">
        <f t="shared" ca="1" si="216"/>
        <v>优秀</v>
      </c>
      <c r="U553" t="str">
        <f t="shared" ca="1" si="217"/>
        <v>优秀</v>
      </c>
      <c r="V553" t="str">
        <f t="shared" ca="1" si="218"/>
        <v/>
      </c>
      <c r="W553" t="str">
        <f t="shared" ca="1" si="219"/>
        <v>口灿莲花</v>
      </c>
      <c r="X553" t="str">
        <f t="shared" ca="1" si="220"/>
        <v>颜值爆表</v>
      </c>
      <c r="Y553" t="str">
        <f t="shared" ca="1" si="221"/>
        <v>sql达人</v>
      </c>
      <c r="Z553" t="str">
        <f t="shared" ca="1" si="222"/>
        <v>excel达人</v>
      </c>
      <c r="AA553" t="str">
        <f t="shared" ca="1" si="223"/>
        <v>tab达人</v>
      </c>
      <c r="AB553" t="str">
        <f t="shared" ca="1" si="224"/>
        <v>python达人</v>
      </c>
      <c r="AC553" t="str">
        <f t="shared" ca="1" si="225"/>
        <v>口灿莲花颜值爆表sql达人excel达人tab达人python达人,优秀,中高收入</v>
      </c>
      <c r="AD553" t="str">
        <f t="shared" ca="1" si="226"/>
        <v>分析师100552属于中高收入人群,优秀</v>
      </c>
      <c r="AE553" t="str">
        <f t="shared" ca="1" si="227"/>
        <v>分析师100552属于中高收入人群,优秀也是sql达人</v>
      </c>
    </row>
    <row r="554" spans="1:31" x14ac:dyDescent="0.2">
      <c r="A554">
        <v>100553</v>
      </c>
      <c r="B554" s="3">
        <f t="shared" ca="1" si="205"/>
        <v>9321.2626060502971</v>
      </c>
      <c r="C554" s="3">
        <f t="shared" ca="1" si="206"/>
        <v>59.260208763488549</v>
      </c>
      <c r="D554" t="str">
        <f t="shared" ca="1" si="207"/>
        <v>男</v>
      </c>
      <c r="E554" s="3">
        <f t="shared" ca="1" si="208"/>
        <v>17941.518108660101</v>
      </c>
      <c r="F554" s="3">
        <f t="shared" ca="1" si="209"/>
        <v>18</v>
      </c>
      <c r="G554">
        <f t="shared" ca="1" si="204"/>
        <v>5</v>
      </c>
      <c r="H554">
        <f t="shared" ca="1" si="228"/>
        <v>5</v>
      </c>
      <c r="I554">
        <f t="shared" ca="1" si="228"/>
        <v>5</v>
      </c>
      <c r="J554">
        <f t="shared" ca="1" si="228"/>
        <v>5</v>
      </c>
      <c r="K554">
        <f t="shared" ca="1" si="228"/>
        <v>4</v>
      </c>
      <c r="L554">
        <f t="shared" ca="1" si="228"/>
        <v>5</v>
      </c>
      <c r="M554">
        <f t="shared" ca="1" si="228"/>
        <v>4</v>
      </c>
      <c r="N554" s="2">
        <f t="shared" ca="1" si="210"/>
        <v>5</v>
      </c>
      <c r="O554" s="2">
        <f t="shared" ca="1" si="211"/>
        <v>4.333333333333333</v>
      </c>
      <c r="P554" s="2">
        <f t="shared" ca="1" si="212"/>
        <v>4.7333333333333334</v>
      </c>
      <c r="Q554" t="str">
        <f t="shared" ca="1" si="213"/>
        <v>非低收入</v>
      </c>
      <c r="R554" t="str">
        <f t="shared" ca="1" si="214"/>
        <v>高收入</v>
      </c>
      <c r="S554" t="str">
        <f t="shared" ca="1" si="215"/>
        <v>综合评分合格</v>
      </c>
      <c r="T554" t="str">
        <f t="shared" ca="1" si="216"/>
        <v>非优秀</v>
      </c>
      <c r="U554" t="str">
        <f t="shared" ca="1" si="217"/>
        <v>综合评分合格</v>
      </c>
      <c r="V554" t="str">
        <f t="shared" ca="1" si="218"/>
        <v/>
      </c>
      <c r="W554" t="str">
        <f t="shared" ca="1" si="219"/>
        <v>口灿莲花</v>
      </c>
      <c r="X554" t="str">
        <f t="shared" ca="1" si="220"/>
        <v/>
      </c>
      <c r="Y554" t="str">
        <f t="shared" ca="1" si="221"/>
        <v>sql达人</v>
      </c>
      <c r="Z554" t="str">
        <f t="shared" ca="1" si="222"/>
        <v>excel达人</v>
      </c>
      <c r="AA554" t="str">
        <f t="shared" ca="1" si="223"/>
        <v>tab达人</v>
      </c>
      <c r="AB554" t="str">
        <f t="shared" ca="1" si="224"/>
        <v>python达人</v>
      </c>
      <c r="AC554" t="str">
        <f t="shared" ca="1" si="225"/>
        <v>口灿莲花sql达人excel达人tab达人python达人,综合评分合格,高收入</v>
      </c>
      <c r="AD554" t="str">
        <f t="shared" ca="1" si="226"/>
        <v>分析师100553属于高收入人群,综合评分合格</v>
      </c>
      <c r="AE554" t="str">
        <f t="shared" ca="1" si="227"/>
        <v>分析师100553属于高收入人群,综合评分合格也是sql达人</v>
      </c>
    </row>
    <row r="555" spans="1:31" x14ac:dyDescent="0.2">
      <c r="A555">
        <v>100554</v>
      </c>
      <c r="B555" s="3">
        <f t="shared" ca="1" si="205"/>
        <v>808.79760722198375</v>
      </c>
      <c r="C555" s="3">
        <f t="shared" ca="1" si="206"/>
        <v>50.440426364438679</v>
      </c>
      <c r="D555" t="str">
        <f t="shared" ca="1" si="207"/>
        <v>男</v>
      </c>
      <c r="E555" s="3">
        <f t="shared" ca="1" si="208"/>
        <v>5658.6039708023527</v>
      </c>
      <c r="F555" s="3">
        <f t="shared" ca="1" si="209"/>
        <v>8</v>
      </c>
      <c r="G555">
        <f t="shared" ca="1" si="204"/>
        <v>4</v>
      </c>
      <c r="H555">
        <f t="shared" ca="1" si="228"/>
        <v>4</v>
      </c>
      <c r="I555">
        <f t="shared" ca="1" si="228"/>
        <v>5</v>
      </c>
      <c r="J555">
        <f t="shared" ca="1" si="228"/>
        <v>3</v>
      </c>
      <c r="K555">
        <f t="shared" ca="1" si="228"/>
        <v>4</v>
      </c>
      <c r="L555">
        <f t="shared" ca="1" si="228"/>
        <v>5</v>
      </c>
      <c r="M555">
        <f t="shared" ca="1" si="228"/>
        <v>5</v>
      </c>
      <c r="N555" s="2">
        <f t="shared" ca="1" si="210"/>
        <v>4</v>
      </c>
      <c r="O555" s="2">
        <f t="shared" ca="1" si="211"/>
        <v>4.666666666666667</v>
      </c>
      <c r="P555" s="2">
        <f t="shared" ca="1" si="212"/>
        <v>4.2666666666666666</v>
      </c>
      <c r="Q555" t="str">
        <f t="shared" ca="1" si="213"/>
        <v>非低收入</v>
      </c>
      <c r="R555" t="str">
        <f t="shared" ca="1" si="214"/>
        <v>中等收入</v>
      </c>
      <c r="S555" t="str">
        <f t="shared" ca="1" si="215"/>
        <v>综合评分合格</v>
      </c>
      <c r="T555" t="str">
        <f t="shared" ca="1" si="216"/>
        <v>非优秀</v>
      </c>
      <c r="U555" t="str">
        <f t="shared" ca="1" si="217"/>
        <v>综合评分合格</v>
      </c>
      <c r="V555" t="str">
        <f t="shared" ca="1" si="218"/>
        <v/>
      </c>
      <c r="W555" t="str">
        <f t="shared" ca="1" si="219"/>
        <v>口灿莲花</v>
      </c>
      <c r="X555" t="str">
        <f t="shared" ca="1" si="220"/>
        <v>颜值爆表</v>
      </c>
      <c r="Y555" t="str">
        <f t="shared" ca="1" si="221"/>
        <v>sql达人</v>
      </c>
      <c r="Z555" t="str">
        <f t="shared" ca="1" si="222"/>
        <v/>
      </c>
      <c r="AA555" t="str">
        <f t="shared" ca="1" si="223"/>
        <v>tab达人</v>
      </c>
      <c r="AB555" t="str">
        <f t="shared" ca="1" si="224"/>
        <v/>
      </c>
      <c r="AC555" t="str">
        <f t="shared" ca="1" si="225"/>
        <v>口灿莲花颜值爆表sql达人tab达人,综合评分合格,中等收入</v>
      </c>
      <c r="AD555" t="str">
        <f t="shared" ca="1" si="226"/>
        <v>分析师100554属于中等收入人群,综合评分合格</v>
      </c>
      <c r="AE555" t="str">
        <f t="shared" ca="1" si="227"/>
        <v>分析师100554属于中等收入人群,综合评分合格也是sql达人</v>
      </c>
    </row>
    <row r="556" spans="1:31" x14ac:dyDescent="0.2">
      <c r="A556">
        <v>100555</v>
      </c>
      <c r="B556" s="3">
        <f t="shared" ca="1" si="205"/>
        <v>6320.8240914476864</v>
      </c>
      <c r="C556" s="3">
        <f t="shared" ca="1" si="206"/>
        <v>53.343348983732078</v>
      </c>
      <c r="D556" t="str">
        <f t="shared" ca="1" si="207"/>
        <v>男</v>
      </c>
      <c r="E556" s="3">
        <f t="shared" ca="1" si="208"/>
        <v>19851.423987673246</v>
      </c>
      <c r="F556" s="3">
        <f t="shared" ca="1" si="209"/>
        <v>7</v>
      </c>
      <c r="G556">
        <f t="shared" ca="1" si="204"/>
        <v>3</v>
      </c>
      <c r="H556">
        <f t="shared" ca="1" si="228"/>
        <v>5</v>
      </c>
      <c r="I556">
        <f t="shared" ca="1" si="228"/>
        <v>5</v>
      </c>
      <c r="J556">
        <f t="shared" ca="1" si="228"/>
        <v>5</v>
      </c>
      <c r="K556">
        <f t="shared" ca="1" si="228"/>
        <v>4</v>
      </c>
      <c r="L556">
        <f t="shared" ca="1" si="228"/>
        <v>3</v>
      </c>
      <c r="M556">
        <f t="shared" ca="1" si="228"/>
        <v>5</v>
      </c>
      <c r="N556" s="2">
        <f t="shared" ca="1" si="210"/>
        <v>4.5</v>
      </c>
      <c r="O556" s="2">
        <f t="shared" ca="1" si="211"/>
        <v>4</v>
      </c>
      <c r="P556" s="2">
        <f t="shared" ca="1" si="212"/>
        <v>4.3</v>
      </c>
      <c r="Q556" t="str">
        <f t="shared" ca="1" si="213"/>
        <v>非低收入</v>
      </c>
      <c r="R556" t="str">
        <f t="shared" ca="1" si="214"/>
        <v>高收入</v>
      </c>
      <c r="S556" t="str">
        <f t="shared" ca="1" si="215"/>
        <v>综合评分合格</v>
      </c>
      <c r="T556" t="str">
        <f t="shared" ca="1" si="216"/>
        <v>非优秀</v>
      </c>
      <c r="U556" t="str">
        <f t="shared" ca="1" si="217"/>
        <v>综合评分合格</v>
      </c>
      <c r="V556" t="str">
        <f t="shared" ca="1" si="218"/>
        <v/>
      </c>
      <c r="W556" t="str">
        <f t="shared" ca="1" si="219"/>
        <v/>
      </c>
      <c r="X556" t="str">
        <f t="shared" ca="1" si="220"/>
        <v>颜值爆表</v>
      </c>
      <c r="Y556" t="str">
        <f t="shared" ca="1" si="221"/>
        <v>sql达人</v>
      </c>
      <c r="Z556" t="str">
        <f t="shared" ca="1" si="222"/>
        <v/>
      </c>
      <c r="AA556" t="str">
        <f t="shared" ca="1" si="223"/>
        <v>tab达人</v>
      </c>
      <c r="AB556" t="str">
        <f t="shared" ca="1" si="224"/>
        <v>python达人</v>
      </c>
      <c r="AC556" t="str">
        <f t="shared" ca="1" si="225"/>
        <v>颜值爆表sql达人tab达人python达人,综合评分合格,高收入</v>
      </c>
      <c r="AD556" t="str">
        <f t="shared" ca="1" si="226"/>
        <v>分析师100555属于高收入人群,综合评分合格</v>
      </c>
      <c r="AE556" t="str">
        <f t="shared" ca="1" si="227"/>
        <v>分析师100555属于高收入人群,综合评分合格也是sql达人</v>
      </c>
    </row>
    <row r="557" spans="1:31" x14ac:dyDescent="0.2">
      <c r="A557">
        <v>100556</v>
      </c>
      <c r="B557" s="3">
        <f t="shared" ca="1" si="205"/>
        <v>6795.2615158816361</v>
      </c>
      <c r="C557" s="3">
        <f t="shared" ca="1" si="206"/>
        <v>52.600501280548265</v>
      </c>
      <c r="D557" t="str">
        <f t="shared" ca="1" si="207"/>
        <v>男</v>
      </c>
      <c r="E557" s="3">
        <f t="shared" ca="1" si="208"/>
        <v>21798.165226090136</v>
      </c>
      <c r="F557" s="3">
        <f t="shared" ca="1" si="209"/>
        <v>3</v>
      </c>
      <c r="G557">
        <f t="shared" ca="1" si="204"/>
        <v>5</v>
      </c>
      <c r="H557">
        <f t="shared" ca="1" si="228"/>
        <v>5</v>
      </c>
      <c r="I557">
        <f t="shared" ca="1" si="228"/>
        <v>3</v>
      </c>
      <c r="J557">
        <f t="shared" ca="1" si="228"/>
        <v>5</v>
      </c>
      <c r="K557">
        <f t="shared" ca="1" si="228"/>
        <v>5</v>
      </c>
      <c r="L557">
        <f t="shared" ca="1" si="228"/>
        <v>5</v>
      </c>
      <c r="M557">
        <f t="shared" ca="1" si="228"/>
        <v>4</v>
      </c>
      <c r="N557" s="2">
        <f t="shared" ca="1" si="210"/>
        <v>4.5</v>
      </c>
      <c r="O557" s="2">
        <f t="shared" ca="1" si="211"/>
        <v>4.666666666666667</v>
      </c>
      <c r="P557" s="2">
        <f t="shared" ca="1" si="212"/>
        <v>4.5666666666666664</v>
      </c>
      <c r="Q557" t="str">
        <f t="shared" ca="1" si="213"/>
        <v>非低收入</v>
      </c>
      <c r="R557" t="str">
        <f t="shared" ca="1" si="214"/>
        <v>高收入</v>
      </c>
      <c r="S557" t="str">
        <f t="shared" ca="1" si="215"/>
        <v>综合评分合格</v>
      </c>
      <c r="T557" t="str">
        <f t="shared" ca="1" si="216"/>
        <v>非优秀</v>
      </c>
      <c r="U557" t="str">
        <f t="shared" ca="1" si="217"/>
        <v>综合评分合格</v>
      </c>
      <c r="V557" t="str">
        <f t="shared" ca="1" si="218"/>
        <v>文采斐然</v>
      </c>
      <c r="W557" t="str">
        <f t="shared" ca="1" si="219"/>
        <v>口灿莲花</v>
      </c>
      <c r="X557" t="str">
        <f t="shared" ca="1" si="220"/>
        <v/>
      </c>
      <c r="Y557" t="str">
        <f t="shared" ca="1" si="221"/>
        <v/>
      </c>
      <c r="Z557" t="str">
        <f t="shared" ca="1" si="222"/>
        <v>excel达人</v>
      </c>
      <c r="AA557" t="str">
        <f t="shared" ca="1" si="223"/>
        <v/>
      </c>
      <c r="AB557" t="str">
        <f t="shared" ca="1" si="224"/>
        <v>python达人</v>
      </c>
      <c r="AC557" t="str">
        <f t="shared" ca="1" si="225"/>
        <v>文采斐然口灿莲花excel达人python达人,综合评分合格,高收入</v>
      </c>
      <c r="AD557" t="str">
        <f t="shared" ca="1" si="226"/>
        <v>分析师100556属于高收入人群,综合评分合格</v>
      </c>
      <c r="AE557" t="str">
        <f t="shared" ca="1" si="227"/>
        <v>分析师100556属于高收入人群,综合评分合格此人文采斐然</v>
      </c>
    </row>
    <row r="558" spans="1:31" x14ac:dyDescent="0.2">
      <c r="A558">
        <v>100557</v>
      </c>
      <c r="B558" s="3">
        <f t="shared" ca="1" si="205"/>
        <v>2433.216066430507</v>
      </c>
      <c r="C558" s="3">
        <f t="shared" ca="1" si="206"/>
        <v>32.173338566516762</v>
      </c>
      <c r="D558" t="str">
        <f t="shared" ca="1" si="207"/>
        <v>男</v>
      </c>
      <c r="E558" s="3">
        <f t="shared" ca="1" si="208"/>
        <v>7069.4384000057944</v>
      </c>
      <c r="F558" s="3">
        <f t="shared" ca="1" si="209"/>
        <v>10</v>
      </c>
      <c r="G558">
        <f t="shared" ca="1" si="204"/>
        <v>5</v>
      </c>
      <c r="H558">
        <f t="shared" ca="1" si="228"/>
        <v>4</v>
      </c>
      <c r="I558">
        <f t="shared" ca="1" si="228"/>
        <v>5</v>
      </c>
      <c r="J558">
        <f t="shared" ca="1" si="228"/>
        <v>4</v>
      </c>
      <c r="K558">
        <f t="shared" ca="1" si="228"/>
        <v>3</v>
      </c>
      <c r="L558">
        <f t="shared" ca="1" si="228"/>
        <v>3</v>
      </c>
      <c r="M558">
        <f t="shared" ca="1" si="228"/>
        <v>5</v>
      </c>
      <c r="N558" s="2">
        <f t="shared" ca="1" si="210"/>
        <v>4.5</v>
      </c>
      <c r="O558" s="2">
        <f t="shared" ca="1" si="211"/>
        <v>3.6666666666666665</v>
      </c>
      <c r="P558" s="2">
        <f t="shared" ca="1" si="212"/>
        <v>4.1666666666666661</v>
      </c>
      <c r="Q558" t="str">
        <f t="shared" ca="1" si="213"/>
        <v>非低收入</v>
      </c>
      <c r="R558" t="str">
        <f t="shared" ca="1" si="214"/>
        <v>中高收入</v>
      </c>
      <c r="S558" t="str">
        <f t="shared" ca="1" si="215"/>
        <v>综合评分合格</v>
      </c>
      <c r="T558" t="str">
        <f t="shared" ca="1" si="216"/>
        <v>非优秀</v>
      </c>
      <c r="U558" t="str">
        <f t="shared" ca="1" si="217"/>
        <v>综合评分合格</v>
      </c>
      <c r="V558" t="str">
        <f t="shared" ca="1" si="218"/>
        <v/>
      </c>
      <c r="W558" t="str">
        <f t="shared" ca="1" si="219"/>
        <v/>
      </c>
      <c r="X558" t="str">
        <f t="shared" ca="1" si="220"/>
        <v>颜值爆表</v>
      </c>
      <c r="Y558" t="str">
        <f t="shared" ca="1" si="221"/>
        <v>sql达人</v>
      </c>
      <c r="Z558" t="str">
        <f t="shared" ca="1" si="222"/>
        <v>excel达人</v>
      </c>
      <c r="AA558" t="str">
        <f t="shared" ca="1" si="223"/>
        <v>tab达人</v>
      </c>
      <c r="AB558" t="str">
        <f t="shared" ca="1" si="224"/>
        <v/>
      </c>
      <c r="AC558" t="str">
        <f t="shared" ca="1" si="225"/>
        <v>颜值爆表sql达人excel达人tab达人,综合评分合格,中高收入</v>
      </c>
      <c r="AD558" t="str">
        <f t="shared" ca="1" si="226"/>
        <v>分析师100557属于中高收入人群,综合评分合格</v>
      </c>
      <c r="AE558" t="str">
        <f t="shared" ca="1" si="227"/>
        <v>分析师100557属于中高收入人群,综合评分合格也是sql达人</v>
      </c>
    </row>
    <row r="559" spans="1:31" x14ac:dyDescent="0.2">
      <c r="A559">
        <v>100558</v>
      </c>
      <c r="B559" s="3">
        <f t="shared" ca="1" si="205"/>
        <v>8323.653599109186</v>
      </c>
      <c r="C559" s="3">
        <f t="shared" ca="1" si="206"/>
        <v>36.728120264103225</v>
      </c>
      <c r="D559" t="str">
        <f t="shared" ca="1" si="207"/>
        <v>女</v>
      </c>
      <c r="E559" s="3">
        <f t="shared" ca="1" si="208"/>
        <v>4038.2468878866521</v>
      </c>
      <c r="F559" s="3">
        <f t="shared" ca="1" si="209"/>
        <v>11</v>
      </c>
      <c r="G559">
        <f t="shared" ca="1" si="204"/>
        <v>4</v>
      </c>
      <c r="H559">
        <f t="shared" ca="1" si="228"/>
        <v>5</v>
      </c>
      <c r="I559">
        <f t="shared" ca="1" si="228"/>
        <v>4</v>
      </c>
      <c r="J559">
        <f t="shared" ca="1" si="228"/>
        <v>5</v>
      </c>
      <c r="K559">
        <f t="shared" ca="1" si="228"/>
        <v>5</v>
      </c>
      <c r="L559">
        <f t="shared" ca="1" si="228"/>
        <v>5</v>
      </c>
      <c r="M559">
        <f t="shared" ca="1" si="228"/>
        <v>5</v>
      </c>
      <c r="N559" s="2">
        <f t="shared" ca="1" si="210"/>
        <v>4.5</v>
      </c>
      <c r="O559" s="2">
        <f t="shared" ca="1" si="211"/>
        <v>5</v>
      </c>
      <c r="P559" s="2">
        <f t="shared" ca="1" si="212"/>
        <v>4.6999999999999993</v>
      </c>
      <c r="Q559" t="str">
        <f t="shared" ca="1" si="213"/>
        <v>非低收入</v>
      </c>
      <c r="R559" t="str">
        <f t="shared" ca="1" si="214"/>
        <v>中等收入</v>
      </c>
      <c r="S559" t="str">
        <f t="shared" ca="1" si="215"/>
        <v>综合评分合格</v>
      </c>
      <c r="T559" t="str">
        <f t="shared" ca="1" si="216"/>
        <v>非优秀</v>
      </c>
      <c r="U559" t="str">
        <f t="shared" ca="1" si="217"/>
        <v>综合评分合格</v>
      </c>
      <c r="V559" t="str">
        <f t="shared" ca="1" si="218"/>
        <v>文采斐然</v>
      </c>
      <c r="W559" t="str">
        <f t="shared" ca="1" si="219"/>
        <v>口灿莲花</v>
      </c>
      <c r="X559" t="str">
        <f t="shared" ca="1" si="220"/>
        <v>颜值爆表</v>
      </c>
      <c r="Y559" t="str">
        <f t="shared" ca="1" si="221"/>
        <v>sql达人</v>
      </c>
      <c r="Z559" t="str">
        <f t="shared" ca="1" si="222"/>
        <v/>
      </c>
      <c r="AA559" t="str">
        <f t="shared" ca="1" si="223"/>
        <v/>
      </c>
      <c r="AB559" t="str">
        <f t="shared" ca="1" si="224"/>
        <v>python达人</v>
      </c>
      <c r="AC559" t="str">
        <f t="shared" ca="1" si="225"/>
        <v>文采斐然口灿莲花颜值爆表sql达人python达人,综合评分合格,中等收入</v>
      </c>
      <c r="AD559" t="str">
        <f t="shared" ca="1" si="226"/>
        <v>分析师100558属于中等收入人群,综合评分合格</v>
      </c>
      <c r="AE559" t="str">
        <f t="shared" ca="1" si="227"/>
        <v>分析师100558属于中等收入人群,综合评分合格此人文采斐然也是sql达人</v>
      </c>
    </row>
    <row r="560" spans="1:31" x14ac:dyDescent="0.2">
      <c r="A560">
        <v>100559</v>
      </c>
      <c r="B560" s="3">
        <f t="shared" ca="1" si="205"/>
        <v>2000.3219722951403</v>
      </c>
      <c r="C560" s="3">
        <f t="shared" ca="1" si="206"/>
        <v>29.591490042656577</v>
      </c>
      <c r="D560" t="str">
        <f t="shared" ca="1" si="207"/>
        <v>女</v>
      </c>
      <c r="E560" s="3">
        <f t="shared" ca="1" si="208"/>
        <v>17379.714593585701</v>
      </c>
      <c r="F560" s="3">
        <f t="shared" ca="1" si="209"/>
        <v>7</v>
      </c>
      <c r="G560">
        <f t="shared" ca="1" si="204"/>
        <v>4</v>
      </c>
      <c r="H560">
        <f t="shared" ca="1" si="228"/>
        <v>4</v>
      </c>
      <c r="I560">
        <f t="shared" ca="1" si="228"/>
        <v>2</v>
      </c>
      <c r="J560">
        <f t="shared" ca="1" si="228"/>
        <v>4</v>
      </c>
      <c r="K560">
        <f t="shared" ca="1" si="228"/>
        <v>4</v>
      </c>
      <c r="L560">
        <f t="shared" ca="1" si="228"/>
        <v>4</v>
      </c>
      <c r="M560">
        <f t="shared" ca="1" si="228"/>
        <v>4</v>
      </c>
      <c r="N560" s="2">
        <f t="shared" ca="1" si="210"/>
        <v>3.5</v>
      </c>
      <c r="O560" s="2">
        <f t="shared" ca="1" si="211"/>
        <v>4</v>
      </c>
      <c r="P560" s="2">
        <f t="shared" ca="1" si="212"/>
        <v>3.7</v>
      </c>
      <c r="Q560" t="str">
        <f t="shared" ca="1" si="213"/>
        <v>非低收入</v>
      </c>
      <c r="R560" t="str">
        <f t="shared" ca="1" si="214"/>
        <v>高收入</v>
      </c>
      <c r="S560" t="str">
        <f t="shared" ca="1" si="215"/>
        <v>综合评分合格</v>
      </c>
      <c r="T560" t="str">
        <f t="shared" ca="1" si="216"/>
        <v>非优秀</v>
      </c>
      <c r="U560" t="str">
        <f t="shared" ca="1" si="217"/>
        <v>综合评分合格</v>
      </c>
      <c r="V560" t="str">
        <f t="shared" ca="1" si="218"/>
        <v/>
      </c>
      <c r="W560" t="str">
        <f t="shared" ca="1" si="219"/>
        <v/>
      </c>
      <c r="X560" t="str">
        <f t="shared" ca="1" si="220"/>
        <v/>
      </c>
      <c r="Y560" t="str">
        <f t="shared" ca="1" si="221"/>
        <v>sql达人</v>
      </c>
      <c r="Z560" t="str">
        <f t="shared" ca="1" si="222"/>
        <v/>
      </c>
      <c r="AA560" t="str">
        <f t="shared" ca="1" si="223"/>
        <v/>
      </c>
      <c r="AB560" t="str">
        <f t="shared" ca="1" si="224"/>
        <v/>
      </c>
      <c r="AC560" t="str">
        <f t="shared" ca="1" si="225"/>
        <v>sql达人,综合评分合格,高收入</v>
      </c>
      <c r="AD560" t="str">
        <f t="shared" ca="1" si="226"/>
        <v>分析师100559属于高收入人群,综合评分合格</v>
      </c>
      <c r="AE560" t="str">
        <f t="shared" ca="1" si="227"/>
        <v>分析师100559属于高收入人群,综合评分合格也是sql达人</v>
      </c>
    </row>
    <row r="561" spans="1:31" x14ac:dyDescent="0.2">
      <c r="A561">
        <v>100560</v>
      </c>
      <c r="B561" s="3">
        <f t="shared" ca="1" si="205"/>
        <v>4888.2027937165403</v>
      </c>
      <c r="C561" s="3">
        <f t="shared" ca="1" si="206"/>
        <v>22.483140499119749</v>
      </c>
      <c r="D561" t="str">
        <f t="shared" ca="1" si="207"/>
        <v>女</v>
      </c>
      <c r="E561" s="3">
        <f t="shared" ca="1" si="208"/>
        <v>8153.4875575899296</v>
      </c>
      <c r="F561" s="3">
        <f t="shared" ca="1" si="209"/>
        <v>16</v>
      </c>
      <c r="G561">
        <f t="shared" ca="1" si="204"/>
        <v>4</v>
      </c>
      <c r="H561">
        <f t="shared" ca="1" si="228"/>
        <v>4</v>
      </c>
      <c r="I561">
        <f t="shared" ca="1" si="228"/>
        <v>5</v>
      </c>
      <c r="J561">
        <f t="shared" ca="1" si="228"/>
        <v>5</v>
      </c>
      <c r="K561">
        <f t="shared" ca="1" si="228"/>
        <v>4</v>
      </c>
      <c r="L561">
        <f t="shared" ca="1" si="228"/>
        <v>4</v>
      </c>
      <c r="M561">
        <f t="shared" ca="1" si="228"/>
        <v>3</v>
      </c>
      <c r="N561" s="2">
        <f t="shared" ca="1" si="210"/>
        <v>4.5</v>
      </c>
      <c r="O561" s="2">
        <f t="shared" ca="1" si="211"/>
        <v>3.6666666666666665</v>
      </c>
      <c r="P561" s="2">
        <f t="shared" ca="1" si="212"/>
        <v>4.1666666666666661</v>
      </c>
      <c r="Q561" t="str">
        <f t="shared" ca="1" si="213"/>
        <v>非低收入</v>
      </c>
      <c r="R561" t="str">
        <f t="shared" ca="1" si="214"/>
        <v>中高收入</v>
      </c>
      <c r="S561" t="str">
        <f t="shared" ca="1" si="215"/>
        <v>综合评分合格</v>
      </c>
      <c r="T561" t="str">
        <f t="shared" ca="1" si="216"/>
        <v>非优秀</v>
      </c>
      <c r="U561" t="str">
        <f t="shared" ca="1" si="217"/>
        <v>综合评分合格</v>
      </c>
      <c r="V561" t="str">
        <f t="shared" ca="1" si="218"/>
        <v/>
      </c>
      <c r="W561" t="str">
        <f t="shared" ca="1" si="219"/>
        <v/>
      </c>
      <c r="X561" t="str">
        <f t="shared" ca="1" si="220"/>
        <v/>
      </c>
      <c r="Y561" t="str">
        <f t="shared" ca="1" si="221"/>
        <v>sql达人</v>
      </c>
      <c r="Z561" t="str">
        <f t="shared" ca="1" si="222"/>
        <v/>
      </c>
      <c r="AA561" t="str">
        <f t="shared" ca="1" si="223"/>
        <v>tab达人</v>
      </c>
      <c r="AB561" t="str">
        <f t="shared" ca="1" si="224"/>
        <v>python达人</v>
      </c>
      <c r="AC561" t="str">
        <f t="shared" ca="1" si="225"/>
        <v>sql达人tab达人python达人,综合评分合格,中高收入</v>
      </c>
      <c r="AD561" t="str">
        <f t="shared" ca="1" si="226"/>
        <v>分析师100560属于中高收入人群,综合评分合格</v>
      </c>
      <c r="AE561" t="str">
        <f t="shared" ca="1" si="227"/>
        <v>分析师100560属于中高收入人群,综合评分合格也是sql达人</v>
      </c>
    </row>
    <row r="562" spans="1:31" x14ac:dyDescent="0.2">
      <c r="A562">
        <v>100561</v>
      </c>
      <c r="B562" s="3">
        <f t="shared" ca="1" si="205"/>
        <v>9081.5686647431612</v>
      </c>
      <c r="C562" s="3">
        <f t="shared" ca="1" si="206"/>
        <v>38.932727601246157</v>
      </c>
      <c r="D562" t="str">
        <f t="shared" ca="1" si="207"/>
        <v>女</v>
      </c>
      <c r="E562" s="3">
        <f t="shared" ca="1" si="208"/>
        <v>14303.676409119254</v>
      </c>
      <c r="F562" s="3">
        <f t="shared" ca="1" si="209"/>
        <v>21</v>
      </c>
      <c r="G562">
        <f t="shared" ca="1" si="204"/>
        <v>4</v>
      </c>
      <c r="H562">
        <f t="shared" ca="1" si="228"/>
        <v>5</v>
      </c>
      <c r="I562">
        <f t="shared" ref="H562:M572" ca="1" si="229">IF(RAND()&lt;0.5,5,IF(RAND()&lt;0.7,4,IF(RAND()&lt;0.8,3,IF(RAND()&lt;0.9,2,1))))</f>
        <v>5</v>
      </c>
      <c r="J562">
        <f t="shared" ca="1" si="229"/>
        <v>5</v>
      </c>
      <c r="K562">
        <f t="shared" ca="1" si="229"/>
        <v>4</v>
      </c>
      <c r="L562">
        <f t="shared" ca="1" si="229"/>
        <v>5</v>
      </c>
      <c r="M562">
        <f t="shared" ca="1" si="229"/>
        <v>4</v>
      </c>
      <c r="N562" s="2">
        <f t="shared" ca="1" si="210"/>
        <v>4.75</v>
      </c>
      <c r="O562" s="2">
        <f t="shared" ca="1" si="211"/>
        <v>4.333333333333333</v>
      </c>
      <c r="P562" s="2">
        <f t="shared" ca="1" si="212"/>
        <v>4.5833333333333339</v>
      </c>
      <c r="Q562" t="str">
        <f t="shared" ca="1" si="213"/>
        <v>非低收入</v>
      </c>
      <c r="R562" t="str">
        <f t="shared" ca="1" si="214"/>
        <v>高收入</v>
      </c>
      <c r="S562" t="str">
        <f t="shared" ca="1" si="215"/>
        <v>综合评分合格</v>
      </c>
      <c r="T562" t="str">
        <f t="shared" ca="1" si="216"/>
        <v>非优秀</v>
      </c>
      <c r="U562" t="str">
        <f t="shared" ca="1" si="217"/>
        <v>综合评分合格</v>
      </c>
      <c r="V562" t="str">
        <f t="shared" ca="1" si="218"/>
        <v/>
      </c>
      <c r="W562" t="str">
        <f t="shared" ca="1" si="219"/>
        <v>口灿莲花</v>
      </c>
      <c r="X562" t="str">
        <f t="shared" ca="1" si="220"/>
        <v/>
      </c>
      <c r="Y562" t="str">
        <f t="shared" ca="1" si="221"/>
        <v>sql达人</v>
      </c>
      <c r="Z562" t="str">
        <f t="shared" ca="1" si="222"/>
        <v/>
      </c>
      <c r="AA562" t="str">
        <f t="shared" ca="1" si="223"/>
        <v>tab达人</v>
      </c>
      <c r="AB562" t="str">
        <f t="shared" ca="1" si="224"/>
        <v>python达人</v>
      </c>
      <c r="AC562" t="str">
        <f t="shared" ca="1" si="225"/>
        <v>口灿莲花sql达人tab达人python达人,综合评分合格,高收入</v>
      </c>
      <c r="AD562" t="str">
        <f t="shared" ca="1" si="226"/>
        <v>分析师100561属于高收入人群,综合评分合格</v>
      </c>
      <c r="AE562" t="str">
        <f t="shared" ca="1" si="227"/>
        <v>分析师100561属于高收入人群,综合评分合格也是sql达人</v>
      </c>
    </row>
    <row r="563" spans="1:31" x14ac:dyDescent="0.2">
      <c r="A563">
        <v>100562</v>
      </c>
      <c r="B563" s="3">
        <f t="shared" ca="1" si="205"/>
        <v>8407.5089665398446</v>
      </c>
      <c r="C563" s="3">
        <f t="shared" ca="1" si="206"/>
        <v>28.433830109830232</v>
      </c>
      <c r="D563" t="str">
        <f t="shared" ca="1" si="207"/>
        <v>男</v>
      </c>
      <c r="E563" s="3">
        <f t="shared" ca="1" si="208"/>
        <v>15604.087141197118</v>
      </c>
      <c r="F563" s="3">
        <f t="shared" ca="1" si="209"/>
        <v>12</v>
      </c>
      <c r="G563">
        <f t="shared" ca="1" si="204"/>
        <v>5</v>
      </c>
      <c r="H563">
        <f t="shared" ca="1" si="229"/>
        <v>4</v>
      </c>
      <c r="I563">
        <f t="shared" ca="1" si="229"/>
        <v>5</v>
      </c>
      <c r="J563">
        <f t="shared" ca="1" si="229"/>
        <v>4</v>
      </c>
      <c r="K563">
        <f t="shared" ca="1" si="229"/>
        <v>4</v>
      </c>
      <c r="L563">
        <f t="shared" ca="1" si="229"/>
        <v>5</v>
      </c>
      <c r="M563">
        <f t="shared" ca="1" si="229"/>
        <v>2</v>
      </c>
      <c r="N563" s="2">
        <f t="shared" ca="1" si="210"/>
        <v>4.5</v>
      </c>
      <c r="O563" s="2">
        <f t="shared" ca="1" si="211"/>
        <v>3.6666666666666665</v>
      </c>
      <c r="P563" s="2">
        <f t="shared" ca="1" si="212"/>
        <v>4.1666666666666661</v>
      </c>
      <c r="Q563" t="str">
        <f t="shared" ca="1" si="213"/>
        <v>非低收入</v>
      </c>
      <c r="R563" t="str">
        <f t="shared" ca="1" si="214"/>
        <v>高收入</v>
      </c>
      <c r="S563" t="str">
        <f t="shared" ca="1" si="215"/>
        <v>综合评分合格</v>
      </c>
      <c r="T563" t="str">
        <f t="shared" ca="1" si="216"/>
        <v>非优秀</v>
      </c>
      <c r="U563" t="str">
        <f t="shared" ca="1" si="217"/>
        <v>综合评分合格</v>
      </c>
      <c r="V563" t="str">
        <f t="shared" ca="1" si="218"/>
        <v/>
      </c>
      <c r="W563" t="str">
        <f t="shared" ca="1" si="219"/>
        <v>口灿莲花</v>
      </c>
      <c r="X563" t="str">
        <f t="shared" ca="1" si="220"/>
        <v/>
      </c>
      <c r="Y563" t="str">
        <f t="shared" ca="1" si="221"/>
        <v>sql达人</v>
      </c>
      <c r="Z563" t="str">
        <f t="shared" ca="1" si="222"/>
        <v>excel达人</v>
      </c>
      <c r="AA563" t="str">
        <f t="shared" ca="1" si="223"/>
        <v>tab达人</v>
      </c>
      <c r="AB563" t="str">
        <f t="shared" ca="1" si="224"/>
        <v/>
      </c>
      <c r="AC563" t="str">
        <f t="shared" ca="1" si="225"/>
        <v>口灿莲花sql达人excel达人tab达人,综合评分合格,高收入</v>
      </c>
      <c r="AD563" t="str">
        <f t="shared" ca="1" si="226"/>
        <v>分析师100562属于高收入人群,综合评分合格</v>
      </c>
      <c r="AE563" t="str">
        <f t="shared" ca="1" si="227"/>
        <v>分析师100562属于高收入人群,综合评分合格也是sql达人</v>
      </c>
    </row>
    <row r="564" spans="1:31" x14ac:dyDescent="0.2">
      <c r="A564">
        <v>100563</v>
      </c>
      <c r="B564" s="3">
        <f t="shared" ca="1" si="205"/>
        <v>6159.983533935726</v>
      </c>
      <c r="C564" s="3">
        <f t="shared" ca="1" si="206"/>
        <v>38.501989079600662</v>
      </c>
      <c r="D564" t="str">
        <f t="shared" ca="1" si="207"/>
        <v>男</v>
      </c>
      <c r="E564" s="3">
        <f t="shared" ca="1" si="208"/>
        <v>13924.987713751816</v>
      </c>
      <c r="F564" s="3">
        <f t="shared" ca="1" si="209"/>
        <v>13</v>
      </c>
      <c r="G564">
        <f t="shared" ca="1" si="204"/>
        <v>5</v>
      </c>
      <c r="H564">
        <f t="shared" ca="1" si="229"/>
        <v>5</v>
      </c>
      <c r="I564">
        <f t="shared" ca="1" si="229"/>
        <v>5</v>
      </c>
      <c r="J564">
        <f t="shared" ca="1" si="229"/>
        <v>5</v>
      </c>
      <c r="K564">
        <f t="shared" ca="1" si="229"/>
        <v>3</v>
      </c>
      <c r="L564">
        <f t="shared" ca="1" si="229"/>
        <v>5</v>
      </c>
      <c r="M564">
        <f t="shared" ca="1" si="229"/>
        <v>3</v>
      </c>
      <c r="N564" s="2">
        <f t="shared" ca="1" si="210"/>
        <v>5</v>
      </c>
      <c r="O564" s="2">
        <f t="shared" ca="1" si="211"/>
        <v>3.6666666666666665</v>
      </c>
      <c r="P564" s="2">
        <f t="shared" ca="1" si="212"/>
        <v>4.4666666666666668</v>
      </c>
      <c r="Q564" t="str">
        <f t="shared" ca="1" si="213"/>
        <v>非低收入</v>
      </c>
      <c r="R564" t="str">
        <f t="shared" ca="1" si="214"/>
        <v>高收入</v>
      </c>
      <c r="S564" t="str">
        <f t="shared" ca="1" si="215"/>
        <v>综合评分合格</v>
      </c>
      <c r="T564" t="str">
        <f t="shared" ca="1" si="216"/>
        <v>非优秀</v>
      </c>
      <c r="U564" t="str">
        <f t="shared" ca="1" si="217"/>
        <v>综合评分合格</v>
      </c>
      <c r="V564" t="str">
        <f t="shared" ca="1" si="218"/>
        <v/>
      </c>
      <c r="W564" t="str">
        <f t="shared" ca="1" si="219"/>
        <v>口灿莲花</v>
      </c>
      <c r="X564" t="str">
        <f t="shared" ca="1" si="220"/>
        <v/>
      </c>
      <c r="Y564" t="str">
        <f t="shared" ca="1" si="221"/>
        <v>sql达人</v>
      </c>
      <c r="Z564" t="str">
        <f t="shared" ca="1" si="222"/>
        <v>excel达人</v>
      </c>
      <c r="AA564" t="str">
        <f t="shared" ca="1" si="223"/>
        <v>tab达人</v>
      </c>
      <c r="AB564" t="str">
        <f t="shared" ca="1" si="224"/>
        <v>python达人</v>
      </c>
      <c r="AC564" t="str">
        <f t="shared" ca="1" si="225"/>
        <v>口灿莲花sql达人excel达人tab达人python达人,综合评分合格,高收入</v>
      </c>
      <c r="AD564" t="str">
        <f t="shared" ca="1" si="226"/>
        <v>分析师100563属于高收入人群,综合评分合格</v>
      </c>
      <c r="AE564" t="str">
        <f t="shared" ca="1" si="227"/>
        <v>分析师100563属于高收入人群,综合评分合格也是sql达人</v>
      </c>
    </row>
    <row r="565" spans="1:31" x14ac:dyDescent="0.2">
      <c r="A565">
        <v>100564</v>
      </c>
      <c r="B565" s="3">
        <f t="shared" ca="1" si="205"/>
        <v>9962.5850551983185</v>
      </c>
      <c r="C565" s="3">
        <f t="shared" ca="1" si="206"/>
        <v>51.519873805416012</v>
      </c>
      <c r="D565" t="str">
        <f t="shared" ca="1" si="207"/>
        <v>女</v>
      </c>
      <c r="E565" s="3">
        <f t="shared" ca="1" si="208"/>
        <v>12007.510003356121</v>
      </c>
      <c r="F565" s="3">
        <f t="shared" ca="1" si="209"/>
        <v>13</v>
      </c>
      <c r="G565">
        <f t="shared" ref="G565:G572" ca="1" si="230">IF(RAND()&lt;0.5,5,IF(RAND()&lt;0.7,4,IF(RAND()&lt;0.8,3,IF(RAND()&lt;0.9,2,1))))</f>
        <v>5</v>
      </c>
      <c r="H565">
        <f t="shared" ca="1" si="229"/>
        <v>4</v>
      </c>
      <c r="I565">
        <f t="shared" ca="1" si="229"/>
        <v>5</v>
      </c>
      <c r="J565">
        <f t="shared" ca="1" si="229"/>
        <v>4</v>
      </c>
      <c r="K565">
        <f t="shared" ca="1" si="229"/>
        <v>4</v>
      </c>
      <c r="L565">
        <f t="shared" ca="1" si="229"/>
        <v>5</v>
      </c>
      <c r="M565">
        <f t="shared" ca="1" si="229"/>
        <v>5</v>
      </c>
      <c r="N565" s="2">
        <f t="shared" ca="1" si="210"/>
        <v>4.5</v>
      </c>
      <c r="O565" s="2">
        <f t="shared" ca="1" si="211"/>
        <v>4.666666666666667</v>
      </c>
      <c r="P565" s="2">
        <f t="shared" ca="1" si="212"/>
        <v>4.5666666666666664</v>
      </c>
      <c r="Q565" t="str">
        <f t="shared" ca="1" si="213"/>
        <v>非低收入</v>
      </c>
      <c r="R565" t="str">
        <f t="shared" ca="1" si="214"/>
        <v>高收入</v>
      </c>
      <c r="S565" t="str">
        <f t="shared" ca="1" si="215"/>
        <v>综合评分合格</v>
      </c>
      <c r="T565" t="str">
        <f t="shared" ca="1" si="216"/>
        <v>非优秀</v>
      </c>
      <c r="U565" t="str">
        <f t="shared" ca="1" si="217"/>
        <v>综合评分合格</v>
      </c>
      <c r="V565" t="str">
        <f t="shared" ca="1" si="218"/>
        <v/>
      </c>
      <c r="W565" t="str">
        <f t="shared" ca="1" si="219"/>
        <v>口灿莲花</v>
      </c>
      <c r="X565" t="str">
        <f t="shared" ca="1" si="220"/>
        <v>颜值爆表</v>
      </c>
      <c r="Y565" t="str">
        <f t="shared" ca="1" si="221"/>
        <v>sql达人</v>
      </c>
      <c r="Z565" t="str">
        <f t="shared" ca="1" si="222"/>
        <v>excel达人</v>
      </c>
      <c r="AA565" t="str">
        <f t="shared" ca="1" si="223"/>
        <v>tab达人</v>
      </c>
      <c r="AB565" t="str">
        <f t="shared" ca="1" si="224"/>
        <v/>
      </c>
      <c r="AC565" t="str">
        <f t="shared" ca="1" si="225"/>
        <v>口灿莲花颜值爆表sql达人excel达人tab达人,综合评分合格,高收入</v>
      </c>
      <c r="AD565" t="str">
        <f t="shared" ca="1" si="226"/>
        <v>分析师100564属于高收入人群,综合评分合格</v>
      </c>
      <c r="AE565" t="str">
        <f t="shared" ca="1" si="227"/>
        <v>分析师100564属于高收入人群,综合评分合格也是sql达人</v>
      </c>
    </row>
    <row r="566" spans="1:31" x14ac:dyDescent="0.2">
      <c r="A566">
        <v>100565</v>
      </c>
      <c r="B566" s="3">
        <f t="shared" ca="1" si="205"/>
        <v>4518.566943140132</v>
      </c>
      <c r="C566" s="3">
        <f t="shared" ca="1" si="206"/>
        <v>29.996018258772473</v>
      </c>
      <c r="D566" t="str">
        <f t="shared" ca="1" si="207"/>
        <v>女</v>
      </c>
      <c r="E566" s="3">
        <f t="shared" ca="1" si="208"/>
        <v>8786.7197183699845</v>
      </c>
      <c r="F566" s="3">
        <f t="shared" ca="1" si="209"/>
        <v>5</v>
      </c>
      <c r="G566">
        <f t="shared" ca="1" si="230"/>
        <v>4</v>
      </c>
      <c r="H566">
        <f t="shared" ca="1" si="229"/>
        <v>5</v>
      </c>
      <c r="I566">
        <f t="shared" ca="1" si="229"/>
        <v>5</v>
      </c>
      <c r="J566">
        <f t="shared" ca="1" si="229"/>
        <v>4</v>
      </c>
      <c r="K566">
        <f t="shared" ca="1" si="229"/>
        <v>4</v>
      </c>
      <c r="L566">
        <f t="shared" ca="1" si="229"/>
        <v>4</v>
      </c>
      <c r="M566">
        <f t="shared" ca="1" si="229"/>
        <v>3</v>
      </c>
      <c r="N566" s="2">
        <f t="shared" ca="1" si="210"/>
        <v>4.5</v>
      </c>
      <c r="O566" s="2">
        <f t="shared" ca="1" si="211"/>
        <v>3.6666666666666665</v>
      </c>
      <c r="P566" s="2">
        <f t="shared" ca="1" si="212"/>
        <v>4.1666666666666661</v>
      </c>
      <c r="Q566" t="str">
        <f t="shared" ca="1" si="213"/>
        <v>非低收入</v>
      </c>
      <c r="R566" t="str">
        <f t="shared" ca="1" si="214"/>
        <v>中高收入</v>
      </c>
      <c r="S566" t="str">
        <f t="shared" ca="1" si="215"/>
        <v>综合评分合格</v>
      </c>
      <c r="T566" t="str">
        <f t="shared" ca="1" si="216"/>
        <v>非优秀</v>
      </c>
      <c r="U566" t="str">
        <f t="shared" ca="1" si="217"/>
        <v>综合评分合格</v>
      </c>
      <c r="V566" t="str">
        <f t="shared" ca="1" si="218"/>
        <v/>
      </c>
      <c r="W566" t="str">
        <f t="shared" ca="1" si="219"/>
        <v/>
      </c>
      <c r="X566" t="str">
        <f t="shared" ca="1" si="220"/>
        <v/>
      </c>
      <c r="Y566" t="str">
        <f t="shared" ca="1" si="221"/>
        <v>sql达人</v>
      </c>
      <c r="Z566" t="str">
        <f t="shared" ca="1" si="222"/>
        <v/>
      </c>
      <c r="AA566" t="str">
        <f t="shared" ca="1" si="223"/>
        <v>tab达人</v>
      </c>
      <c r="AB566" t="str">
        <f t="shared" ca="1" si="224"/>
        <v/>
      </c>
      <c r="AC566" t="str">
        <f t="shared" ca="1" si="225"/>
        <v>sql达人tab达人,综合评分合格,中高收入</v>
      </c>
      <c r="AD566" t="str">
        <f t="shared" ca="1" si="226"/>
        <v>分析师100565属于中高收入人群,综合评分合格</v>
      </c>
      <c r="AE566" t="str">
        <f t="shared" ca="1" si="227"/>
        <v>分析师100565属于中高收入人群,综合评分合格也是sql达人</v>
      </c>
    </row>
    <row r="567" spans="1:31" x14ac:dyDescent="0.2">
      <c r="A567">
        <v>100566</v>
      </c>
      <c r="B567" s="3">
        <f t="shared" ca="1" si="205"/>
        <v>3212.6010154158735</v>
      </c>
      <c r="C567" s="3">
        <f t="shared" ca="1" si="206"/>
        <v>20.434245376986198</v>
      </c>
      <c r="D567" t="str">
        <f t="shared" ca="1" si="207"/>
        <v>女</v>
      </c>
      <c r="E567" s="3">
        <f t="shared" ca="1" si="208"/>
        <v>13967.605974129132</v>
      </c>
      <c r="F567" s="3">
        <f t="shared" ca="1" si="209"/>
        <v>17</v>
      </c>
      <c r="G567">
        <f t="shared" ca="1" si="230"/>
        <v>3</v>
      </c>
      <c r="H567">
        <f t="shared" ca="1" si="229"/>
        <v>3</v>
      </c>
      <c r="I567">
        <f t="shared" ca="1" si="229"/>
        <v>5</v>
      </c>
      <c r="J567">
        <f t="shared" ca="1" si="229"/>
        <v>3</v>
      </c>
      <c r="K567">
        <f t="shared" ca="1" si="229"/>
        <v>3</v>
      </c>
      <c r="L567">
        <f t="shared" ca="1" si="229"/>
        <v>3</v>
      </c>
      <c r="M567">
        <f t="shared" ca="1" si="229"/>
        <v>5</v>
      </c>
      <c r="N567" s="2">
        <f t="shared" ca="1" si="210"/>
        <v>3.5</v>
      </c>
      <c r="O567" s="2">
        <f t="shared" ca="1" si="211"/>
        <v>3.6666666666666665</v>
      </c>
      <c r="P567" s="2">
        <f t="shared" ca="1" si="212"/>
        <v>3.5666666666666669</v>
      </c>
      <c r="Q567" t="str">
        <f t="shared" ca="1" si="213"/>
        <v>非低收入</v>
      </c>
      <c r="R567" t="str">
        <f t="shared" ca="1" si="214"/>
        <v>高收入</v>
      </c>
      <c r="S567" t="str">
        <f t="shared" ca="1" si="215"/>
        <v>综合评分合格</v>
      </c>
      <c r="T567" t="str">
        <f t="shared" ca="1" si="216"/>
        <v>非优秀</v>
      </c>
      <c r="U567" t="str">
        <f t="shared" ca="1" si="217"/>
        <v>综合评分合格</v>
      </c>
      <c r="V567" t="str">
        <f t="shared" ca="1" si="218"/>
        <v/>
      </c>
      <c r="W567" t="str">
        <f t="shared" ca="1" si="219"/>
        <v/>
      </c>
      <c r="X567" t="str">
        <f t="shared" ca="1" si="220"/>
        <v>颜值爆表</v>
      </c>
      <c r="Y567" t="str">
        <f t="shared" ca="1" si="221"/>
        <v>sql达人</v>
      </c>
      <c r="Z567" t="str">
        <f t="shared" ca="1" si="222"/>
        <v/>
      </c>
      <c r="AA567" t="str">
        <f t="shared" ca="1" si="223"/>
        <v>tab达人</v>
      </c>
      <c r="AB567" t="str">
        <f t="shared" ca="1" si="224"/>
        <v/>
      </c>
      <c r="AC567" t="str">
        <f t="shared" ca="1" si="225"/>
        <v>颜值爆表sql达人tab达人,综合评分合格,高收入</v>
      </c>
      <c r="AD567" t="str">
        <f t="shared" ca="1" si="226"/>
        <v>分析师100566属于高收入人群,综合评分合格</v>
      </c>
      <c r="AE567" t="str">
        <f t="shared" ca="1" si="227"/>
        <v>分析师100566属于高收入人群,综合评分合格也是sql达人</v>
      </c>
    </row>
    <row r="568" spans="1:31" x14ac:dyDescent="0.2">
      <c r="A568">
        <v>100567</v>
      </c>
      <c r="B568" s="3">
        <f t="shared" ca="1" si="205"/>
        <v>8563.271894296764</v>
      </c>
      <c r="C568" s="3">
        <f t="shared" ca="1" si="206"/>
        <v>43.540395392883632</v>
      </c>
      <c r="D568" t="str">
        <f t="shared" ca="1" si="207"/>
        <v>男</v>
      </c>
      <c r="E568" s="3">
        <f t="shared" ca="1" si="208"/>
        <v>16607.724764558745</v>
      </c>
      <c r="F568" s="3">
        <f t="shared" ca="1" si="209"/>
        <v>12</v>
      </c>
      <c r="G568">
        <f t="shared" ca="1" si="230"/>
        <v>5</v>
      </c>
      <c r="H568">
        <f t="shared" ca="1" si="229"/>
        <v>5</v>
      </c>
      <c r="I568">
        <f t="shared" ca="1" si="229"/>
        <v>5</v>
      </c>
      <c r="J568">
        <f t="shared" ca="1" si="229"/>
        <v>5</v>
      </c>
      <c r="K568">
        <f t="shared" ca="1" si="229"/>
        <v>5</v>
      </c>
      <c r="L568">
        <f t="shared" ca="1" si="229"/>
        <v>5</v>
      </c>
      <c r="M568">
        <f t="shared" ca="1" si="229"/>
        <v>4</v>
      </c>
      <c r="N568" s="2">
        <f t="shared" ca="1" si="210"/>
        <v>5</v>
      </c>
      <c r="O568" s="2">
        <f t="shared" ca="1" si="211"/>
        <v>4.666666666666667</v>
      </c>
      <c r="P568" s="2">
        <f t="shared" ca="1" si="212"/>
        <v>4.8666666666666671</v>
      </c>
      <c r="Q568" t="str">
        <f t="shared" ca="1" si="213"/>
        <v>非低收入</v>
      </c>
      <c r="R568" t="str">
        <f t="shared" ca="1" si="214"/>
        <v>高收入</v>
      </c>
      <c r="S568" t="str">
        <f t="shared" ca="1" si="215"/>
        <v>综合评分合格</v>
      </c>
      <c r="T568" t="str">
        <f t="shared" ca="1" si="216"/>
        <v>优秀</v>
      </c>
      <c r="U568" t="str">
        <f t="shared" ca="1" si="217"/>
        <v>优秀</v>
      </c>
      <c r="V568" t="str">
        <f t="shared" ca="1" si="218"/>
        <v>文采斐然</v>
      </c>
      <c r="W568" t="str">
        <f t="shared" ca="1" si="219"/>
        <v>口灿莲花</v>
      </c>
      <c r="X568" t="str">
        <f t="shared" ca="1" si="220"/>
        <v/>
      </c>
      <c r="Y568" t="str">
        <f t="shared" ca="1" si="221"/>
        <v>sql达人</v>
      </c>
      <c r="Z568" t="str">
        <f t="shared" ca="1" si="222"/>
        <v>excel达人</v>
      </c>
      <c r="AA568" t="str">
        <f t="shared" ca="1" si="223"/>
        <v>tab达人</v>
      </c>
      <c r="AB568" t="str">
        <f t="shared" ca="1" si="224"/>
        <v>python达人</v>
      </c>
      <c r="AC568" t="str">
        <f t="shared" ca="1" si="225"/>
        <v>文采斐然口灿莲花sql达人excel达人tab达人python达人,优秀,高收入</v>
      </c>
      <c r="AD568" t="str">
        <f t="shared" ca="1" si="226"/>
        <v>分析师100567属于高收入人群,优秀</v>
      </c>
      <c r="AE568" t="str">
        <f t="shared" ca="1" si="227"/>
        <v>分析师100567属于高收入人群,优秀此人文采斐然也是sql达人</v>
      </c>
    </row>
    <row r="569" spans="1:31" x14ac:dyDescent="0.2">
      <c r="A569">
        <v>100568</v>
      </c>
      <c r="B569" s="3">
        <f t="shared" ca="1" si="205"/>
        <v>2151.7149181721074</v>
      </c>
      <c r="C569" s="3">
        <f t="shared" ca="1" si="206"/>
        <v>63.119567857088519</v>
      </c>
      <c r="D569" t="str">
        <f t="shared" ca="1" si="207"/>
        <v>女</v>
      </c>
      <c r="E569" s="3">
        <f t="shared" ca="1" si="208"/>
        <v>21824.459201980204</v>
      </c>
      <c r="F569" s="3">
        <f t="shared" ca="1" si="209"/>
        <v>20</v>
      </c>
      <c r="G569">
        <f t="shared" ca="1" si="230"/>
        <v>5</v>
      </c>
      <c r="H569">
        <f t="shared" ca="1" si="229"/>
        <v>5</v>
      </c>
      <c r="I569">
        <f t="shared" ca="1" si="229"/>
        <v>4</v>
      </c>
      <c r="J569">
        <f t="shared" ca="1" si="229"/>
        <v>5</v>
      </c>
      <c r="K569">
        <f t="shared" ca="1" si="229"/>
        <v>5</v>
      </c>
      <c r="L569">
        <f t="shared" ca="1" si="229"/>
        <v>5</v>
      </c>
      <c r="M569">
        <f t="shared" ca="1" si="229"/>
        <v>5</v>
      </c>
      <c r="N569" s="2">
        <f t="shared" ca="1" si="210"/>
        <v>4.75</v>
      </c>
      <c r="O569" s="2">
        <f t="shared" ca="1" si="211"/>
        <v>5</v>
      </c>
      <c r="P569" s="2">
        <f t="shared" ca="1" si="212"/>
        <v>4.8499999999999996</v>
      </c>
      <c r="Q569" t="str">
        <f t="shared" ca="1" si="213"/>
        <v>非低收入</v>
      </c>
      <c r="R569" t="str">
        <f t="shared" ca="1" si="214"/>
        <v>高收入</v>
      </c>
      <c r="S569" t="str">
        <f t="shared" ca="1" si="215"/>
        <v>综合评分合格</v>
      </c>
      <c r="T569" t="str">
        <f t="shared" ca="1" si="216"/>
        <v>优秀</v>
      </c>
      <c r="U569" t="str">
        <f t="shared" ca="1" si="217"/>
        <v>优秀</v>
      </c>
      <c r="V569" t="str">
        <f t="shared" ca="1" si="218"/>
        <v>文采斐然</v>
      </c>
      <c r="W569" t="str">
        <f t="shared" ca="1" si="219"/>
        <v>口灿莲花</v>
      </c>
      <c r="X569" t="str">
        <f t="shared" ca="1" si="220"/>
        <v>颜值爆表</v>
      </c>
      <c r="Y569" t="str">
        <f t="shared" ca="1" si="221"/>
        <v>sql达人</v>
      </c>
      <c r="Z569" t="str">
        <f t="shared" ca="1" si="222"/>
        <v>excel达人</v>
      </c>
      <c r="AA569" t="str">
        <f t="shared" ca="1" si="223"/>
        <v/>
      </c>
      <c r="AB569" t="str">
        <f t="shared" ca="1" si="224"/>
        <v>python达人</v>
      </c>
      <c r="AC569" t="str">
        <f t="shared" ca="1" si="225"/>
        <v>文采斐然口灿莲花颜值爆表sql达人excel达人python达人,优秀,高收入</v>
      </c>
      <c r="AD569" t="str">
        <f t="shared" ca="1" si="226"/>
        <v>分析师100568属于高收入人群,优秀</v>
      </c>
      <c r="AE569" t="str">
        <f t="shared" ca="1" si="227"/>
        <v>分析师100568属于高收入人群,优秀此人文采斐然也是sql达人</v>
      </c>
    </row>
    <row r="570" spans="1:31" x14ac:dyDescent="0.2">
      <c r="A570">
        <v>100569</v>
      </c>
      <c r="B570" s="3">
        <f t="shared" ca="1" si="205"/>
        <v>5154.8807213523651</v>
      </c>
      <c r="C570" s="3">
        <f t="shared" ca="1" si="206"/>
        <v>35.139493542198323</v>
      </c>
      <c r="D570" t="str">
        <f t="shared" ca="1" si="207"/>
        <v>女</v>
      </c>
      <c r="E570" s="3">
        <f t="shared" ca="1" si="208"/>
        <v>9678.1945685586907</v>
      </c>
      <c r="F570" s="3">
        <f t="shared" ca="1" si="209"/>
        <v>13</v>
      </c>
      <c r="G570">
        <f t="shared" ca="1" si="230"/>
        <v>4</v>
      </c>
      <c r="H570">
        <f t="shared" ca="1" si="229"/>
        <v>3</v>
      </c>
      <c r="I570">
        <f t="shared" ca="1" si="229"/>
        <v>3</v>
      </c>
      <c r="J570">
        <f t="shared" ca="1" si="229"/>
        <v>4</v>
      </c>
      <c r="K570">
        <f t="shared" ca="1" si="229"/>
        <v>5</v>
      </c>
      <c r="L570">
        <f t="shared" ca="1" si="229"/>
        <v>4</v>
      </c>
      <c r="M570">
        <f t="shared" ca="1" si="229"/>
        <v>3</v>
      </c>
      <c r="N570" s="2">
        <f t="shared" ca="1" si="210"/>
        <v>3.5</v>
      </c>
      <c r="O570" s="2">
        <f t="shared" ca="1" si="211"/>
        <v>4</v>
      </c>
      <c r="P570" s="2">
        <f t="shared" ca="1" si="212"/>
        <v>3.7</v>
      </c>
      <c r="Q570" t="str">
        <f t="shared" ca="1" si="213"/>
        <v>非低收入</v>
      </c>
      <c r="R570" t="str">
        <f t="shared" ca="1" si="214"/>
        <v>中高收入</v>
      </c>
      <c r="S570" t="str">
        <f t="shared" ca="1" si="215"/>
        <v>综合评分合格</v>
      </c>
      <c r="T570" t="str">
        <f t="shared" ca="1" si="216"/>
        <v>非优秀</v>
      </c>
      <c r="U570" t="str">
        <f t="shared" ca="1" si="217"/>
        <v>综合评分合格</v>
      </c>
      <c r="V570" t="str">
        <f t="shared" ca="1" si="218"/>
        <v>文采斐然</v>
      </c>
      <c r="W570" t="str">
        <f t="shared" ca="1" si="219"/>
        <v/>
      </c>
      <c r="X570" t="str">
        <f t="shared" ca="1" si="220"/>
        <v/>
      </c>
      <c r="Y570" t="str">
        <f t="shared" ca="1" si="221"/>
        <v>sql达人</v>
      </c>
      <c r="Z570" t="str">
        <f t="shared" ca="1" si="222"/>
        <v/>
      </c>
      <c r="AA570" t="str">
        <f t="shared" ca="1" si="223"/>
        <v/>
      </c>
      <c r="AB570" t="str">
        <f t="shared" ca="1" si="224"/>
        <v/>
      </c>
      <c r="AC570" t="str">
        <f t="shared" ca="1" si="225"/>
        <v>文采斐然sql达人,综合评分合格,中高收入</v>
      </c>
      <c r="AD570" t="str">
        <f t="shared" ca="1" si="226"/>
        <v>分析师100569属于中高收入人群,综合评分合格</v>
      </c>
      <c r="AE570" t="str">
        <f t="shared" ca="1" si="227"/>
        <v>分析师100569属于中高收入人群,综合评分合格此人文采斐然也是sql达人</v>
      </c>
    </row>
    <row r="571" spans="1:31" x14ac:dyDescent="0.2">
      <c r="A571">
        <v>100570</v>
      </c>
      <c r="B571" s="3">
        <f t="shared" ca="1" si="205"/>
        <v>3998.593884464271</v>
      </c>
      <c r="C571" s="3">
        <f t="shared" ca="1" si="206"/>
        <v>50.496162104921545</v>
      </c>
      <c r="D571" t="str">
        <f t="shared" ca="1" si="207"/>
        <v>女</v>
      </c>
      <c r="E571" s="3">
        <f t="shared" ca="1" si="208"/>
        <v>20816.020592563727</v>
      </c>
      <c r="F571" s="3">
        <f t="shared" ca="1" si="209"/>
        <v>9</v>
      </c>
      <c r="G571">
        <f t="shared" ca="1" si="230"/>
        <v>4</v>
      </c>
      <c r="H571">
        <f t="shared" ca="1" si="229"/>
        <v>5</v>
      </c>
      <c r="I571">
        <f t="shared" ca="1" si="229"/>
        <v>4</v>
      </c>
      <c r="J571">
        <f t="shared" ca="1" si="229"/>
        <v>5</v>
      </c>
      <c r="K571">
        <f t="shared" ca="1" si="229"/>
        <v>4</v>
      </c>
      <c r="L571">
        <f t="shared" ca="1" si="229"/>
        <v>5</v>
      </c>
      <c r="M571">
        <f t="shared" ca="1" si="229"/>
        <v>5</v>
      </c>
      <c r="N571" s="2">
        <f t="shared" ca="1" si="210"/>
        <v>4.5</v>
      </c>
      <c r="O571" s="2">
        <f t="shared" ca="1" si="211"/>
        <v>4.666666666666667</v>
      </c>
      <c r="P571" s="2">
        <f t="shared" ca="1" si="212"/>
        <v>4.5666666666666664</v>
      </c>
      <c r="Q571" t="str">
        <f t="shared" ca="1" si="213"/>
        <v>非低收入</v>
      </c>
      <c r="R571" t="str">
        <f t="shared" ca="1" si="214"/>
        <v>高收入</v>
      </c>
      <c r="S571" t="str">
        <f t="shared" ca="1" si="215"/>
        <v>综合评分合格</v>
      </c>
      <c r="T571" t="str">
        <f t="shared" ca="1" si="216"/>
        <v>非优秀</v>
      </c>
      <c r="U571" t="str">
        <f t="shared" ca="1" si="217"/>
        <v>综合评分合格</v>
      </c>
      <c r="V571" t="str">
        <f t="shared" ca="1" si="218"/>
        <v/>
      </c>
      <c r="W571" t="str">
        <f t="shared" ca="1" si="219"/>
        <v>口灿莲花</v>
      </c>
      <c r="X571" t="str">
        <f t="shared" ca="1" si="220"/>
        <v>颜值爆表</v>
      </c>
      <c r="Y571" t="str">
        <f t="shared" ca="1" si="221"/>
        <v>sql达人</v>
      </c>
      <c r="Z571" t="str">
        <f t="shared" ca="1" si="222"/>
        <v/>
      </c>
      <c r="AA571" t="str">
        <f t="shared" ca="1" si="223"/>
        <v/>
      </c>
      <c r="AB571" t="str">
        <f t="shared" ca="1" si="224"/>
        <v>python达人</v>
      </c>
      <c r="AC571" t="str">
        <f t="shared" ca="1" si="225"/>
        <v>口灿莲花颜值爆表sql达人python达人,综合评分合格,高收入</v>
      </c>
      <c r="AD571" t="str">
        <f t="shared" ca="1" si="226"/>
        <v>分析师100570属于高收入人群,综合评分合格</v>
      </c>
      <c r="AE571" t="str">
        <f t="shared" ca="1" si="227"/>
        <v>分析师100570属于高收入人群,综合评分合格也是sql达人</v>
      </c>
    </row>
    <row r="572" spans="1:31" x14ac:dyDescent="0.2">
      <c r="A572">
        <v>100571</v>
      </c>
      <c r="B572" s="3">
        <f t="shared" ca="1" si="205"/>
        <v>5321.5551063379644</v>
      </c>
      <c r="C572" s="3">
        <f t="shared" ca="1" si="206"/>
        <v>39.726638549543914</v>
      </c>
      <c r="D572" t="str">
        <f t="shared" ca="1" si="207"/>
        <v>男</v>
      </c>
      <c r="E572" s="3">
        <f t="shared" ca="1" si="208"/>
        <v>18825.277658572642</v>
      </c>
      <c r="F572" s="3">
        <f t="shared" ca="1" si="209"/>
        <v>14</v>
      </c>
      <c r="G572">
        <f t="shared" ca="1" si="230"/>
        <v>3</v>
      </c>
      <c r="H572">
        <f t="shared" ca="1" si="229"/>
        <v>4</v>
      </c>
      <c r="I572">
        <f t="shared" ca="1" si="229"/>
        <v>5</v>
      </c>
      <c r="J572">
        <f t="shared" ca="1" si="229"/>
        <v>5</v>
      </c>
      <c r="K572">
        <f t="shared" ca="1" si="229"/>
        <v>5</v>
      </c>
      <c r="L572">
        <f t="shared" ca="1" si="229"/>
        <v>4</v>
      </c>
      <c r="M572">
        <f t="shared" ca="1" si="229"/>
        <v>4</v>
      </c>
      <c r="N572" s="2">
        <f t="shared" ca="1" si="210"/>
        <v>4.25</v>
      </c>
      <c r="O572" s="2">
        <f t="shared" ca="1" si="211"/>
        <v>4.333333333333333</v>
      </c>
      <c r="P572" s="2">
        <f t="shared" ca="1" si="212"/>
        <v>4.2833333333333332</v>
      </c>
      <c r="Q572" t="str">
        <f t="shared" ca="1" si="213"/>
        <v>非低收入</v>
      </c>
      <c r="R572" t="str">
        <f t="shared" ca="1" si="214"/>
        <v>高收入</v>
      </c>
      <c r="S572" t="str">
        <f t="shared" ca="1" si="215"/>
        <v>综合评分合格</v>
      </c>
      <c r="T572" t="str">
        <f t="shared" ca="1" si="216"/>
        <v>非优秀</v>
      </c>
      <c r="U572" t="str">
        <f t="shared" ca="1" si="217"/>
        <v>综合评分合格</v>
      </c>
      <c r="V572" t="str">
        <f t="shared" ca="1" si="218"/>
        <v>文采斐然</v>
      </c>
      <c r="W572" t="str">
        <f t="shared" ca="1" si="219"/>
        <v/>
      </c>
      <c r="X572" t="str">
        <f t="shared" ca="1" si="220"/>
        <v/>
      </c>
      <c r="Y572" t="str">
        <f t="shared" ca="1" si="221"/>
        <v>sql达人</v>
      </c>
      <c r="Z572" t="str">
        <f t="shared" ca="1" si="222"/>
        <v/>
      </c>
      <c r="AA572" t="str">
        <f t="shared" ca="1" si="223"/>
        <v>tab达人</v>
      </c>
      <c r="AB572" t="str">
        <f t="shared" ca="1" si="224"/>
        <v>python达人</v>
      </c>
      <c r="AC572" t="str">
        <f t="shared" ca="1" si="225"/>
        <v>文采斐然sql达人tab达人python达人,综合评分合格,高收入</v>
      </c>
      <c r="AD572" t="str">
        <f t="shared" ca="1" si="226"/>
        <v>分析师100571属于高收入人群,综合评分合格</v>
      </c>
      <c r="AE572" t="str">
        <f t="shared" ca="1" si="227"/>
        <v>分析师100571属于高收入人群,综合评分合格此人文采斐然也是sql达人</v>
      </c>
    </row>
    <row r="575" spans="1:31" x14ac:dyDescent="0.2">
      <c r="A575" t="s">
        <v>87</v>
      </c>
      <c r="B575" s="5">
        <f ca="1">SUM(E2:E572)</f>
        <v>6818603.96502731</v>
      </c>
    </row>
    <row r="576" spans="1:31" x14ac:dyDescent="0.2">
      <c r="A576" t="s">
        <v>88</v>
      </c>
      <c r="B576" s="3">
        <f ca="1">SUMPRODUCT(E2:E572,F2:F572)</f>
        <v>80334869.326685637</v>
      </c>
    </row>
    <row r="577" spans="1:2" x14ac:dyDescent="0.2">
      <c r="A577" t="s">
        <v>89</v>
      </c>
      <c r="B577">
        <f>COUNT(A2:A572)</f>
        <v>571</v>
      </c>
    </row>
    <row r="578" spans="1:2" x14ac:dyDescent="0.2">
      <c r="A578" t="s">
        <v>91</v>
      </c>
      <c r="B578" s="5">
        <f ca="1">MAX(C2:C572)</f>
        <v>67.920579891608782</v>
      </c>
    </row>
    <row r="579" spans="1:2" x14ac:dyDescent="0.2">
      <c r="A579" t="s">
        <v>92</v>
      </c>
      <c r="B579" s="5">
        <f ca="1">MIN(E2:E572)</f>
        <v>2044.612493577285</v>
      </c>
    </row>
  </sheetData>
  <mergeCells count="6">
    <mergeCell ref="AF10:AJ10"/>
    <mergeCell ref="AI5:AJ5"/>
    <mergeCell ref="AI6:AJ6"/>
    <mergeCell ref="AI7:AJ7"/>
    <mergeCell ref="AI8:AJ8"/>
    <mergeCell ref="AI4:AK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72"/>
  <sheetViews>
    <sheetView zoomScale="209" zoomScaleNormal="100" workbookViewId="0">
      <pane xSplit="6" ySplit="1" topLeftCell="Q2" activePane="bottomRight" state="frozen"/>
      <selection pane="topRight" activeCell="G1" sqref="G1"/>
      <selection pane="bottomLeft" activeCell="A2" sqref="A2"/>
      <selection pane="bottomRight" activeCell="S13" sqref="S13"/>
    </sheetView>
  </sheetViews>
  <sheetFormatPr baseColWidth="10" defaultColWidth="8.83203125" defaultRowHeight="15" x14ac:dyDescent="0.2"/>
  <cols>
    <col min="1" max="1" width="7.5" bestFit="1" customWidth="1"/>
    <col min="2" max="2" width="6.83203125" bestFit="1" customWidth="1"/>
    <col min="3" max="3" width="5.1640625" bestFit="1" customWidth="1"/>
    <col min="4" max="4" width="8" bestFit="1" customWidth="1"/>
    <col min="5" max="5" width="5.1640625" bestFit="1" customWidth="1"/>
    <col min="6" max="6" width="7.83203125" bestFit="1" customWidth="1"/>
    <col min="7" max="7" width="11.6640625" bestFit="1" customWidth="1"/>
    <col min="8" max="8" width="8.5" bestFit="1" customWidth="1"/>
    <col min="9" max="9" width="9.33203125" bestFit="1" customWidth="1"/>
    <col min="10" max="10" width="11.83203125" bestFit="1" customWidth="1"/>
    <col min="11" max="11" width="11" bestFit="1" customWidth="1"/>
    <col min="12" max="12" width="17.1640625" bestFit="1" customWidth="1"/>
    <col min="14" max="15" width="13" bestFit="1" customWidth="1"/>
    <col min="16" max="16" width="15" bestFit="1" customWidth="1"/>
    <col min="17" max="17" width="13" bestFit="1" customWidth="1"/>
    <col min="20" max="20" width="10.1640625" bestFit="1" customWidth="1"/>
    <col min="21" max="22" width="12.83203125" bestFit="1" customWidth="1"/>
  </cols>
  <sheetData>
    <row r="1" spans="1:23" x14ac:dyDescent="0.2">
      <c r="A1" t="s">
        <v>90</v>
      </c>
      <c r="B1" t="s">
        <v>64</v>
      </c>
      <c r="C1" t="s">
        <v>65</v>
      </c>
      <c r="D1" s="1" t="s">
        <v>101</v>
      </c>
      <c r="E1" t="s">
        <v>66</v>
      </c>
      <c r="F1" t="s">
        <v>85</v>
      </c>
      <c r="G1" t="s">
        <v>86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S1" s="1" t="s">
        <v>94</v>
      </c>
      <c r="T1" s="1" t="s">
        <v>95</v>
      </c>
      <c r="U1" s="1" t="s">
        <v>106</v>
      </c>
      <c r="V1" s="1" t="s">
        <v>105</v>
      </c>
    </row>
    <row r="2" spans="1:23" x14ac:dyDescent="0.2">
      <c r="A2">
        <v>100001</v>
      </c>
      <c r="B2" s="3">
        <f ca="1">RAND()*10000</f>
        <v>7302.9193383919037</v>
      </c>
      <c r="C2" s="3">
        <f ca="1">18+RAND()*50</f>
        <v>62.73532237850408</v>
      </c>
      <c r="D2" s="3" t="str">
        <f ca="1">IF(C2&lt;=22,"青年",IF(C2&lt;=35,"骨干","老员工"))</f>
        <v>老员工</v>
      </c>
      <c r="E2" t="str">
        <f ca="1">IF(RAND()&lt;=0.5,"男","女")</f>
        <v>女</v>
      </c>
      <c r="F2" s="3">
        <f ca="1">RAND()*20000+2000</f>
        <v>16298.888473503417</v>
      </c>
      <c r="G2" s="3">
        <f ca="1">ROUND((2+RAND()*20),0)</f>
        <v>7</v>
      </c>
      <c r="H2">
        <f ca="1">IF(RAND()&lt;0.5,5,IF(RAND()&lt;0.7,4,IF(RAND()&lt;0.8,3,IF(RAND()&lt;0.9,2,1))))</f>
        <v>4</v>
      </c>
      <c r="I2">
        <f t="shared" ref="I2:N17" ca="1" si="0">IF(RAND()&lt;0.5,5,IF(RAND()&lt;0.7,4,IF(RAND()&lt;0.8,3,IF(RAND()&lt;0.9,2,1))))</f>
        <v>5</v>
      </c>
      <c r="J2">
        <f t="shared" ca="1" si="0"/>
        <v>5</v>
      </c>
      <c r="K2">
        <f t="shared" ca="1" si="0"/>
        <v>5</v>
      </c>
      <c r="L2">
        <f t="shared" ca="1" si="0"/>
        <v>4</v>
      </c>
      <c r="M2">
        <f t="shared" ca="1" si="0"/>
        <v>4</v>
      </c>
      <c r="N2">
        <f t="shared" ca="1" si="0"/>
        <v>5</v>
      </c>
      <c r="O2" s="2">
        <f ca="1">AVERAGE(H2:K2)</f>
        <v>4.75</v>
      </c>
      <c r="P2" s="2">
        <f ca="1">AVERAGE(L2:N2)</f>
        <v>4.333333333333333</v>
      </c>
      <c r="Q2" s="2">
        <f ca="1">0.6*O2+0.4*P2</f>
        <v>4.5833333333333339</v>
      </c>
      <c r="S2" t="s">
        <v>97</v>
      </c>
      <c r="T2" s="3">
        <f ca="1">AVERAGEIF($E$2:$E$572,S2,$F$2:$F$572)</f>
        <v>12344.947682808755</v>
      </c>
      <c r="U2" s="3">
        <f ca="1">SUMIF($E$2:$E$572,S2,$F$2:$F$572)</f>
        <v>3530655.0372833041</v>
      </c>
      <c r="V2">
        <f ca="1">COUNTIF($E$2:$E$572,S2)</f>
        <v>286</v>
      </c>
    </row>
    <row r="3" spans="1:23" x14ac:dyDescent="0.2">
      <c r="A3">
        <v>100002</v>
      </c>
      <c r="B3" s="3">
        <f t="shared" ref="B3:B66" ca="1" si="1">RAND()*10000</f>
        <v>8864.9877428027376</v>
      </c>
      <c r="C3" s="3">
        <f t="shared" ref="C3:C66" ca="1" si="2">18+RAND()*50</f>
        <v>34.557577615751043</v>
      </c>
      <c r="D3" s="3" t="str">
        <f t="shared" ref="D3:D66" ca="1" si="3">IF(C3&lt;=22,"青年",IF(C3&lt;=35,"骨干","老员工"))</f>
        <v>骨干</v>
      </c>
      <c r="E3" t="str">
        <f t="shared" ref="E3:E66" ca="1" si="4">IF(RAND()&lt;=0.5,"男","女")</f>
        <v>男</v>
      </c>
      <c r="F3" s="3">
        <f t="shared" ref="F3:F66" ca="1" si="5">RAND()*20000+2000</f>
        <v>14452.957069420192</v>
      </c>
      <c r="G3" s="3">
        <f t="shared" ref="G3:G66" ca="1" si="6">ROUND((2+RAND()*20),0)</f>
        <v>3</v>
      </c>
      <c r="H3">
        <f t="shared" ref="H3:N52" ca="1" si="7">IF(RAND()&lt;0.5,5,IF(RAND()&lt;0.7,4,IF(RAND()&lt;0.8,3,IF(RAND()&lt;0.9,2,1))))</f>
        <v>2</v>
      </c>
      <c r="I3">
        <f t="shared" ca="1" si="0"/>
        <v>5</v>
      </c>
      <c r="J3">
        <f t="shared" ca="1" si="0"/>
        <v>3</v>
      </c>
      <c r="K3">
        <f t="shared" ca="1" si="0"/>
        <v>5</v>
      </c>
      <c r="L3">
        <f t="shared" ca="1" si="0"/>
        <v>4</v>
      </c>
      <c r="M3">
        <f t="shared" ca="1" si="0"/>
        <v>5</v>
      </c>
      <c r="N3">
        <f t="shared" ca="1" si="0"/>
        <v>4</v>
      </c>
      <c r="O3" s="2">
        <f t="shared" ref="O3:O66" ca="1" si="8">AVERAGE(H3:K3)</f>
        <v>3.75</v>
      </c>
      <c r="P3" s="2">
        <f t="shared" ref="P3:P66" ca="1" si="9">AVERAGE(L3:N3)</f>
        <v>4.333333333333333</v>
      </c>
      <c r="Q3" s="2">
        <f t="shared" ref="Q3:Q66" ca="1" si="10">0.6*O3+0.4*P3</f>
        <v>3.9833333333333334</v>
      </c>
      <c r="S3" t="s">
        <v>99</v>
      </c>
      <c r="T3" s="3">
        <f ca="1">AVERAGEIF($E$2:$E$572,S3,$F$2:$F$572)</f>
        <v>11201.672137409112</v>
      </c>
      <c r="U3" s="3">
        <f ca="1">SUMIF($E$2:$E$572,S3,$F$2:$F$572)</f>
        <v>3192476.5591615969</v>
      </c>
      <c r="V3">
        <f ca="1">COUNTIF($E$2:$E$572,S3)</f>
        <v>285</v>
      </c>
    </row>
    <row r="4" spans="1:23" x14ac:dyDescent="0.2">
      <c r="A4">
        <v>100003</v>
      </c>
      <c r="B4" s="3">
        <f t="shared" ca="1" si="1"/>
        <v>7641.8073439071077</v>
      </c>
      <c r="C4" s="3">
        <f t="shared" ca="1" si="2"/>
        <v>38.804208853289225</v>
      </c>
      <c r="D4" s="3" t="str">
        <f t="shared" ca="1" si="3"/>
        <v>老员工</v>
      </c>
      <c r="E4" t="str">
        <f t="shared" ca="1" si="4"/>
        <v>女</v>
      </c>
      <c r="F4" s="3">
        <f t="shared" ca="1" si="5"/>
        <v>16388.065836146812</v>
      </c>
      <c r="G4" s="3">
        <f t="shared" ca="1" si="6"/>
        <v>17</v>
      </c>
      <c r="H4">
        <f t="shared" ca="1" si="7"/>
        <v>3</v>
      </c>
      <c r="I4">
        <f t="shared" ca="1" si="0"/>
        <v>5</v>
      </c>
      <c r="J4">
        <f t="shared" ca="1" si="0"/>
        <v>4</v>
      </c>
      <c r="K4">
        <f t="shared" ca="1" si="0"/>
        <v>5</v>
      </c>
      <c r="L4">
        <f t="shared" ca="1" si="0"/>
        <v>4</v>
      </c>
      <c r="M4">
        <f t="shared" ca="1" si="0"/>
        <v>5</v>
      </c>
      <c r="N4">
        <f t="shared" ca="1" si="0"/>
        <v>3</v>
      </c>
      <c r="O4" s="2">
        <f t="shared" ca="1" si="8"/>
        <v>4.25</v>
      </c>
      <c r="P4" s="2">
        <f t="shared" ca="1" si="9"/>
        <v>4</v>
      </c>
      <c r="Q4" s="2">
        <f t="shared" ca="1" si="10"/>
        <v>4.1500000000000004</v>
      </c>
    </row>
    <row r="5" spans="1:23" x14ac:dyDescent="0.2">
      <c r="A5">
        <v>100004</v>
      </c>
      <c r="B5" s="3">
        <f t="shared" ca="1" si="1"/>
        <v>3391.4366864900981</v>
      </c>
      <c r="C5" s="3">
        <f t="shared" ca="1" si="2"/>
        <v>63.981174681438794</v>
      </c>
      <c r="D5" s="3" t="str">
        <f t="shared" ca="1" si="3"/>
        <v>老员工</v>
      </c>
      <c r="E5" t="str">
        <f t="shared" ca="1" si="4"/>
        <v>男</v>
      </c>
      <c r="F5" s="3">
        <f t="shared" ca="1" si="5"/>
        <v>17443.066494222847</v>
      </c>
      <c r="G5" s="3">
        <f t="shared" ca="1" si="6"/>
        <v>17</v>
      </c>
      <c r="H5">
        <f t="shared" ca="1" si="7"/>
        <v>5</v>
      </c>
      <c r="I5">
        <f t="shared" ca="1" si="0"/>
        <v>5</v>
      </c>
      <c r="J5">
        <f t="shared" ca="1" si="0"/>
        <v>5</v>
      </c>
      <c r="K5">
        <f t="shared" ca="1" si="0"/>
        <v>5</v>
      </c>
      <c r="L5">
        <f t="shared" ca="1" si="0"/>
        <v>5</v>
      </c>
      <c r="M5">
        <f t="shared" ca="1" si="0"/>
        <v>4</v>
      </c>
      <c r="N5">
        <f t="shared" ca="1" si="0"/>
        <v>5</v>
      </c>
      <c r="O5" s="2">
        <f t="shared" ca="1" si="8"/>
        <v>5</v>
      </c>
      <c r="P5" s="2">
        <f t="shared" ca="1" si="9"/>
        <v>4.666666666666667</v>
      </c>
      <c r="Q5" s="2">
        <f t="shared" ca="1" si="10"/>
        <v>4.8666666666666671</v>
      </c>
      <c r="S5" s="1" t="s">
        <v>100</v>
      </c>
      <c r="T5" s="1" t="s">
        <v>93</v>
      </c>
      <c r="U5" s="1" t="s">
        <v>95</v>
      </c>
      <c r="V5" s="1" t="s">
        <v>106</v>
      </c>
      <c r="W5" s="1" t="s">
        <v>105</v>
      </c>
    </row>
    <row r="6" spans="1:23" x14ac:dyDescent="0.2">
      <c r="A6">
        <v>100005</v>
      </c>
      <c r="B6" s="3">
        <f t="shared" ca="1" si="1"/>
        <v>8846.7153961122349</v>
      </c>
      <c r="C6" s="3">
        <f t="shared" ca="1" si="2"/>
        <v>44.11291482949666</v>
      </c>
      <c r="D6" s="3" t="str">
        <f t="shared" ca="1" si="3"/>
        <v>老员工</v>
      </c>
      <c r="E6" t="str">
        <f t="shared" ca="1" si="4"/>
        <v>男</v>
      </c>
      <c r="F6" s="3">
        <f t="shared" ca="1" si="5"/>
        <v>8978.0185335758906</v>
      </c>
      <c r="G6" s="3">
        <f t="shared" ca="1" si="6"/>
        <v>20</v>
      </c>
      <c r="H6">
        <f t="shared" ca="1" si="7"/>
        <v>5</v>
      </c>
      <c r="I6">
        <f t="shared" ca="1" si="0"/>
        <v>5</v>
      </c>
      <c r="J6">
        <f t="shared" ca="1" si="0"/>
        <v>4</v>
      </c>
      <c r="K6">
        <f t="shared" ca="1" si="0"/>
        <v>4</v>
      </c>
      <c r="L6">
        <f t="shared" ca="1" si="0"/>
        <v>5</v>
      </c>
      <c r="M6">
        <f t="shared" ca="1" si="0"/>
        <v>3</v>
      </c>
      <c r="N6">
        <f t="shared" ca="1" si="0"/>
        <v>4</v>
      </c>
      <c r="O6" s="2">
        <f t="shared" ca="1" si="8"/>
        <v>4.5</v>
      </c>
      <c r="P6" s="2">
        <f t="shared" ca="1" si="9"/>
        <v>4</v>
      </c>
      <c r="Q6" s="2">
        <f t="shared" ca="1" si="10"/>
        <v>4.3</v>
      </c>
      <c r="S6" s="3" t="s">
        <v>102</v>
      </c>
      <c r="T6" t="s">
        <v>96</v>
      </c>
      <c r="U6" s="3">
        <f ca="1">AVERAGEIFS($F$2:$F$572,$D$2:$D$572,S6,$E$2:$E$572,T6)</f>
        <v>12366.492755688168</v>
      </c>
      <c r="V6" s="3">
        <f ca="1">SUMIFS($F$2:$F$572,$D$2:$D$572,S6,$E$2:$E$572,T6)</f>
        <v>2300167.6525579994</v>
      </c>
      <c r="W6">
        <f ca="1">COUNTIFS($D$2:$D$572,S6,$E$2:$E$572,T6)</f>
        <v>186</v>
      </c>
    </row>
    <row r="7" spans="1:23" x14ac:dyDescent="0.2">
      <c r="A7">
        <v>100006</v>
      </c>
      <c r="B7" s="3">
        <f t="shared" ca="1" si="1"/>
        <v>855.05784228387949</v>
      </c>
      <c r="C7" s="3">
        <f t="shared" ca="1" si="2"/>
        <v>33.265717529731333</v>
      </c>
      <c r="D7" s="3" t="str">
        <f t="shared" ca="1" si="3"/>
        <v>骨干</v>
      </c>
      <c r="E7" t="str">
        <f t="shared" ca="1" si="4"/>
        <v>女</v>
      </c>
      <c r="F7" s="3">
        <f t="shared" ca="1" si="5"/>
        <v>13237.047618196862</v>
      </c>
      <c r="G7" s="3">
        <f t="shared" ca="1" si="6"/>
        <v>18</v>
      </c>
      <c r="H7">
        <f t="shared" ca="1" si="7"/>
        <v>5</v>
      </c>
      <c r="I7">
        <f t="shared" ca="1" si="0"/>
        <v>3</v>
      </c>
      <c r="J7">
        <f t="shared" ca="1" si="0"/>
        <v>4</v>
      </c>
      <c r="K7">
        <f t="shared" ca="1" si="0"/>
        <v>4</v>
      </c>
      <c r="L7">
        <f t="shared" ca="1" si="0"/>
        <v>5</v>
      </c>
      <c r="M7">
        <f t="shared" ca="1" si="0"/>
        <v>5</v>
      </c>
      <c r="N7">
        <f t="shared" ca="1" si="0"/>
        <v>4</v>
      </c>
      <c r="O7" s="2">
        <f t="shared" ca="1" si="8"/>
        <v>4</v>
      </c>
      <c r="P7" s="2">
        <f t="shared" ca="1" si="9"/>
        <v>4.666666666666667</v>
      </c>
      <c r="Q7" s="2">
        <f t="shared" ca="1" si="10"/>
        <v>4.2666666666666666</v>
      </c>
      <c r="S7" s="3" t="s">
        <v>103</v>
      </c>
      <c r="T7" t="s">
        <v>96</v>
      </c>
      <c r="U7" s="3">
        <f t="shared" ref="U7:U11" ca="1" si="11">AVERAGEIFS($F$2:$F$572,$D$2:$D$572,S7,$E$2:$E$572,T7)</f>
        <v>12092.204205818374</v>
      </c>
      <c r="V7" s="3">
        <f t="shared" ref="V7:V11" ca="1" si="12">SUMIFS($F$2:$F$572,$D$2:$D$572,S7,$E$2:$E$572,T7)</f>
        <v>979468.54067128839</v>
      </c>
      <c r="W7">
        <f t="shared" ref="W7:W11" ca="1" si="13">COUNTIFS($D$2:$D$572,S7,$E$2:$E$572,T7)</f>
        <v>81</v>
      </c>
    </row>
    <row r="8" spans="1:23" x14ac:dyDescent="0.2">
      <c r="A8">
        <v>100007</v>
      </c>
      <c r="B8" s="3">
        <f t="shared" ca="1" si="1"/>
        <v>3088.7550935638051</v>
      </c>
      <c r="C8" s="3">
        <f t="shared" ca="1" si="2"/>
        <v>33.579475624341754</v>
      </c>
      <c r="D8" s="3" t="str">
        <f t="shared" ca="1" si="3"/>
        <v>骨干</v>
      </c>
      <c r="E8" t="str">
        <f t="shared" ca="1" si="4"/>
        <v>男</v>
      </c>
      <c r="F8" s="3">
        <f t="shared" ca="1" si="5"/>
        <v>10469.232694354125</v>
      </c>
      <c r="G8" s="3">
        <f t="shared" ca="1" si="6"/>
        <v>17</v>
      </c>
      <c r="H8">
        <f t="shared" ca="1" si="7"/>
        <v>5</v>
      </c>
      <c r="I8">
        <f t="shared" ca="1" si="0"/>
        <v>5</v>
      </c>
      <c r="J8">
        <f t="shared" ca="1" si="0"/>
        <v>5</v>
      </c>
      <c r="K8">
        <f t="shared" ca="1" si="0"/>
        <v>4</v>
      </c>
      <c r="L8">
        <f t="shared" ca="1" si="0"/>
        <v>2</v>
      </c>
      <c r="M8">
        <f t="shared" ca="1" si="0"/>
        <v>4</v>
      </c>
      <c r="N8">
        <f t="shared" ca="1" si="0"/>
        <v>4</v>
      </c>
      <c r="O8" s="2">
        <f t="shared" ca="1" si="8"/>
        <v>4.75</v>
      </c>
      <c r="P8" s="2">
        <f t="shared" ca="1" si="9"/>
        <v>3.3333333333333335</v>
      </c>
      <c r="Q8" s="2">
        <f t="shared" ca="1" si="10"/>
        <v>4.1833333333333336</v>
      </c>
      <c r="S8" s="3" t="s">
        <v>104</v>
      </c>
      <c r="T8" t="s">
        <v>96</v>
      </c>
      <c r="U8" s="3">
        <f t="shared" ca="1" si="11"/>
        <v>13211.51810810602</v>
      </c>
      <c r="V8" s="3">
        <f t="shared" ca="1" si="12"/>
        <v>251018.84405401436</v>
      </c>
      <c r="W8">
        <f t="shared" ca="1" si="13"/>
        <v>19</v>
      </c>
    </row>
    <row r="9" spans="1:23" x14ac:dyDescent="0.2">
      <c r="A9">
        <v>100008</v>
      </c>
      <c r="B9" s="3">
        <f t="shared" ca="1" si="1"/>
        <v>1286.5152676514847</v>
      </c>
      <c r="C9" s="3">
        <f t="shared" ca="1" si="2"/>
        <v>58.282140006576938</v>
      </c>
      <c r="D9" s="3" t="str">
        <f t="shared" ca="1" si="3"/>
        <v>老员工</v>
      </c>
      <c r="E9" t="str">
        <f t="shared" ca="1" si="4"/>
        <v>男</v>
      </c>
      <c r="F9" s="3">
        <f t="shared" ca="1" si="5"/>
        <v>15859.705406804622</v>
      </c>
      <c r="G9" s="3">
        <f t="shared" ca="1" si="6"/>
        <v>10</v>
      </c>
      <c r="H9">
        <f t="shared" ca="1" si="7"/>
        <v>5</v>
      </c>
      <c r="I9">
        <f t="shared" ca="1" si="0"/>
        <v>5</v>
      </c>
      <c r="J9">
        <f t="shared" ca="1" si="0"/>
        <v>4</v>
      </c>
      <c r="K9">
        <f t="shared" ca="1" si="0"/>
        <v>3</v>
      </c>
      <c r="L9">
        <f t="shared" ca="1" si="0"/>
        <v>5</v>
      </c>
      <c r="M9">
        <f t="shared" ca="1" si="0"/>
        <v>5</v>
      </c>
      <c r="N9">
        <f t="shared" ca="1" si="0"/>
        <v>2</v>
      </c>
      <c r="O9" s="2">
        <f t="shared" ca="1" si="8"/>
        <v>4.25</v>
      </c>
      <c r="P9" s="2">
        <f t="shared" ca="1" si="9"/>
        <v>4</v>
      </c>
      <c r="Q9" s="2">
        <f t="shared" ca="1" si="10"/>
        <v>4.1500000000000004</v>
      </c>
      <c r="S9" s="3" t="s">
        <v>102</v>
      </c>
      <c r="T9" t="s">
        <v>98</v>
      </c>
      <c r="U9" s="3">
        <f t="shared" ca="1" si="11"/>
        <v>11455.421781845835</v>
      </c>
      <c r="V9" s="3">
        <f t="shared" ca="1" si="12"/>
        <v>2176530.1385507085</v>
      </c>
      <c r="W9">
        <f t="shared" ca="1" si="13"/>
        <v>190</v>
      </c>
    </row>
    <row r="10" spans="1:23" x14ac:dyDescent="0.2">
      <c r="A10">
        <v>100009</v>
      </c>
      <c r="B10" s="3">
        <f t="shared" ca="1" si="1"/>
        <v>1365.070907365269</v>
      </c>
      <c r="C10" s="3">
        <f t="shared" ca="1" si="2"/>
        <v>33.743072984140248</v>
      </c>
      <c r="D10" s="3" t="str">
        <f t="shared" ca="1" si="3"/>
        <v>骨干</v>
      </c>
      <c r="E10" t="str">
        <f t="shared" ca="1" si="4"/>
        <v>女</v>
      </c>
      <c r="F10" s="3">
        <f t="shared" ca="1" si="5"/>
        <v>16352.46522956292</v>
      </c>
      <c r="G10" s="3">
        <f t="shared" ca="1" si="6"/>
        <v>14</v>
      </c>
      <c r="H10">
        <f t="shared" ca="1" si="7"/>
        <v>4</v>
      </c>
      <c r="I10">
        <f t="shared" ca="1" si="0"/>
        <v>2</v>
      </c>
      <c r="J10">
        <f t="shared" ca="1" si="0"/>
        <v>4</v>
      </c>
      <c r="K10">
        <f t="shared" ca="1" si="0"/>
        <v>4</v>
      </c>
      <c r="L10">
        <f t="shared" ca="1" si="0"/>
        <v>5</v>
      </c>
      <c r="M10">
        <f t="shared" ca="1" si="0"/>
        <v>5</v>
      </c>
      <c r="N10">
        <f t="shared" ca="1" si="0"/>
        <v>4</v>
      </c>
      <c r="O10" s="2">
        <f t="shared" ca="1" si="8"/>
        <v>3.5</v>
      </c>
      <c r="P10" s="2">
        <f t="shared" ca="1" si="9"/>
        <v>4.666666666666667</v>
      </c>
      <c r="Q10" s="2">
        <f t="shared" ca="1" si="10"/>
        <v>3.9666666666666668</v>
      </c>
      <c r="S10" s="3" t="s">
        <v>103</v>
      </c>
      <c r="T10" t="s">
        <v>98</v>
      </c>
      <c r="U10" s="3">
        <f t="shared" ca="1" si="11"/>
        <v>11040.105194552481</v>
      </c>
      <c r="V10" s="3">
        <f t="shared" ca="1" si="12"/>
        <v>816967.78439688368</v>
      </c>
      <c r="W10">
        <f t="shared" ca="1" si="13"/>
        <v>74</v>
      </c>
    </row>
    <row r="11" spans="1:23" x14ac:dyDescent="0.2">
      <c r="A11">
        <v>100010</v>
      </c>
      <c r="B11" s="3">
        <f t="shared" ca="1" si="1"/>
        <v>3834.9327660723252</v>
      </c>
      <c r="C11" s="3">
        <f t="shared" ca="1" si="2"/>
        <v>49.658460295641646</v>
      </c>
      <c r="D11" s="3" t="str">
        <f t="shared" ca="1" si="3"/>
        <v>老员工</v>
      </c>
      <c r="E11" t="str">
        <f t="shared" ca="1" si="4"/>
        <v>女</v>
      </c>
      <c r="F11" s="3">
        <f t="shared" ca="1" si="5"/>
        <v>3436.0533497491756</v>
      </c>
      <c r="G11" s="3">
        <f t="shared" ca="1" si="6"/>
        <v>4</v>
      </c>
      <c r="H11">
        <f t="shared" ca="1" si="7"/>
        <v>3</v>
      </c>
      <c r="I11">
        <f t="shared" ca="1" si="0"/>
        <v>3</v>
      </c>
      <c r="J11">
        <f t="shared" ca="1" si="0"/>
        <v>5</v>
      </c>
      <c r="K11">
        <f t="shared" ca="1" si="0"/>
        <v>5</v>
      </c>
      <c r="L11">
        <f t="shared" ca="1" si="0"/>
        <v>4</v>
      </c>
      <c r="M11">
        <f t="shared" ca="1" si="0"/>
        <v>5</v>
      </c>
      <c r="N11">
        <f t="shared" ca="1" si="0"/>
        <v>4</v>
      </c>
      <c r="O11" s="2">
        <f t="shared" ca="1" si="8"/>
        <v>4</v>
      </c>
      <c r="P11" s="2">
        <f t="shared" ca="1" si="9"/>
        <v>4.333333333333333</v>
      </c>
      <c r="Q11" s="2">
        <f t="shared" ca="1" si="10"/>
        <v>4.1333333333333329</v>
      </c>
      <c r="S11" s="3" t="s">
        <v>104</v>
      </c>
      <c r="T11" t="s">
        <v>98</v>
      </c>
      <c r="U11" s="3">
        <f t="shared" ca="1" si="11"/>
        <v>9475.1731530478974</v>
      </c>
      <c r="V11" s="3">
        <f t="shared" ca="1" si="12"/>
        <v>198978.63621400585</v>
      </c>
      <c r="W11">
        <f t="shared" ca="1" si="13"/>
        <v>21</v>
      </c>
    </row>
    <row r="12" spans="1:23" x14ac:dyDescent="0.2">
      <c r="A12">
        <v>100011</v>
      </c>
      <c r="B12" s="3">
        <f t="shared" ca="1" si="1"/>
        <v>5464.774113914078</v>
      </c>
      <c r="C12" s="3">
        <f t="shared" ca="1" si="2"/>
        <v>25.682570346305397</v>
      </c>
      <c r="D12" s="3" t="str">
        <f t="shared" ca="1" si="3"/>
        <v>骨干</v>
      </c>
      <c r="E12" t="str">
        <f t="shared" ca="1" si="4"/>
        <v>女</v>
      </c>
      <c r="F12" s="3">
        <f t="shared" ca="1" si="5"/>
        <v>7278.4300465398483</v>
      </c>
      <c r="G12" s="3">
        <f t="shared" ca="1" si="6"/>
        <v>17</v>
      </c>
      <c r="H12">
        <f t="shared" ca="1" si="7"/>
        <v>4</v>
      </c>
      <c r="I12">
        <f t="shared" ca="1" si="0"/>
        <v>5</v>
      </c>
      <c r="J12">
        <f t="shared" ca="1" si="0"/>
        <v>5</v>
      </c>
      <c r="K12">
        <f t="shared" ca="1" si="0"/>
        <v>5</v>
      </c>
      <c r="L12">
        <f t="shared" ca="1" si="0"/>
        <v>5</v>
      </c>
      <c r="M12">
        <f t="shared" ca="1" si="0"/>
        <v>4</v>
      </c>
      <c r="N12">
        <f t="shared" ca="1" si="0"/>
        <v>5</v>
      </c>
      <c r="O12" s="2">
        <f t="shared" ca="1" si="8"/>
        <v>4.75</v>
      </c>
      <c r="P12" s="2">
        <f t="shared" ca="1" si="9"/>
        <v>4.666666666666667</v>
      </c>
      <c r="Q12" s="2">
        <f t="shared" ca="1" si="10"/>
        <v>4.7166666666666668</v>
      </c>
    </row>
    <row r="13" spans="1:23" x14ac:dyDescent="0.2">
      <c r="A13">
        <v>100012</v>
      </c>
      <c r="B13" s="3">
        <f t="shared" ca="1" si="1"/>
        <v>2098.3461697020934</v>
      </c>
      <c r="C13" s="3">
        <f t="shared" ca="1" si="2"/>
        <v>19.659277193589421</v>
      </c>
      <c r="D13" s="3" t="str">
        <f t="shared" ca="1" si="3"/>
        <v>青年</v>
      </c>
      <c r="E13" t="str">
        <f t="shared" ca="1" si="4"/>
        <v>男</v>
      </c>
      <c r="F13" s="3">
        <f t="shared" ca="1" si="5"/>
        <v>17148.255875762054</v>
      </c>
      <c r="G13" s="3">
        <f t="shared" ca="1" si="6"/>
        <v>19</v>
      </c>
      <c r="H13">
        <f t="shared" ca="1" si="7"/>
        <v>4</v>
      </c>
      <c r="I13">
        <f t="shared" ca="1" si="0"/>
        <v>4</v>
      </c>
      <c r="J13">
        <f t="shared" ca="1" si="0"/>
        <v>5</v>
      </c>
      <c r="K13">
        <f t="shared" ca="1" si="0"/>
        <v>5</v>
      </c>
      <c r="L13">
        <f t="shared" ca="1" si="0"/>
        <v>5</v>
      </c>
      <c r="M13">
        <f t="shared" ca="1" si="0"/>
        <v>5</v>
      </c>
      <c r="N13">
        <f t="shared" ca="1" si="0"/>
        <v>5</v>
      </c>
      <c r="O13" s="2">
        <f t="shared" ca="1" si="8"/>
        <v>4.5</v>
      </c>
      <c r="P13" s="2">
        <f t="shared" ca="1" si="9"/>
        <v>5</v>
      </c>
      <c r="Q13" s="2">
        <f t="shared" ca="1" si="10"/>
        <v>4.6999999999999993</v>
      </c>
    </row>
    <row r="14" spans="1:23" x14ac:dyDescent="0.2">
      <c r="A14">
        <v>100013</v>
      </c>
      <c r="B14" s="3">
        <f t="shared" ca="1" si="1"/>
        <v>2888.6037889999507</v>
      </c>
      <c r="C14" s="3">
        <f t="shared" ca="1" si="2"/>
        <v>21.120987046043759</v>
      </c>
      <c r="D14" s="3" t="str">
        <f t="shared" ca="1" si="3"/>
        <v>青年</v>
      </c>
      <c r="E14" t="str">
        <f t="shared" ca="1" si="4"/>
        <v>女</v>
      </c>
      <c r="F14" s="3">
        <f t="shared" ca="1" si="5"/>
        <v>2572.1946357134343</v>
      </c>
      <c r="G14" s="3">
        <f t="shared" ca="1" si="6"/>
        <v>2</v>
      </c>
      <c r="H14">
        <f t="shared" ca="1" si="7"/>
        <v>5</v>
      </c>
      <c r="I14">
        <f t="shared" ca="1" si="0"/>
        <v>2</v>
      </c>
      <c r="J14">
        <f t="shared" ca="1" si="0"/>
        <v>5</v>
      </c>
      <c r="K14">
        <f t="shared" ca="1" si="0"/>
        <v>4</v>
      </c>
      <c r="L14">
        <f t="shared" ca="1" si="0"/>
        <v>5</v>
      </c>
      <c r="M14">
        <f t="shared" ca="1" si="0"/>
        <v>4</v>
      </c>
      <c r="N14">
        <f t="shared" ca="1" si="0"/>
        <v>4</v>
      </c>
      <c r="O14" s="2">
        <f t="shared" ca="1" si="8"/>
        <v>4</v>
      </c>
      <c r="P14" s="2">
        <f t="shared" ca="1" si="9"/>
        <v>4.333333333333333</v>
      </c>
      <c r="Q14" s="2">
        <f t="shared" ca="1" si="10"/>
        <v>4.1333333333333329</v>
      </c>
    </row>
    <row r="15" spans="1:23" x14ac:dyDescent="0.2">
      <c r="A15">
        <v>100014</v>
      </c>
      <c r="B15" s="3">
        <f t="shared" ca="1" si="1"/>
        <v>9205.0340028235696</v>
      </c>
      <c r="C15" s="3">
        <f t="shared" ca="1" si="2"/>
        <v>57.485297369637642</v>
      </c>
      <c r="D15" s="3" t="str">
        <f t="shared" ca="1" si="3"/>
        <v>老员工</v>
      </c>
      <c r="E15" t="str">
        <f t="shared" ca="1" si="4"/>
        <v>男</v>
      </c>
      <c r="F15" s="3">
        <f t="shared" ca="1" si="5"/>
        <v>11822.913038474457</v>
      </c>
      <c r="G15" s="3">
        <f t="shared" ca="1" si="6"/>
        <v>12</v>
      </c>
      <c r="H15">
        <f t="shared" ca="1" si="7"/>
        <v>4</v>
      </c>
      <c r="I15">
        <f t="shared" ca="1" si="0"/>
        <v>2</v>
      </c>
      <c r="J15">
        <f t="shared" ca="1" si="0"/>
        <v>4</v>
      </c>
      <c r="K15">
        <f t="shared" ca="1" si="0"/>
        <v>5</v>
      </c>
      <c r="L15">
        <f t="shared" ca="1" si="0"/>
        <v>5</v>
      </c>
      <c r="M15">
        <f t="shared" ca="1" si="0"/>
        <v>3</v>
      </c>
      <c r="N15">
        <f t="shared" ca="1" si="0"/>
        <v>3</v>
      </c>
      <c r="O15" s="2">
        <f t="shared" ca="1" si="8"/>
        <v>3.75</v>
      </c>
      <c r="P15" s="2">
        <f t="shared" ca="1" si="9"/>
        <v>3.6666666666666665</v>
      </c>
      <c r="Q15" s="2">
        <f t="shared" ca="1" si="10"/>
        <v>3.7166666666666668</v>
      </c>
    </row>
    <row r="16" spans="1:23" x14ac:dyDescent="0.2">
      <c r="A16">
        <v>100015</v>
      </c>
      <c r="B16" s="3">
        <f t="shared" ca="1" si="1"/>
        <v>4754.9026655492289</v>
      </c>
      <c r="C16" s="3">
        <f t="shared" ca="1" si="2"/>
        <v>56.976976367570202</v>
      </c>
      <c r="D16" s="3" t="str">
        <f t="shared" ca="1" si="3"/>
        <v>老员工</v>
      </c>
      <c r="E16" t="str">
        <f t="shared" ca="1" si="4"/>
        <v>女</v>
      </c>
      <c r="F16" s="3">
        <f t="shared" ca="1" si="5"/>
        <v>6803.9231506794986</v>
      </c>
      <c r="G16" s="3">
        <f t="shared" ca="1" si="6"/>
        <v>22</v>
      </c>
      <c r="H16">
        <f t="shared" ca="1" si="7"/>
        <v>4</v>
      </c>
      <c r="I16">
        <f t="shared" ca="1" si="0"/>
        <v>3</v>
      </c>
      <c r="J16">
        <f t="shared" ca="1" si="0"/>
        <v>3</v>
      </c>
      <c r="K16">
        <f t="shared" ca="1" si="0"/>
        <v>5</v>
      </c>
      <c r="L16">
        <f t="shared" ca="1" si="0"/>
        <v>3</v>
      </c>
      <c r="M16">
        <f t="shared" ca="1" si="0"/>
        <v>3</v>
      </c>
      <c r="N16">
        <f t="shared" ca="1" si="0"/>
        <v>5</v>
      </c>
      <c r="O16" s="2">
        <f t="shared" ca="1" si="8"/>
        <v>3.75</v>
      </c>
      <c r="P16" s="2">
        <f t="shared" ca="1" si="9"/>
        <v>3.6666666666666665</v>
      </c>
      <c r="Q16" s="2">
        <f t="shared" ca="1" si="10"/>
        <v>3.7166666666666668</v>
      </c>
    </row>
    <row r="17" spans="1:17" x14ac:dyDescent="0.2">
      <c r="A17">
        <v>100016</v>
      </c>
      <c r="B17" s="3">
        <f t="shared" ca="1" si="1"/>
        <v>9988.7306415533367</v>
      </c>
      <c r="C17" s="3">
        <f t="shared" ca="1" si="2"/>
        <v>33.693808829353728</v>
      </c>
      <c r="D17" s="3" t="str">
        <f t="shared" ca="1" si="3"/>
        <v>骨干</v>
      </c>
      <c r="E17" t="str">
        <f t="shared" ca="1" si="4"/>
        <v>男</v>
      </c>
      <c r="F17" s="3">
        <f t="shared" ca="1" si="5"/>
        <v>21218.81518769906</v>
      </c>
      <c r="G17" s="3">
        <f t="shared" ca="1" si="6"/>
        <v>13</v>
      </c>
      <c r="H17">
        <f t="shared" ca="1" si="7"/>
        <v>5</v>
      </c>
      <c r="I17">
        <f t="shared" ca="1" si="0"/>
        <v>4</v>
      </c>
      <c r="J17">
        <f t="shared" ca="1" si="0"/>
        <v>4</v>
      </c>
      <c r="K17">
        <f t="shared" ca="1" si="0"/>
        <v>4</v>
      </c>
      <c r="L17">
        <f t="shared" ca="1" si="0"/>
        <v>3</v>
      </c>
      <c r="M17">
        <f t="shared" ca="1" si="0"/>
        <v>3</v>
      </c>
      <c r="N17">
        <f t="shared" ca="1" si="0"/>
        <v>5</v>
      </c>
      <c r="O17" s="2">
        <f t="shared" ca="1" si="8"/>
        <v>4.25</v>
      </c>
      <c r="P17" s="2">
        <f t="shared" ca="1" si="9"/>
        <v>3.6666666666666665</v>
      </c>
      <c r="Q17" s="2">
        <f t="shared" ca="1" si="10"/>
        <v>4.0166666666666666</v>
      </c>
    </row>
    <row r="18" spans="1:17" x14ac:dyDescent="0.2">
      <c r="A18">
        <v>100017</v>
      </c>
      <c r="B18" s="3">
        <f t="shared" ca="1" si="1"/>
        <v>4527.9044750320018</v>
      </c>
      <c r="C18" s="3">
        <f t="shared" ca="1" si="2"/>
        <v>39.149063962501259</v>
      </c>
      <c r="D18" s="3" t="str">
        <f t="shared" ca="1" si="3"/>
        <v>老员工</v>
      </c>
      <c r="E18" t="str">
        <f t="shared" ca="1" si="4"/>
        <v>女</v>
      </c>
      <c r="F18" s="3">
        <f t="shared" ca="1" si="5"/>
        <v>6331.8178446655484</v>
      </c>
      <c r="G18" s="3">
        <f t="shared" ca="1" si="6"/>
        <v>9</v>
      </c>
      <c r="H18">
        <f t="shared" ca="1" si="7"/>
        <v>5</v>
      </c>
      <c r="I18">
        <f t="shared" ca="1" si="7"/>
        <v>5</v>
      </c>
      <c r="J18">
        <f t="shared" ca="1" si="7"/>
        <v>3</v>
      </c>
      <c r="K18">
        <f t="shared" ca="1" si="7"/>
        <v>5</v>
      </c>
      <c r="L18">
        <f t="shared" ca="1" si="7"/>
        <v>4</v>
      </c>
      <c r="M18">
        <f t="shared" ca="1" si="7"/>
        <v>4</v>
      </c>
      <c r="N18">
        <f t="shared" ca="1" si="7"/>
        <v>5</v>
      </c>
      <c r="O18" s="2">
        <f t="shared" ca="1" si="8"/>
        <v>4.5</v>
      </c>
      <c r="P18" s="2">
        <f t="shared" ca="1" si="9"/>
        <v>4.333333333333333</v>
      </c>
      <c r="Q18" s="2">
        <f t="shared" ca="1" si="10"/>
        <v>4.4333333333333336</v>
      </c>
    </row>
    <row r="19" spans="1:17" x14ac:dyDescent="0.2">
      <c r="A19">
        <v>100018</v>
      </c>
      <c r="B19" s="3">
        <f t="shared" ca="1" si="1"/>
        <v>2872.7590590908658</v>
      </c>
      <c r="C19" s="3">
        <f t="shared" ca="1" si="2"/>
        <v>54.467441990362438</v>
      </c>
      <c r="D19" s="3" t="str">
        <f t="shared" ca="1" si="3"/>
        <v>老员工</v>
      </c>
      <c r="E19" t="str">
        <f t="shared" ca="1" si="4"/>
        <v>女</v>
      </c>
      <c r="F19" s="3">
        <f t="shared" ca="1" si="5"/>
        <v>18935.28192053171</v>
      </c>
      <c r="G19" s="3">
        <f t="shared" ca="1" si="6"/>
        <v>17</v>
      </c>
      <c r="H19">
        <f t="shared" ca="1" si="7"/>
        <v>4</v>
      </c>
      <c r="I19">
        <f t="shared" ca="1" si="7"/>
        <v>5</v>
      </c>
      <c r="J19">
        <f t="shared" ca="1" si="7"/>
        <v>4</v>
      </c>
      <c r="K19">
        <f t="shared" ca="1" si="7"/>
        <v>4</v>
      </c>
      <c r="L19">
        <f t="shared" ca="1" si="7"/>
        <v>4</v>
      </c>
      <c r="M19">
        <f t="shared" ca="1" si="7"/>
        <v>4</v>
      </c>
      <c r="N19">
        <f t="shared" ca="1" si="7"/>
        <v>5</v>
      </c>
      <c r="O19" s="2">
        <f t="shared" ca="1" si="8"/>
        <v>4.25</v>
      </c>
      <c r="P19" s="2">
        <f t="shared" ca="1" si="9"/>
        <v>4.333333333333333</v>
      </c>
      <c r="Q19" s="2">
        <f t="shared" ca="1" si="10"/>
        <v>4.2833333333333332</v>
      </c>
    </row>
    <row r="20" spans="1:17" x14ac:dyDescent="0.2">
      <c r="A20">
        <v>100019</v>
      </c>
      <c r="B20" s="3">
        <f t="shared" ca="1" si="1"/>
        <v>243.82171155643229</v>
      </c>
      <c r="C20" s="3">
        <f t="shared" ca="1" si="2"/>
        <v>48.010052249064906</v>
      </c>
      <c r="D20" s="3" t="str">
        <f t="shared" ca="1" si="3"/>
        <v>老员工</v>
      </c>
      <c r="E20" t="str">
        <f t="shared" ca="1" si="4"/>
        <v>女</v>
      </c>
      <c r="F20" s="3">
        <f t="shared" ca="1" si="5"/>
        <v>17232.592056100133</v>
      </c>
      <c r="G20" s="3">
        <f t="shared" ca="1" si="6"/>
        <v>14</v>
      </c>
      <c r="H20">
        <f t="shared" ca="1" si="7"/>
        <v>4</v>
      </c>
      <c r="I20">
        <f t="shared" ca="1" si="7"/>
        <v>4</v>
      </c>
      <c r="J20">
        <f t="shared" ca="1" si="7"/>
        <v>5</v>
      </c>
      <c r="K20">
        <f t="shared" ca="1" si="7"/>
        <v>4</v>
      </c>
      <c r="L20">
        <f t="shared" ca="1" si="7"/>
        <v>4</v>
      </c>
      <c r="M20">
        <f t="shared" ca="1" si="7"/>
        <v>5</v>
      </c>
      <c r="N20">
        <f t="shared" ca="1" si="7"/>
        <v>5</v>
      </c>
      <c r="O20" s="2">
        <f t="shared" ca="1" si="8"/>
        <v>4.25</v>
      </c>
      <c r="P20" s="2">
        <f t="shared" ca="1" si="9"/>
        <v>4.666666666666667</v>
      </c>
      <c r="Q20" s="2">
        <f t="shared" ca="1" si="10"/>
        <v>4.416666666666667</v>
      </c>
    </row>
    <row r="21" spans="1:17" x14ac:dyDescent="0.2">
      <c r="A21">
        <v>100020</v>
      </c>
      <c r="B21" s="3">
        <f t="shared" ca="1" si="1"/>
        <v>5287.4683450930024</v>
      </c>
      <c r="C21" s="3">
        <f t="shared" ca="1" si="2"/>
        <v>22.033539971885354</v>
      </c>
      <c r="D21" s="3" t="str">
        <f t="shared" ca="1" si="3"/>
        <v>骨干</v>
      </c>
      <c r="E21" t="str">
        <f t="shared" ca="1" si="4"/>
        <v>女</v>
      </c>
      <c r="F21" s="3">
        <f t="shared" ca="1" si="5"/>
        <v>10407.500154598678</v>
      </c>
      <c r="G21" s="3">
        <f t="shared" ca="1" si="6"/>
        <v>9</v>
      </c>
      <c r="H21">
        <f t="shared" ca="1" si="7"/>
        <v>5</v>
      </c>
      <c r="I21">
        <f t="shared" ca="1" si="7"/>
        <v>4</v>
      </c>
      <c r="J21">
        <f t="shared" ca="1" si="7"/>
        <v>5</v>
      </c>
      <c r="K21">
        <f t="shared" ca="1" si="7"/>
        <v>4</v>
      </c>
      <c r="L21">
        <f t="shared" ca="1" si="7"/>
        <v>5</v>
      </c>
      <c r="M21">
        <f t="shared" ca="1" si="7"/>
        <v>4</v>
      </c>
      <c r="N21">
        <f t="shared" ca="1" si="7"/>
        <v>4</v>
      </c>
      <c r="O21" s="2">
        <f t="shared" ca="1" si="8"/>
        <v>4.5</v>
      </c>
      <c r="P21" s="2">
        <f t="shared" ca="1" si="9"/>
        <v>4.333333333333333</v>
      </c>
      <c r="Q21" s="2">
        <f t="shared" ca="1" si="10"/>
        <v>4.4333333333333336</v>
      </c>
    </row>
    <row r="22" spans="1:17" x14ac:dyDescent="0.2">
      <c r="A22">
        <v>100021</v>
      </c>
      <c r="B22" s="3">
        <f t="shared" ca="1" si="1"/>
        <v>9919.3842734963364</v>
      </c>
      <c r="C22" s="3">
        <f t="shared" ca="1" si="2"/>
        <v>32.63982665128988</v>
      </c>
      <c r="D22" s="3" t="str">
        <f t="shared" ca="1" si="3"/>
        <v>骨干</v>
      </c>
      <c r="E22" t="str">
        <f t="shared" ca="1" si="4"/>
        <v>男</v>
      </c>
      <c r="F22" s="3">
        <f t="shared" ca="1" si="5"/>
        <v>3811.2232584129883</v>
      </c>
      <c r="G22" s="3">
        <f t="shared" ca="1" si="6"/>
        <v>5</v>
      </c>
      <c r="H22">
        <f t="shared" ca="1" si="7"/>
        <v>3</v>
      </c>
      <c r="I22">
        <f t="shared" ca="1" si="7"/>
        <v>5</v>
      </c>
      <c r="J22">
        <f t="shared" ca="1" si="7"/>
        <v>5</v>
      </c>
      <c r="K22">
        <f t="shared" ca="1" si="7"/>
        <v>3</v>
      </c>
      <c r="L22">
        <f t="shared" ca="1" si="7"/>
        <v>4</v>
      </c>
      <c r="M22">
        <f t="shared" ca="1" si="7"/>
        <v>3</v>
      </c>
      <c r="N22">
        <f t="shared" ca="1" si="7"/>
        <v>1</v>
      </c>
      <c r="O22" s="2">
        <f t="shared" ca="1" si="8"/>
        <v>4</v>
      </c>
      <c r="P22" s="2">
        <f t="shared" ca="1" si="9"/>
        <v>2.6666666666666665</v>
      </c>
      <c r="Q22" s="2">
        <f t="shared" ca="1" si="10"/>
        <v>3.4666666666666668</v>
      </c>
    </row>
    <row r="23" spans="1:17" x14ac:dyDescent="0.2">
      <c r="A23">
        <v>100022</v>
      </c>
      <c r="B23" s="3">
        <f t="shared" ca="1" si="1"/>
        <v>5905.7650813931614</v>
      </c>
      <c r="C23" s="3">
        <f t="shared" ca="1" si="2"/>
        <v>67.713174213969268</v>
      </c>
      <c r="D23" s="3" t="str">
        <f t="shared" ca="1" si="3"/>
        <v>老员工</v>
      </c>
      <c r="E23" t="str">
        <f t="shared" ca="1" si="4"/>
        <v>女</v>
      </c>
      <c r="F23" s="3">
        <f t="shared" ca="1" si="5"/>
        <v>7025.9184475587663</v>
      </c>
      <c r="G23" s="3">
        <f t="shared" ca="1" si="6"/>
        <v>5</v>
      </c>
      <c r="H23">
        <f t="shared" ca="1" si="7"/>
        <v>3</v>
      </c>
      <c r="I23">
        <f t="shared" ca="1" si="7"/>
        <v>4</v>
      </c>
      <c r="J23">
        <f t="shared" ca="1" si="7"/>
        <v>4</v>
      </c>
      <c r="K23">
        <f t="shared" ca="1" si="7"/>
        <v>5</v>
      </c>
      <c r="L23">
        <f t="shared" ca="1" si="7"/>
        <v>5</v>
      </c>
      <c r="M23">
        <f t="shared" ca="1" si="7"/>
        <v>5</v>
      </c>
      <c r="N23">
        <f t="shared" ca="1" si="7"/>
        <v>4</v>
      </c>
      <c r="O23" s="2">
        <f t="shared" ca="1" si="8"/>
        <v>4</v>
      </c>
      <c r="P23" s="2">
        <f t="shared" ca="1" si="9"/>
        <v>4.666666666666667</v>
      </c>
      <c r="Q23" s="2">
        <f t="shared" ca="1" si="10"/>
        <v>4.2666666666666666</v>
      </c>
    </row>
    <row r="24" spans="1:17" x14ac:dyDescent="0.2">
      <c r="A24">
        <v>100023</v>
      </c>
      <c r="B24" s="3">
        <f t="shared" ca="1" si="1"/>
        <v>904.24654950216791</v>
      </c>
      <c r="C24" s="3">
        <f t="shared" ca="1" si="2"/>
        <v>43.161059088493431</v>
      </c>
      <c r="D24" s="3" t="str">
        <f t="shared" ca="1" si="3"/>
        <v>老员工</v>
      </c>
      <c r="E24" t="str">
        <f t="shared" ca="1" si="4"/>
        <v>女</v>
      </c>
      <c r="F24" s="3">
        <f t="shared" ca="1" si="5"/>
        <v>19512.965715988295</v>
      </c>
      <c r="G24" s="3">
        <f t="shared" ca="1" si="6"/>
        <v>3</v>
      </c>
      <c r="H24">
        <f t="shared" ca="1" si="7"/>
        <v>3</v>
      </c>
      <c r="I24">
        <f t="shared" ca="1" si="7"/>
        <v>4</v>
      </c>
      <c r="J24">
        <f t="shared" ca="1" si="7"/>
        <v>5</v>
      </c>
      <c r="K24">
        <f t="shared" ca="1" si="7"/>
        <v>5</v>
      </c>
      <c r="L24">
        <f t="shared" ca="1" si="7"/>
        <v>5</v>
      </c>
      <c r="M24">
        <f t="shared" ca="1" si="7"/>
        <v>3</v>
      </c>
      <c r="N24">
        <f t="shared" ca="1" si="7"/>
        <v>4</v>
      </c>
      <c r="O24" s="2">
        <f t="shared" ca="1" si="8"/>
        <v>4.25</v>
      </c>
      <c r="P24" s="2">
        <f t="shared" ca="1" si="9"/>
        <v>4</v>
      </c>
      <c r="Q24" s="2">
        <f t="shared" ca="1" si="10"/>
        <v>4.1500000000000004</v>
      </c>
    </row>
    <row r="25" spans="1:17" x14ac:dyDescent="0.2">
      <c r="A25">
        <v>100024</v>
      </c>
      <c r="B25" s="3">
        <f t="shared" ca="1" si="1"/>
        <v>604.74322120945499</v>
      </c>
      <c r="C25" s="3">
        <f t="shared" ca="1" si="2"/>
        <v>57.851466975969132</v>
      </c>
      <c r="D25" s="3" t="str">
        <f t="shared" ca="1" si="3"/>
        <v>老员工</v>
      </c>
      <c r="E25" t="str">
        <f t="shared" ca="1" si="4"/>
        <v>女</v>
      </c>
      <c r="F25" s="3">
        <f t="shared" ca="1" si="5"/>
        <v>7778.9222976792589</v>
      </c>
      <c r="G25" s="3">
        <f t="shared" ca="1" si="6"/>
        <v>12</v>
      </c>
      <c r="H25">
        <f t="shared" ca="1" si="7"/>
        <v>3</v>
      </c>
      <c r="I25">
        <f t="shared" ca="1" si="7"/>
        <v>4</v>
      </c>
      <c r="J25">
        <f t="shared" ca="1" si="7"/>
        <v>4</v>
      </c>
      <c r="K25">
        <f t="shared" ca="1" si="7"/>
        <v>5</v>
      </c>
      <c r="L25">
        <f t="shared" ca="1" si="7"/>
        <v>3</v>
      </c>
      <c r="M25">
        <f t="shared" ca="1" si="7"/>
        <v>5</v>
      </c>
      <c r="N25">
        <f t="shared" ca="1" si="7"/>
        <v>4</v>
      </c>
      <c r="O25" s="2">
        <f t="shared" ca="1" si="8"/>
        <v>4</v>
      </c>
      <c r="P25" s="2">
        <f t="shared" ca="1" si="9"/>
        <v>4</v>
      </c>
      <c r="Q25" s="2">
        <f t="shared" ca="1" si="10"/>
        <v>4</v>
      </c>
    </row>
    <row r="26" spans="1:17" x14ac:dyDescent="0.2">
      <c r="A26">
        <v>100025</v>
      </c>
      <c r="B26" s="3">
        <f t="shared" ca="1" si="1"/>
        <v>3530.1111650971097</v>
      </c>
      <c r="C26" s="3">
        <f t="shared" ca="1" si="2"/>
        <v>67.221212370904624</v>
      </c>
      <c r="D26" s="3" t="str">
        <f t="shared" ca="1" si="3"/>
        <v>老员工</v>
      </c>
      <c r="E26" t="str">
        <f t="shared" ca="1" si="4"/>
        <v>男</v>
      </c>
      <c r="F26" s="3">
        <f t="shared" ca="1" si="5"/>
        <v>9813.5789003770806</v>
      </c>
      <c r="G26" s="3">
        <f t="shared" ca="1" si="6"/>
        <v>9</v>
      </c>
      <c r="H26">
        <f t="shared" ca="1" si="7"/>
        <v>5</v>
      </c>
      <c r="I26">
        <f t="shared" ca="1" si="7"/>
        <v>5</v>
      </c>
      <c r="J26">
        <f t="shared" ca="1" si="7"/>
        <v>5</v>
      </c>
      <c r="K26">
        <f t="shared" ca="1" si="7"/>
        <v>5</v>
      </c>
      <c r="L26">
        <f t="shared" ca="1" si="7"/>
        <v>3</v>
      </c>
      <c r="M26">
        <f t="shared" ca="1" si="7"/>
        <v>2</v>
      </c>
      <c r="N26">
        <f t="shared" ca="1" si="7"/>
        <v>3</v>
      </c>
      <c r="O26" s="2">
        <f t="shared" ca="1" si="8"/>
        <v>5</v>
      </c>
      <c r="P26" s="2">
        <f t="shared" ca="1" si="9"/>
        <v>2.6666666666666665</v>
      </c>
      <c r="Q26" s="2">
        <f t="shared" ca="1" si="10"/>
        <v>4.0666666666666664</v>
      </c>
    </row>
    <row r="27" spans="1:17" x14ac:dyDescent="0.2">
      <c r="A27">
        <v>100026</v>
      </c>
      <c r="B27" s="3">
        <f t="shared" ca="1" si="1"/>
        <v>7257.7627921908515</v>
      </c>
      <c r="C27" s="3">
        <f t="shared" ca="1" si="2"/>
        <v>41.274324719396873</v>
      </c>
      <c r="D27" s="3" t="str">
        <f t="shared" ca="1" si="3"/>
        <v>老员工</v>
      </c>
      <c r="E27" t="str">
        <f t="shared" ca="1" si="4"/>
        <v>男</v>
      </c>
      <c r="F27" s="3">
        <f t="shared" ca="1" si="5"/>
        <v>3156.0914112688961</v>
      </c>
      <c r="G27" s="3">
        <f t="shared" ca="1" si="6"/>
        <v>9</v>
      </c>
      <c r="H27">
        <f t="shared" ca="1" si="7"/>
        <v>5</v>
      </c>
      <c r="I27">
        <f t="shared" ca="1" si="7"/>
        <v>5</v>
      </c>
      <c r="J27">
        <f t="shared" ca="1" si="7"/>
        <v>5</v>
      </c>
      <c r="K27">
        <f t="shared" ca="1" si="7"/>
        <v>4</v>
      </c>
      <c r="L27">
        <f t="shared" ca="1" si="7"/>
        <v>5</v>
      </c>
      <c r="M27">
        <f t="shared" ca="1" si="7"/>
        <v>5</v>
      </c>
      <c r="N27">
        <f t="shared" ca="1" si="7"/>
        <v>3</v>
      </c>
      <c r="O27" s="2">
        <f t="shared" ca="1" si="8"/>
        <v>4.75</v>
      </c>
      <c r="P27" s="2">
        <f t="shared" ca="1" si="9"/>
        <v>4.333333333333333</v>
      </c>
      <c r="Q27" s="2">
        <f t="shared" ca="1" si="10"/>
        <v>4.5833333333333339</v>
      </c>
    </row>
    <row r="28" spans="1:17" x14ac:dyDescent="0.2">
      <c r="A28">
        <v>100027</v>
      </c>
      <c r="B28" s="3">
        <f t="shared" ca="1" si="1"/>
        <v>9294.1513911804777</v>
      </c>
      <c r="C28" s="3">
        <f t="shared" ca="1" si="2"/>
        <v>18.479701368892837</v>
      </c>
      <c r="D28" s="3" t="str">
        <f t="shared" ca="1" si="3"/>
        <v>青年</v>
      </c>
      <c r="E28" t="str">
        <f t="shared" ca="1" si="4"/>
        <v>女</v>
      </c>
      <c r="F28" s="3">
        <f t="shared" ca="1" si="5"/>
        <v>12709.131575072988</v>
      </c>
      <c r="G28" s="3">
        <f t="shared" ca="1" si="6"/>
        <v>10</v>
      </c>
      <c r="H28">
        <f t="shared" ca="1" si="7"/>
        <v>5</v>
      </c>
      <c r="I28">
        <f t="shared" ca="1" si="7"/>
        <v>3</v>
      </c>
      <c r="J28">
        <f t="shared" ca="1" si="7"/>
        <v>4</v>
      </c>
      <c r="K28">
        <f t="shared" ca="1" si="7"/>
        <v>4</v>
      </c>
      <c r="L28">
        <f t="shared" ca="1" si="7"/>
        <v>5</v>
      </c>
      <c r="M28">
        <f t="shared" ca="1" si="7"/>
        <v>4</v>
      </c>
      <c r="N28">
        <f t="shared" ca="1" si="7"/>
        <v>5</v>
      </c>
      <c r="O28" s="2">
        <f t="shared" ca="1" si="8"/>
        <v>4</v>
      </c>
      <c r="P28" s="2">
        <f t="shared" ca="1" si="9"/>
        <v>4.666666666666667</v>
      </c>
      <c r="Q28" s="2">
        <f t="shared" ca="1" si="10"/>
        <v>4.2666666666666666</v>
      </c>
    </row>
    <row r="29" spans="1:17" x14ac:dyDescent="0.2">
      <c r="A29">
        <v>100028</v>
      </c>
      <c r="B29" s="3">
        <f t="shared" ca="1" si="1"/>
        <v>1287.4848140142069</v>
      </c>
      <c r="C29" s="3">
        <f t="shared" ca="1" si="2"/>
        <v>59.855649188510149</v>
      </c>
      <c r="D29" s="3" t="str">
        <f t="shared" ca="1" si="3"/>
        <v>老员工</v>
      </c>
      <c r="E29" t="str">
        <f t="shared" ca="1" si="4"/>
        <v>男</v>
      </c>
      <c r="F29" s="3">
        <f t="shared" ca="1" si="5"/>
        <v>11497.690524281008</v>
      </c>
      <c r="G29" s="3">
        <f t="shared" ca="1" si="6"/>
        <v>6</v>
      </c>
      <c r="H29">
        <f t="shared" ca="1" si="7"/>
        <v>3</v>
      </c>
      <c r="I29">
        <f t="shared" ca="1" si="7"/>
        <v>4</v>
      </c>
      <c r="J29">
        <f t="shared" ca="1" si="7"/>
        <v>3</v>
      </c>
      <c r="K29">
        <f t="shared" ca="1" si="7"/>
        <v>5</v>
      </c>
      <c r="L29">
        <f t="shared" ca="1" si="7"/>
        <v>5</v>
      </c>
      <c r="M29">
        <f t="shared" ca="1" si="7"/>
        <v>5</v>
      </c>
      <c r="N29">
        <f t="shared" ca="1" si="7"/>
        <v>5</v>
      </c>
      <c r="O29" s="2">
        <f t="shared" ca="1" si="8"/>
        <v>3.75</v>
      </c>
      <c r="P29" s="2">
        <f t="shared" ca="1" si="9"/>
        <v>5</v>
      </c>
      <c r="Q29" s="2">
        <f t="shared" ca="1" si="10"/>
        <v>4.25</v>
      </c>
    </row>
    <row r="30" spans="1:17" x14ac:dyDescent="0.2">
      <c r="A30">
        <v>100029</v>
      </c>
      <c r="B30" s="3">
        <f t="shared" ca="1" si="1"/>
        <v>1323.6488410923141</v>
      </c>
      <c r="C30" s="3">
        <f t="shared" ca="1" si="2"/>
        <v>56.460123556238749</v>
      </c>
      <c r="D30" s="3" t="str">
        <f t="shared" ca="1" si="3"/>
        <v>老员工</v>
      </c>
      <c r="E30" t="str">
        <f t="shared" ca="1" si="4"/>
        <v>女</v>
      </c>
      <c r="F30" s="3">
        <f t="shared" ca="1" si="5"/>
        <v>7876.8151079718955</v>
      </c>
      <c r="G30" s="3">
        <f t="shared" ca="1" si="6"/>
        <v>5</v>
      </c>
      <c r="H30">
        <f t="shared" ca="1" si="7"/>
        <v>4</v>
      </c>
      <c r="I30">
        <f t="shared" ca="1" si="7"/>
        <v>5</v>
      </c>
      <c r="J30">
        <f t="shared" ca="1" si="7"/>
        <v>5</v>
      </c>
      <c r="K30">
        <f t="shared" ca="1" si="7"/>
        <v>3</v>
      </c>
      <c r="L30">
        <f t="shared" ca="1" si="7"/>
        <v>4</v>
      </c>
      <c r="M30">
        <f t="shared" ca="1" si="7"/>
        <v>4</v>
      </c>
      <c r="N30">
        <f t="shared" ca="1" si="7"/>
        <v>4</v>
      </c>
      <c r="O30" s="2">
        <f t="shared" ca="1" si="8"/>
        <v>4.25</v>
      </c>
      <c r="P30" s="2">
        <f t="shared" ca="1" si="9"/>
        <v>4</v>
      </c>
      <c r="Q30" s="2">
        <f t="shared" ca="1" si="10"/>
        <v>4.1500000000000004</v>
      </c>
    </row>
    <row r="31" spans="1:17" x14ac:dyDescent="0.2">
      <c r="A31">
        <v>100030</v>
      </c>
      <c r="B31" s="3">
        <f t="shared" ca="1" si="1"/>
        <v>3335.0098819900618</v>
      </c>
      <c r="C31" s="3">
        <f t="shared" ca="1" si="2"/>
        <v>19.247110007493323</v>
      </c>
      <c r="D31" s="3" t="str">
        <f t="shared" ca="1" si="3"/>
        <v>青年</v>
      </c>
      <c r="E31" t="str">
        <f t="shared" ca="1" si="4"/>
        <v>男</v>
      </c>
      <c r="F31" s="3">
        <f t="shared" ca="1" si="5"/>
        <v>18375.347823950378</v>
      </c>
      <c r="G31" s="3">
        <f t="shared" ca="1" si="6"/>
        <v>17</v>
      </c>
      <c r="H31">
        <f t="shared" ca="1" si="7"/>
        <v>4</v>
      </c>
      <c r="I31">
        <f t="shared" ca="1" si="7"/>
        <v>4</v>
      </c>
      <c r="J31">
        <f t="shared" ca="1" si="7"/>
        <v>4</v>
      </c>
      <c r="K31">
        <f t="shared" ca="1" si="7"/>
        <v>4</v>
      </c>
      <c r="L31">
        <f t="shared" ca="1" si="7"/>
        <v>5</v>
      </c>
      <c r="M31">
        <f t="shared" ca="1" si="7"/>
        <v>5</v>
      </c>
      <c r="N31">
        <f t="shared" ca="1" si="7"/>
        <v>4</v>
      </c>
      <c r="O31" s="2">
        <f t="shared" ca="1" si="8"/>
        <v>4</v>
      </c>
      <c r="P31" s="2">
        <f t="shared" ca="1" si="9"/>
        <v>4.666666666666667</v>
      </c>
      <c r="Q31" s="2">
        <f t="shared" ca="1" si="10"/>
        <v>4.2666666666666666</v>
      </c>
    </row>
    <row r="32" spans="1:17" x14ac:dyDescent="0.2">
      <c r="A32">
        <v>100031</v>
      </c>
      <c r="B32" s="3">
        <f t="shared" ca="1" si="1"/>
        <v>1178.0791206241247</v>
      </c>
      <c r="C32" s="3">
        <f t="shared" ca="1" si="2"/>
        <v>32.988559716190501</v>
      </c>
      <c r="D32" s="3" t="str">
        <f t="shared" ca="1" si="3"/>
        <v>骨干</v>
      </c>
      <c r="E32" t="str">
        <f t="shared" ca="1" si="4"/>
        <v>女</v>
      </c>
      <c r="F32" s="3">
        <f t="shared" ca="1" si="5"/>
        <v>18948.387551990265</v>
      </c>
      <c r="G32" s="3">
        <f t="shared" ca="1" si="6"/>
        <v>19</v>
      </c>
      <c r="H32">
        <f t="shared" ca="1" si="7"/>
        <v>4</v>
      </c>
      <c r="I32">
        <f t="shared" ca="1" si="7"/>
        <v>4</v>
      </c>
      <c r="J32">
        <f t="shared" ca="1" si="7"/>
        <v>2</v>
      </c>
      <c r="K32">
        <f t="shared" ca="1" si="7"/>
        <v>5</v>
      </c>
      <c r="L32">
        <f t="shared" ca="1" si="7"/>
        <v>5</v>
      </c>
      <c r="M32">
        <f t="shared" ca="1" si="7"/>
        <v>4</v>
      </c>
      <c r="N32">
        <f t="shared" ca="1" si="7"/>
        <v>3</v>
      </c>
      <c r="O32" s="2">
        <f t="shared" ca="1" si="8"/>
        <v>3.75</v>
      </c>
      <c r="P32" s="2">
        <f t="shared" ca="1" si="9"/>
        <v>4</v>
      </c>
      <c r="Q32" s="2">
        <f t="shared" ca="1" si="10"/>
        <v>3.85</v>
      </c>
    </row>
    <row r="33" spans="1:17" x14ac:dyDescent="0.2">
      <c r="A33">
        <v>100032</v>
      </c>
      <c r="B33" s="3">
        <f t="shared" ca="1" si="1"/>
        <v>3587.3665981938143</v>
      </c>
      <c r="C33" s="3">
        <f t="shared" ca="1" si="2"/>
        <v>51.950434620135887</v>
      </c>
      <c r="D33" s="3" t="str">
        <f t="shared" ca="1" si="3"/>
        <v>老员工</v>
      </c>
      <c r="E33" t="str">
        <f t="shared" ca="1" si="4"/>
        <v>女</v>
      </c>
      <c r="F33" s="3">
        <f t="shared" ca="1" si="5"/>
        <v>5000.0010949458119</v>
      </c>
      <c r="G33" s="3">
        <f t="shared" ca="1" si="6"/>
        <v>10</v>
      </c>
      <c r="H33">
        <f t="shared" ca="1" si="7"/>
        <v>5</v>
      </c>
      <c r="I33">
        <f t="shared" ca="1" si="7"/>
        <v>5</v>
      </c>
      <c r="J33">
        <f t="shared" ca="1" si="7"/>
        <v>5</v>
      </c>
      <c r="K33">
        <f t="shared" ca="1" si="7"/>
        <v>4</v>
      </c>
      <c r="L33">
        <f t="shared" ca="1" si="7"/>
        <v>5</v>
      </c>
      <c r="M33">
        <f t="shared" ca="1" si="7"/>
        <v>5</v>
      </c>
      <c r="N33">
        <f t="shared" ca="1" si="7"/>
        <v>4</v>
      </c>
      <c r="O33" s="2">
        <f t="shared" ca="1" si="8"/>
        <v>4.75</v>
      </c>
      <c r="P33" s="2">
        <f t="shared" ca="1" si="9"/>
        <v>4.666666666666667</v>
      </c>
      <c r="Q33" s="2">
        <f t="shared" ca="1" si="10"/>
        <v>4.7166666666666668</v>
      </c>
    </row>
    <row r="34" spans="1:17" x14ac:dyDescent="0.2">
      <c r="A34">
        <v>100033</v>
      </c>
      <c r="B34" s="3">
        <f t="shared" ca="1" si="1"/>
        <v>5876.7716642025525</v>
      </c>
      <c r="C34" s="3">
        <f t="shared" ca="1" si="2"/>
        <v>58.306356216219555</v>
      </c>
      <c r="D34" s="3" t="str">
        <f t="shared" ca="1" si="3"/>
        <v>老员工</v>
      </c>
      <c r="E34" t="str">
        <f t="shared" ca="1" si="4"/>
        <v>男</v>
      </c>
      <c r="F34" s="3">
        <f t="shared" ca="1" si="5"/>
        <v>17542.8197998623</v>
      </c>
      <c r="G34" s="3">
        <f t="shared" ca="1" si="6"/>
        <v>11</v>
      </c>
      <c r="H34">
        <f t="shared" ca="1" si="7"/>
        <v>4</v>
      </c>
      <c r="I34">
        <f t="shared" ca="1" si="7"/>
        <v>4</v>
      </c>
      <c r="J34">
        <f t="shared" ca="1" si="7"/>
        <v>4</v>
      </c>
      <c r="K34">
        <f t="shared" ca="1" si="7"/>
        <v>4</v>
      </c>
      <c r="L34">
        <f t="shared" ca="1" si="7"/>
        <v>4</v>
      </c>
      <c r="M34">
        <f t="shared" ca="1" si="7"/>
        <v>4</v>
      </c>
      <c r="N34">
        <f t="shared" ca="1" si="7"/>
        <v>3</v>
      </c>
      <c r="O34" s="2">
        <f t="shared" ca="1" si="8"/>
        <v>4</v>
      </c>
      <c r="P34" s="2">
        <f t="shared" ca="1" si="9"/>
        <v>3.6666666666666665</v>
      </c>
      <c r="Q34" s="2">
        <f t="shared" ca="1" si="10"/>
        <v>3.8666666666666667</v>
      </c>
    </row>
    <row r="35" spans="1:17" x14ac:dyDescent="0.2">
      <c r="A35">
        <v>100034</v>
      </c>
      <c r="B35" s="3">
        <f t="shared" ca="1" si="1"/>
        <v>7649.870174455993</v>
      </c>
      <c r="C35" s="3">
        <f t="shared" ca="1" si="2"/>
        <v>45.393616638089654</v>
      </c>
      <c r="D35" s="3" t="str">
        <f t="shared" ca="1" si="3"/>
        <v>老员工</v>
      </c>
      <c r="E35" t="str">
        <f t="shared" ca="1" si="4"/>
        <v>男</v>
      </c>
      <c r="F35" s="3">
        <f t="shared" ca="1" si="5"/>
        <v>16599.026773556034</v>
      </c>
      <c r="G35" s="3">
        <f t="shared" ca="1" si="6"/>
        <v>4</v>
      </c>
      <c r="H35">
        <f t="shared" ca="1" si="7"/>
        <v>4</v>
      </c>
      <c r="I35">
        <f t="shared" ca="1" si="7"/>
        <v>3</v>
      </c>
      <c r="J35">
        <f t="shared" ca="1" si="7"/>
        <v>4</v>
      </c>
      <c r="K35">
        <f t="shared" ca="1" si="7"/>
        <v>4</v>
      </c>
      <c r="L35">
        <f t="shared" ca="1" si="7"/>
        <v>4</v>
      </c>
      <c r="M35">
        <f t="shared" ca="1" si="7"/>
        <v>5</v>
      </c>
      <c r="N35">
        <f t="shared" ca="1" si="7"/>
        <v>4</v>
      </c>
      <c r="O35" s="2">
        <f t="shared" ca="1" si="8"/>
        <v>3.75</v>
      </c>
      <c r="P35" s="2">
        <f t="shared" ca="1" si="9"/>
        <v>4.333333333333333</v>
      </c>
      <c r="Q35" s="2">
        <f t="shared" ca="1" si="10"/>
        <v>3.9833333333333334</v>
      </c>
    </row>
    <row r="36" spans="1:17" x14ac:dyDescent="0.2">
      <c r="A36">
        <v>100035</v>
      </c>
      <c r="B36" s="3">
        <f t="shared" ca="1" si="1"/>
        <v>9865.2721755398634</v>
      </c>
      <c r="C36" s="3">
        <f t="shared" ca="1" si="2"/>
        <v>36.267544152579916</v>
      </c>
      <c r="D36" s="3" t="str">
        <f t="shared" ca="1" si="3"/>
        <v>老员工</v>
      </c>
      <c r="E36" t="str">
        <f t="shared" ca="1" si="4"/>
        <v>男</v>
      </c>
      <c r="F36" s="3">
        <f t="shared" ca="1" si="5"/>
        <v>6897.0079423318994</v>
      </c>
      <c r="G36" s="3">
        <f t="shared" ca="1" si="6"/>
        <v>2</v>
      </c>
      <c r="H36">
        <f t="shared" ca="1" si="7"/>
        <v>5</v>
      </c>
      <c r="I36">
        <f t="shared" ca="1" si="7"/>
        <v>5</v>
      </c>
      <c r="J36">
        <f t="shared" ca="1" si="7"/>
        <v>4</v>
      </c>
      <c r="K36">
        <f t="shared" ca="1" si="7"/>
        <v>5</v>
      </c>
      <c r="L36">
        <f t="shared" ca="1" si="7"/>
        <v>5</v>
      </c>
      <c r="M36">
        <f t="shared" ca="1" si="7"/>
        <v>5</v>
      </c>
      <c r="N36">
        <f t="shared" ca="1" si="7"/>
        <v>5</v>
      </c>
      <c r="O36" s="2">
        <f t="shared" ca="1" si="8"/>
        <v>4.75</v>
      </c>
      <c r="P36" s="2">
        <f t="shared" ca="1" si="9"/>
        <v>5</v>
      </c>
      <c r="Q36" s="2">
        <f t="shared" ca="1" si="10"/>
        <v>4.8499999999999996</v>
      </c>
    </row>
    <row r="37" spans="1:17" x14ac:dyDescent="0.2">
      <c r="A37">
        <v>100036</v>
      </c>
      <c r="B37" s="3">
        <f t="shared" ca="1" si="1"/>
        <v>69.674327318492985</v>
      </c>
      <c r="C37" s="3">
        <f t="shared" ca="1" si="2"/>
        <v>35.031954403097828</v>
      </c>
      <c r="D37" s="3" t="str">
        <f t="shared" ca="1" si="3"/>
        <v>老员工</v>
      </c>
      <c r="E37" t="str">
        <f t="shared" ca="1" si="4"/>
        <v>女</v>
      </c>
      <c r="F37" s="3">
        <f t="shared" ca="1" si="5"/>
        <v>5981.3484101964305</v>
      </c>
      <c r="G37" s="3">
        <f t="shared" ca="1" si="6"/>
        <v>10</v>
      </c>
      <c r="H37">
        <f t="shared" ca="1" si="7"/>
        <v>4</v>
      </c>
      <c r="I37">
        <f t="shared" ca="1" si="7"/>
        <v>4</v>
      </c>
      <c r="J37">
        <f t="shared" ca="1" si="7"/>
        <v>5</v>
      </c>
      <c r="K37">
        <f t="shared" ca="1" si="7"/>
        <v>5</v>
      </c>
      <c r="L37">
        <f t="shared" ca="1" si="7"/>
        <v>5</v>
      </c>
      <c r="M37">
        <f t="shared" ca="1" si="7"/>
        <v>4</v>
      </c>
      <c r="N37">
        <f t="shared" ca="1" si="7"/>
        <v>5</v>
      </c>
      <c r="O37" s="2">
        <f t="shared" ca="1" si="8"/>
        <v>4.5</v>
      </c>
      <c r="P37" s="2">
        <f t="shared" ca="1" si="9"/>
        <v>4.666666666666667</v>
      </c>
      <c r="Q37" s="2">
        <f t="shared" ca="1" si="10"/>
        <v>4.5666666666666664</v>
      </c>
    </row>
    <row r="38" spans="1:17" x14ac:dyDescent="0.2">
      <c r="A38">
        <v>100037</v>
      </c>
      <c r="B38" s="3">
        <f t="shared" ca="1" si="1"/>
        <v>7697.703805576929</v>
      </c>
      <c r="C38" s="3">
        <f t="shared" ca="1" si="2"/>
        <v>24.907671320017421</v>
      </c>
      <c r="D38" s="3" t="str">
        <f t="shared" ca="1" si="3"/>
        <v>骨干</v>
      </c>
      <c r="E38" t="str">
        <f t="shared" ca="1" si="4"/>
        <v>女</v>
      </c>
      <c r="F38" s="3">
        <f t="shared" ca="1" si="5"/>
        <v>17068.549438202172</v>
      </c>
      <c r="G38" s="3">
        <f t="shared" ca="1" si="6"/>
        <v>4</v>
      </c>
      <c r="H38">
        <f t="shared" ca="1" si="7"/>
        <v>5</v>
      </c>
      <c r="I38">
        <f t="shared" ca="1" si="7"/>
        <v>4</v>
      </c>
      <c r="J38">
        <f t="shared" ca="1" si="7"/>
        <v>5</v>
      </c>
      <c r="K38">
        <f t="shared" ca="1" si="7"/>
        <v>4</v>
      </c>
      <c r="L38">
        <f t="shared" ca="1" si="7"/>
        <v>3</v>
      </c>
      <c r="M38">
        <f t="shared" ca="1" si="7"/>
        <v>5</v>
      </c>
      <c r="N38">
        <f t="shared" ca="1" si="7"/>
        <v>3</v>
      </c>
      <c r="O38" s="2">
        <f t="shared" ca="1" si="8"/>
        <v>4.5</v>
      </c>
      <c r="P38" s="2">
        <f t="shared" ca="1" si="9"/>
        <v>3.6666666666666665</v>
      </c>
      <c r="Q38" s="2">
        <f t="shared" ca="1" si="10"/>
        <v>4.1666666666666661</v>
      </c>
    </row>
    <row r="39" spans="1:17" x14ac:dyDescent="0.2">
      <c r="A39">
        <v>100038</v>
      </c>
      <c r="B39" s="3">
        <f t="shared" ca="1" si="1"/>
        <v>9766.3447798371744</v>
      </c>
      <c r="C39" s="3">
        <f t="shared" ca="1" si="2"/>
        <v>58.129183668157999</v>
      </c>
      <c r="D39" s="3" t="str">
        <f t="shared" ca="1" si="3"/>
        <v>老员工</v>
      </c>
      <c r="E39" t="str">
        <f t="shared" ca="1" si="4"/>
        <v>女</v>
      </c>
      <c r="F39" s="3">
        <f t="shared" ca="1" si="5"/>
        <v>3364.3500152926345</v>
      </c>
      <c r="G39" s="3">
        <f t="shared" ca="1" si="6"/>
        <v>10</v>
      </c>
      <c r="H39">
        <f t="shared" ca="1" si="7"/>
        <v>5</v>
      </c>
      <c r="I39">
        <f t="shared" ca="1" si="7"/>
        <v>4</v>
      </c>
      <c r="J39">
        <f t="shared" ca="1" si="7"/>
        <v>3</v>
      </c>
      <c r="K39">
        <f t="shared" ca="1" si="7"/>
        <v>3</v>
      </c>
      <c r="L39">
        <f t="shared" ca="1" si="7"/>
        <v>3</v>
      </c>
      <c r="M39">
        <f t="shared" ca="1" si="7"/>
        <v>5</v>
      </c>
      <c r="N39">
        <f t="shared" ca="1" si="7"/>
        <v>3</v>
      </c>
      <c r="O39" s="2">
        <f t="shared" ca="1" si="8"/>
        <v>3.75</v>
      </c>
      <c r="P39" s="2">
        <f t="shared" ca="1" si="9"/>
        <v>3.6666666666666665</v>
      </c>
      <c r="Q39" s="2">
        <f t="shared" ca="1" si="10"/>
        <v>3.7166666666666668</v>
      </c>
    </row>
    <row r="40" spans="1:17" x14ac:dyDescent="0.2">
      <c r="A40">
        <v>100039</v>
      </c>
      <c r="B40" s="3">
        <f t="shared" ca="1" si="1"/>
        <v>8860.795752793003</v>
      </c>
      <c r="C40" s="3">
        <f t="shared" ca="1" si="2"/>
        <v>34.101981145654278</v>
      </c>
      <c r="D40" s="3" t="str">
        <f t="shared" ca="1" si="3"/>
        <v>骨干</v>
      </c>
      <c r="E40" t="str">
        <f t="shared" ca="1" si="4"/>
        <v>女</v>
      </c>
      <c r="F40" s="3">
        <f t="shared" ca="1" si="5"/>
        <v>4312.8733130557675</v>
      </c>
      <c r="G40" s="3">
        <f t="shared" ca="1" si="6"/>
        <v>13</v>
      </c>
      <c r="H40">
        <f t="shared" ca="1" si="7"/>
        <v>2</v>
      </c>
      <c r="I40">
        <f t="shared" ca="1" si="7"/>
        <v>4</v>
      </c>
      <c r="J40">
        <f t="shared" ca="1" si="7"/>
        <v>5</v>
      </c>
      <c r="K40">
        <f t="shared" ca="1" si="7"/>
        <v>3</v>
      </c>
      <c r="L40">
        <f t="shared" ca="1" si="7"/>
        <v>2</v>
      </c>
      <c r="M40">
        <f t="shared" ca="1" si="7"/>
        <v>5</v>
      </c>
      <c r="N40">
        <f t="shared" ca="1" si="7"/>
        <v>2</v>
      </c>
      <c r="O40" s="2">
        <f t="shared" ca="1" si="8"/>
        <v>3.5</v>
      </c>
      <c r="P40" s="2">
        <f t="shared" ca="1" si="9"/>
        <v>3</v>
      </c>
      <c r="Q40" s="2">
        <f t="shared" ca="1" si="10"/>
        <v>3.3000000000000003</v>
      </c>
    </row>
    <row r="41" spans="1:17" x14ac:dyDescent="0.2">
      <c r="A41">
        <v>100040</v>
      </c>
      <c r="B41" s="3">
        <f t="shared" ca="1" si="1"/>
        <v>6875.1528343052551</v>
      </c>
      <c r="C41" s="3">
        <f t="shared" ca="1" si="2"/>
        <v>58.97149342124704</v>
      </c>
      <c r="D41" s="3" t="str">
        <f t="shared" ca="1" si="3"/>
        <v>老员工</v>
      </c>
      <c r="E41" t="str">
        <f t="shared" ca="1" si="4"/>
        <v>男</v>
      </c>
      <c r="F41" s="3">
        <f t="shared" ca="1" si="5"/>
        <v>19182.269563577083</v>
      </c>
      <c r="G41" s="3">
        <f t="shared" ca="1" si="6"/>
        <v>16</v>
      </c>
      <c r="H41">
        <f t="shared" ca="1" si="7"/>
        <v>4</v>
      </c>
      <c r="I41">
        <f t="shared" ca="1" si="7"/>
        <v>5</v>
      </c>
      <c r="J41">
        <f t="shared" ca="1" si="7"/>
        <v>4</v>
      </c>
      <c r="K41">
        <f t="shared" ca="1" si="7"/>
        <v>4</v>
      </c>
      <c r="L41">
        <f t="shared" ca="1" si="7"/>
        <v>4</v>
      </c>
      <c r="M41">
        <f t="shared" ca="1" si="7"/>
        <v>4</v>
      </c>
      <c r="N41">
        <f t="shared" ca="1" si="7"/>
        <v>4</v>
      </c>
      <c r="O41" s="2">
        <f t="shared" ca="1" si="8"/>
        <v>4.25</v>
      </c>
      <c r="P41" s="2">
        <f t="shared" ca="1" si="9"/>
        <v>4</v>
      </c>
      <c r="Q41" s="2">
        <f t="shared" ca="1" si="10"/>
        <v>4.1500000000000004</v>
      </c>
    </row>
    <row r="42" spans="1:17" x14ac:dyDescent="0.2">
      <c r="A42">
        <v>100041</v>
      </c>
      <c r="B42" s="3">
        <f t="shared" ca="1" si="1"/>
        <v>5171.5067242729328</v>
      </c>
      <c r="C42" s="3">
        <f t="shared" ca="1" si="2"/>
        <v>23.24969006545744</v>
      </c>
      <c r="D42" s="3" t="str">
        <f t="shared" ca="1" si="3"/>
        <v>骨干</v>
      </c>
      <c r="E42" t="str">
        <f t="shared" ca="1" si="4"/>
        <v>男</v>
      </c>
      <c r="F42" s="3">
        <f t="shared" ca="1" si="5"/>
        <v>8114.3864655179204</v>
      </c>
      <c r="G42" s="3">
        <f t="shared" ca="1" si="6"/>
        <v>10</v>
      </c>
      <c r="H42">
        <f t="shared" ca="1" si="7"/>
        <v>4</v>
      </c>
      <c r="I42">
        <f t="shared" ca="1" si="7"/>
        <v>4</v>
      </c>
      <c r="J42">
        <f t="shared" ca="1" si="7"/>
        <v>5</v>
      </c>
      <c r="K42">
        <f t="shared" ca="1" si="7"/>
        <v>4</v>
      </c>
      <c r="L42">
        <f t="shared" ca="1" si="7"/>
        <v>5</v>
      </c>
      <c r="M42">
        <f t="shared" ca="1" si="7"/>
        <v>3</v>
      </c>
      <c r="N42">
        <f t="shared" ca="1" si="7"/>
        <v>4</v>
      </c>
      <c r="O42" s="2">
        <f t="shared" ca="1" si="8"/>
        <v>4.25</v>
      </c>
      <c r="P42" s="2">
        <f t="shared" ca="1" si="9"/>
        <v>4</v>
      </c>
      <c r="Q42" s="2">
        <f t="shared" ca="1" si="10"/>
        <v>4.1500000000000004</v>
      </c>
    </row>
    <row r="43" spans="1:17" x14ac:dyDescent="0.2">
      <c r="A43">
        <v>100042</v>
      </c>
      <c r="B43" s="3">
        <f t="shared" ca="1" si="1"/>
        <v>5153.4173830624204</v>
      </c>
      <c r="C43" s="3">
        <f t="shared" ca="1" si="2"/>
        <v>59.086430084369127</v>
      </c>
      <c r="D43" s="3" t="str">
        <f t="shared" ca="1" si="3"/>
        <v>老员工</v>
      </c>
      <c r="E43" t="str">
        <f t="shared" ca="1" si="4"/>
        <v>女</v>
      </c>
      <c r="F43" s="3">
        <f t="shared" ca="1" si="5"/>
        <v>21151.962505034648</v>
      </c>
      <c r="G43" s="3">
        <f t="shared" ca="1" si="6"/>
        <v>17</v>
      </c>
      <c r="H43">
        <f t="shared" ca="1" si="7"/>
        <v>5</v>
      </c>
      <c r="I43">
        <f t="shared" ca="1" si="7"/>
        <v>4</v>
      </c>
      <c r="J43">
        <f t="shared" ca="1" si="7"/>
        <v>4</v>
      </c>
      <c r="K43">
        <f t="shared" ca="1" si="7"/>
        <v>5</v>
      </c>
      <c r="L43">
        <f t="shared" ca="1" si="7"/>
        <v>4</v>
      </c>
      <c r="M43">
        <f t="shared" ca="1" si="7"/>
        <v>5</v>
      </c>
      <c r="N43">
        <f t="shared" ca="1" si="7"/>
        <v>4</v>
      </c>
      <c r="O43" s="2">
        <f t="shared" ca="1" si="8"/>
        <v>4.5</v>
      </c>
      <c r="P43" s="2">
        <f t="shared" ca="1" si="9"/>
        <v>4.333333333333333</v>
      </c>
      <c r="Q43" s="2">
        <f t="shared" ca="1" si="10"/>
        <v>4.4333333333333336</v>
      </c>
    </row>
    <row r="44" spans="1:17" x14ac:dyDescent="0.2">
      <c r="A44">
        <v>100043</v>
      </c>
      <c r="B44" s="3">
        <f t="shared" ca="1" si="1"/>
        <v>8805.6737173111451</v>
      </c>
      <c r="C44" s="3">
        <f t="shared" ca="1" si="2"/>
        <v>62.356842281804511</v>
      </c>
      <c r="D44" s="3" t="str">
        <f t="shared" ca="1" si="3"/>
        <v>老员工</v>
      </c>
      <c r="E44" t="str">
        <f t="shared" ca="1" si="4"/>
        <v>男</v>
      </c>
      <c r="F44" s="3">
        <f t="shared" ca="1" si="5"/>
        <v>3539.0960021930568</v>
      </c>
      <c r="G44" s="3">
        <f t="shared" ca="1" si="6"/>
        <v>19</v>
      </c>
      <c r="H44">
        <f t="shared" ca="1" si="7"/>
        <v>4</v>
      </c>
      <c r="I44">
        <f t="shared" ca="1" si="7"/>
        <v>5</v>
      </c>
      <c r="J44">
        <f t="shared" ca="1" si="7"/>
        <v>5</v>
      </c>
      <c r="K44">
        <f t="shared" ca="1" si="7"/>
        <v>4</v>
      </c>
      <c r="L44">
        <f t="shared" ca="1" si="7"/>
        <v>5</v>
      </c>
      <c r="M44">
        <f t="shared" ca="1" si="7"/>
        <v>4</v>
      </c>
      <c r="N44">
        <f t="shared" ca="1" si="7"/>
        <v>4</v>
      </c>
      <c r="O44" s="2">
        <f t="shared" ca="1" si="8"/>
        <v>4.5</v>
      </c>
      <c r="P44" s="2">
        <f t="shared" ca="1" si="9"/>
        <v>4.333333333333333</v>
      </c>
      <c r="Q44" s="2">
        <f t="shared" ca="1" si="10"/>
        <v>4.4333333333333336</v>
      </c>
    </row>
    <row r="45" spans="1:17" x14ac:dyDescent="0.2">
      <c r="A45">
        <v>100044</v>
      </c>
      <c r="B45" s="3">
        <f t="shared" ca="1" si="1"/>
        <v>17.140515340369198</v>
      </c>
      <c r="C45" s="3">
        <f t="shared" ca="1" si="2"/>
        <v>21.068508603107666</v>
      </c>
      <c r="D45" s="3" t="str">
        <f t="shared" ca="1" si="3"/>
        <v>青年</v>
      </c>
      <c r="E45" t="str">
        <f t="shared" ca="1" si="4"/>
        <v>男</v>
      </c>
      <c r="F45" s="3">
        <f t="shared" ca="1" si="5"/>
        <v>17625.618777608288</v>
      </c>
      <c r="G45" s="3">
        <f t="shared" ca="1" si="6"/>
        <v>5</v>
      </c>
      <c r="H45">
        <f t="shared" ca="1" si="7"/>
        <v>5</v>
      </c>
      <c r="I45">
        <f t="shared" ca="1" si="7"/>
        <v>3</v>
      </c>
      <c r="J45">
        <f t="shared" ca="1" si="7"/>
        <v>5</v>
      </c>
      <c r="K45">
        <f t="shared" ca="1" si="7"/>
        <v>5</v>
      </c>
      <c r="L45">
        <f t="shared" ca="1" si="7"/>
        <v>5</v>
      </c>
      <c r="M45">
        <f t="shared" ca="1" si="7"/>
        <v>5</v>
      </c>
      <c r="N45">
        <f t="shared" ca="1" si="7"/>
        <v>3</v>
      </c>
      <c r="O45" s="2">
        <f t="shared" ca="1" si="8"/>
        <v>4.5</v>
      </c>
      <c r="P45" s="2">
        <f t="shared" ca="1" si="9"/>
        <v>4.333333333333333</v>
      </c>
      <c r="Q45" s="2">
        <f t="shared" ca="1" si="10"/>
        <v>4.4333333333333336</v>
      </c>
    </row>
    <row r="46" spans="1:17" x14ac:dyDescent="0.2">
      <c r="A46">
        <v>100045</v>
      </c>
      <c r="B46" s="3">
        <f t="shared" ca="1" si="1"/>
        <v>2640.3552559796417</v>
      </c>
      <c r="C46" s="3">
        <f t="shared" ca="1" si="2"/>
        <v>57.959500711588703</v>
      </c>
      <c r="D46" s="3" t="str">
        <f t="shared" ca="1" si="3"/>
        <v>老员工</v>
      </c>
      <c r="E46" t="str">
        <f t="shared" ca="1" si="4"/>
        <v>女</v>
      </c>
      <c r="F46" s="3">
        <f t="shared" ca="1" si="5"/>
        <v>16792.057598290579</v>
      </c>
      <c r="G46" s="3">
        <f t="shared" ca="1" si="6"/>
        <v>14</v>
      </c>
      <c r="H46">
        <f t="shared" ca="1" si="7"/>
        <v>5</v>
      </c>
      <c r="I46">
        <f t="shared" ca="1" si="7"/>
        <v>5</v>
      </c>
      <c r="J46">
        <f t="shared" ca="1" si="7"/>
        <v>5</v>
      </c>
      <c r="K46">
        <f t="shared" ca="1" si="7"/>
        <v>4</v>
      </c>
      <c r="L46">
        <f t="shared" ca="1" si="7"/>
        <v>3</v>
      </c>
      <c r="M46">
        <f t="shared" ca="1" si="7"/>
        <v>5</v>
      </c>
      <c r="N46">
        <f t="shared" ca="1" si="7"/>
        <v>5</v>
      </c>
      <c r="O46" s="2">
        <f t="shared" ca="1" si="8"/>
        <v>4.75</v>
      </c>
      <c r="P46" s="2">
        <f t="shared" ca="1" si="9"/>
        <v>4.333333333333333</v>
      </c>
      <c r="Q46" s="2">
        <f t="shared" ca="1" si="10"/>
        <v>4.5833333333333339</v>
      </c>
    </row>
    <row r="47" spans="1:17" x14ac:dyDescent="0.2">
      <c r="A47">
        <v>100046</v>
      </c>
      <c r="B47" s="3">
        <f t="shared" ca="1" si="1"/>
        <v>8327.8652037719385</v>
      </c>
      <c r="C47" s="3">
        <f t="shared" ca="1" si="2"/>
        <v>32.909439480795967</v>
      </c>
      <c r="D47" s="3" t="str">
        <f t="shared" ca="1" si="3"/>
        <v>骨干</v>
      </c>
      <c r="E47" t="str">
        <f t="shared" ca="1" si="4"/>
        <v>男</v>
      </c>
      <c r="F47" s="3">
        <f t="shared" ca="1" si="5"/>
        <v>19345.08722437681</v>
      </c>
      <c r="G47" s="3">
        <f t="shared" ca="1" si="6"/>
        <v>6</v>
      </c>
      <c r="H47">
        <f t="shared" ca="1" si="7"/>
        <v>5</v>
      </c>
      <c r="I47">
        <f t="shared" ca="1" si="7"/>
        <v>5</v>
      </c>
      <c r="J47">
        <f t="shared" ca="1" si="7"/>
        <v>5</v>
      </c>
      <c r="K47">
        <f t="shared" ca="1" si="7"/>
        <v>5</v>
      </c>
      <c r="L47">
        <f t="shared" ca="1" si="7"/>
        <v>4</v>
      </c>
      <c r="M47">
        <f t="shared" ca="1" si="7"/>
        <v>4</v>
      </c>
      <c r="N47">
        <f t="shared" ca="1" si="7"/>
        <v>4</v>
      </c>
      <c r="O47" s="2">
        <f t="shared" ca="1" si="8"/>
        <v>5</v>
      </c>
      <c r="P47" s="2">
        <f t="shared" ca="1" si="9"/>
        <v>4</v>
      </c>
      <c r="Q47" s="2">
        <f t="shared" ca="1" si="10"/>
        <v>4.5999999999999996</v>
      </c>
    </row>
    <row r="48" spans="1:17" x14ac:dyDescent="0.2">
      <c r="A48">
        <v>100047</v>
      </c>
      <c r="B48" s="3">
        <f t="shared" ca="1" si="1"/>
        <v>128.48998110324916</v>
      </c>
      <c r="C48" s="3">
        <f t="shared" ca="1" si="2"/>
        <v>59.974439008794214</v>
      </c>
      <c r="D48" s="3" t="str">
        <f t="shared" ca="1" si="3"/>
        <v>老员工</v>
      </c>
      <c r="E48" t="str">
        <f t="shared" ca="1" si="4"/>
        <v>男</v>
      </c>
      <c r="F48" s="3">
        <f t="shared" ca="1" si="5"/>
        <v>2685.6981361732874</v>
      </c>
      <c r="G48" s="3">
        <f t="shared" ca="1" si="6"/>
        <v>6</v>
      </c>
      <c r="H48">
        <f t="shared" ca="1" si="7"/>
        <v>5</v>
      </c>
      <c r="I48">
        <f t="shared" ca="1" si="7"/>
        <v>3</v>
      </c>
      <c r="J48">
        <f t="shared" ca="1" si="7"/>
        <v>3</v>
      </c>
      <c r="K48">
        <f t="shared" ca="1" si="7"/>
        <v>5</v>
      </c>
      <c r="L48">
        <f t="shared" ca="1" si="7"/>
        <v>5</v>
      </c>
      <c r="M48">
        <f t="shared" ca="1" si="7"/>
        <v>5</v>
      </c>
      <c r="N48">
        <f t="shared" ca="1" si="7"/>
        <v>4</v>
      </c>
      <c r="O48" s="2">
        <f t="shared" ca="1" si="8"/>
        <v>4</v>
      </c>
      <c r="P48" s="2">
        <f t="shared" ca="1" si="9"/>
        <v>4.666666666666667</v>
      </c>
      <c r="Q48" s="2">
        <f t="shared" ca="1" si="10"/>
        <v>4.2666666666666666</v>
      </c>
    </row>
    <row r="49" spans="1:17" x14ac:dyDescent="0.2">
      <c r="A49">
        <v>100048</v>
      </c>
      <c r="B49" s="3">
        <f t="shared" ca="1" si="1"/>
        <v>2277.4195454196301</v>
      </c>
      <c r="C49" s="3">
        <f t="shared" ca="1" si="2"/>
        <v>44.418647378353839</v>
      </c>
      <c r="D49" s="3" t="str">
        <f t="shared" ca="1" si="3"/>
        <v>老员工</v>
      </c>
      <c r="E49" t="str">
        <f t="shared" ca="1" si="4"/>
        <v>女</v>
      </c>
      <c r="F49" s="3">
        <f t="shared" ca="1" si="5"/>
        <v>12920.174294934817</v>
      </c>
      <c r="G49" s="3">
        <f t="shared" ca="1" si="6"/>
        <v>22</v>
      </c>
      <c r="H49">
        <f t="shared" ca="1" si="7"/>
        <v>4</v>
      </c>
      <c r="I49">
        <f t="shared" ca="1" si="7"/>
        <v>5</v>
      </c>
      <c r="J49">
        <f t="shared" ca="1" si="7"/>
        <v>4</v>
      </c>
      <c r="K49">
        <f t="shared" ca="1" si="7"/>
        <v>4</v>
      </c>
      <c r="L49">
        <f t="shared" ca="1" si="7"/>
        <v>5</v>
      </c>
      <c r="M49">
        <f t="shared" ca="1" si="7"/>
        <v>4</v>
      </c>
      <c r="N49">
        <f t="shared" ca="1" si="7"/>
        <v>5</v>
      </c>
      <c r="O49" s="2">
        <f t="shared" ca="1" si="8"/>
        <v>4.25</v>
      </c>
      <c r="P49" s="2">
        <f t="shared" ca="1" si="9"/>
        <v>4.666666666666667</v>
      </c>
      <c r="Q49" s="2">
        <f t="shared" ca="1" si="10"/>
        <v>4.416666666666667</v>
      </c>
    </row>
    <row r="50" spans="1:17" x14ac:dyDescent="0.2">
      <c r="A50">
        <v>100049</v>
      </c>
      <c r="B50" s="3">
        <f t="shared" ca="1" si="1"/>
        <v>5719.4169842894407</v>
      </c>
      <c r="C50" s="3">
        <f t="shared" ca="1" si="2"/>
        <v>48.490105910484758</v>
      </c>
      <c r="D50" s="3" t="str">
        <f t="shared" ca="1" si="3"/>
        <v>老员工</v>
      </c>
      <c r="E50" t="str">
        <f t="shared" ca="1" si="4"/>
        <v>男</v>
      </c>
      <c r="F50" s="3">
        <f t="shared" ca="1" si="5"/>
        <v>17342.640268473831</v>
      </c>
      <c r="G50" s="3">
        <f t="shared" ca="1" si="6"/>
        <v>8</v>
      </c>
      <c r="H50">
        <f t="shared" ca="1" si="7"/>
        <v>4</v>
      </c>
      <c r="I50">
        <f t="shared" ca="1" si="7"/>
        <v>4</v>
      </c>
      <c r="J50">
        <f t="shared" ca="1" si="7"/>
        <v>4</v>
      </c>
      <c r="K50">
        <f t="shared" ca="1" si="7"/>
        <v>3</v>
      </c>
      <c r="L50">
        <f t="shared" ca="1" si="7"/>
        <v>3</v>
      </c>
      <c r="M50">
        <f t="shared" ca="1" si="7"/>
        <v>4</v>
      </c>
      <c r="N50">
        <f t="shared" ca="1" si="7"/>
        <v>4</v>
      </c>
      <c r="O50" s="2">
        <f t="shared" ca="1" si="8"/>
        <v>3.75</v>
      </c>
      <c r="P50" s="2">
        <f t="shared" ca="1" si="9"/>
        <v>3.6666666666666665</v>
      </c>
      <c r="Q50" s="2">
        <f t="shared" ca="1" si="10"/>
        <v>3.7166666666666668</v>
      </c>
    </row>
    <row r="51" spans="1:17" x14ac:dyDescent="0.2">
      <c r="A51">
        <v>100050</v>
      </c>
      <c r="B51" s="3">
        <f t="shared" ca="1" si="1"/>
        <v>6656.8815781944122</v>
      </c>
      <c r="C51" s="3">
        <f t="shared" ca="1" si="2"/>
        <v>53.659179409270827</v>
      </c>
      <c r="D51" s="3" t="str">
        <f t="shared" ca="1" si="3"/>
        <v>老员工</v>
      </c>
      <c r="E51" t="str">
        <f t="shared" ca="1" si="4"/>
        <v>女</v>
      </c>
      <c r="F51" s="3">
        <f t="shared" ca="1" si="5"/>
        <v>7496.2782841332692</v>
      </c>
      <c r="G51" s="3">
        <f t="shared" ca="1" si="6"/>
        <v>18</v>
      </c>
      <c r="H51">
        <f t="shared" ca="1" si="7"/>
        <v>5</v>
      </c>
      <c r="I51">
        <f t="shared" ca="1" si="7"/>
        <v>4</v>
      </c>
      <c r="J51">
        <f t="shared" ca="1" si="7"/>
        <v>3</v>
      </c>
      <c r="K51">
        <f t="shared" ca="1" si="7"/>
        <v>5</v>
      </c>
      <c r="L51">
        <f t="shared" ca="1" si="7"/>
        <v>4</v>
      </c>
      <c r="M51">
        <f t="shared" ca="1" si="7"/>
        <v>5</v>
      </c>
      <c r="N51">
        <f t="shared" ca="1" si="7"/>
        <v>4</v>
      </c>
      <c r="O51" s="2">
        <f t="shared" ca="1" si="8"/>
        <v>4.25</v>
      </c>
      <c r="P51" s="2">
        <f t="shared" ca="1" si="9"/>
        <v>4.333333333333333</v>
      </c>
      <c r="Q51" s="2">
        <f t="shared" ca="1" si="10"/>
        <v>4.2833333333333332</v>
      </c>
    </row>
    <row r="52" spans="1:17" x14ac:dyDescent="0.2">
      <c r="A52">
        <v>100051</v>
      </c>
      <c r="B52" s="3">
        <f t="shared" ca="1" si="1"/>
        <v>746.42223076005985</v>
      </c>
      <c r="C52" s="3">
        <f t="shared" ca="1" si="2"/>
        <v>59.84187873807938</v>
      </c>
      <c r="D52" s="3" t="str">
        <f t="shared" ca="1" si="3"/>
        <v>老员工</v>
      </c>
      <c r="E52" t="str">
        <f t="shared" ca="1" si="4"/>
        <v>女</v>
      </c>
      <c r="F52" s="3">
        <f t="shared" ca="1" si="5"/>
        <v>10605.642939729252</v>
      </c>
      <c r="G52" s="3">
        <f t="shared" ca="1" si="6"/>
        <v>20</v>
      </c>
      <c r="H52">
        <f t="shared" ca="1" si="7"/>
        <v>5</v>
      </c>
      <c r="I52">
        <f t="shared" ca="1" si="7"/>
        <v>4</v>
      </c>
      <c r="J52">
        <f t="shared" ref="I52:N94" ca="1" si="14">IF(RAND()&lt;0.5,5,IF(RAND()&lt;0.7,4,IF(RAND()&lt;0.8,3,IF(RAND()&lt;0.9,2,1))))</f>
        <v>4</v>
      </c>
      <c r="K52">
        <f t="shared" ca="1" si="14"/>
        <v>4</v>
      </c>
      <c r="L52">
        <f t="shared" ca="1" si="14"/>
        <v>5</v>
      </c>
      <c r="M52">
        <f t="shared" ca="1" si="14"/>
        <v>4</v>
      </c>
      <c r="N52">
        <f t="shared" ca="1" si="14"/>
        <v>5</v>
      </c>
      <c r="O52" s="2">
        <f t="shared" ca="1" si="8"/>
        <v>4.25</v>
      </c>
      <c r="P52" s="2">
        <f t="shared" ca="1" si="9"/>
        <v>4.666666666666667</v>
      </c>
      <c r="Q52" s="2">
        <f t="shared" ca="1" si="10"/>
        <v>4.416666666666667</v>
      </c>
    </row>
    <row r="53" spans="1:17" x14ac:dyDescent="0.2">
      <c r="A53">
        <v>100052</v>
      </c>
      <c r="B53" s="3">
        <f t="shared" ca="1" si="1"/>
        <v>9161.8466871017481</v>
      </c>
      <c r="C53" s="3">
        <f t="shared" ca="1" si="2"/>
        <v>50.88867001176812</v>
      </c>
      <c r="D53" s="3" t="str">
        <f t="shared" ca="1" si="3"/>
        <v>老员工</v>
      </c>
      <c r="E53" t="str">
        <f t="shared" ca="1" si="4"/>
        <v>男</v>
      </c>
      <c r="F53" s="3">
        <f t="shared" ca="1" si="5"/>
        <v>6245.097658741035</v>
      </c>
      <c r="G53" s="3">
        <f t="shared" ca="1" si="6"/>
        <v>19</v>
      </c>
      <c r="H53">
        <f t="shared" ref="H53:H116" ca="1" si="15">IF(RAND()&lt;0.5,5,IF(RAND()&lt;0.7,4,IF(RAND()&lt;0.8,3,IF(RAND()&lt;0.9,2,1))))</f>
        <v>4</v>
      </c>
      <c r="I53">
        <f t="shared" ca="1" si="14"/>
        <v>5</v>
      </c>
      <c r="J53">
        <f t="shared" ca="1" si="14"/>
        <v>4</v>
      </c>
      <c r="K53">
        <f t="shared" ca="1" si="14"/>
        <v>5</v>
      </c>
      <c r="L53">
        <f t="shared" ca="1" si="14"/>
        <v>3</v>
      </c>
      <c r="M53">
        <f t="shared" ca="1" si="14"/>
        <v>4</v>
      </c>
      <c r="N53">
        <f t="shared" ca="1" si="14"/>
        <v>4</v>
      </c>
      <c r="O53" s="2">
        <f t="shared" ca="1" si="8"/>
        <v>4.5</v>
      </c>
      <c r="P53" s="2">
        <f t="shared" ca="1" si="9"/>
        <v>3.6666666666666665</v>
      </c>
      <c r="Q53" s="2">
        <f t="shared" ca="1" si="10"/>
        <v>4.1666666666666661</v>
      </c>
    </row>
    <row r="54" spans="1:17" x14ac:dyDescent="0.2">
      <c r="A54">
        <v>100053</v>
      </c>
      <c r="B54" s="3">
        <f t="shared" ca="1" si="1"/>
        <v>7038.24896624747</v>
      </c>
      <c r="C54" s="3">
        <f t="shared" ca="1" si="2"/>
        <v>36.255217756381995</v>
      </c>
      <c r="D54" s="3" t="str">
        <f t="shared" ca="1" si="3"/>
        <v>老员工</v>
      </c>
      <c r="E54" t="str">
        <f t="shared" ca="1" si="4"/>
        <v>女</v>
      </c>
      <c r="F54" s="3">
        <f t="shared" ca="1" si="5"/>
        <v>3221.0882661214109</v>
      </c>
      <c r="G54" s="3">
        <f t="shared" ca="1" si="6"/>
        <v>3</v>
      </c>
      <c r="H54">
        <f t="shared" ca="1" si="15"/>
        <v>5</v>
      </c>
      <c r="I54">
        <f t="shared" ca="1" si="14"/>
        <v>5</v>
      </c>
      <c r="J54">
        <f t="shared" ca="1" si="14"/>
        <v>3</v>
      </c>
      <c r="K54">
        <f t="shared" ca="1" si="14"/>
        <v>5</v>
      </c>
      <c r="L54">
        <f t="shared" ca="1" si="14"/>
        <v>4</v>
      </c>
      <c r="M54">
        <f t="shared" ca="1" si="14"/>
        <v>5</v>
      </c>
      <c r="N54">
        <f t="shared" ca="1" si="14"/>
        <v>5</v>
      </c>
      <c r="O54" s="2">
        <f t="shared" ca="1" si="8"/>
        <v>4.5</v>
      </c>
      <c r="P54" s="2">
        <f t="shared" ca="1" si="9"/>
        <v>4.666666666666667</v>
      </c>
      <c r="Q54" s="2">
        <f t="shared" ca="1" si="10"/>
        <v>4.5666666666666664</v>
      </c>
    </row>
    <row r="55" spans="1:17" x14ac:dyDescent="0.2">
      <c r="A55">
        <v>100054</v>
      </c>
      <c r="B55" s="3">
        <f t="shared" ca="1" si="1"/>
        <v>5185.6781181693459</v>
      </c>
      <c r="C55" s="3">
        <f t="shared" ca="1" si="2"/>
        <v>53.862551592453258</v>
      </c>
      <c r="D55" s="3" t="str">
        <f t="shared" ca="1" si="3"/>
        <v>老员工</v>
      </c>
      <c r="E55" t="str">
        <f t="shared" ca="1" si="4"/>
        <v>女</v>
      </c>
      <c r="F55" s="3">
        <f t="shared" ca="1" si="5"/>
        <v>21608.419216446018</v>
      </c>
      <c r="G55" s="3">
        <f t="shared" ca="1" si="6"/>
        <v>5</v>
      </c>
      <c r="H55">
        <f t="shared" ca="1" si="15"/>
        <v>4</v>
      </c>
      <c r="I55">
        <f t="shared" ca="1" si="14"/>
        <v>5</v>
      </c>
      <c r="J55">
        <f t="shared" ca="1" si="14"/>
        <v>5</v>
      </c>
      <c r="K55">
        <f t="shared" ca="1" si="14"/>
        <v>4</v>
      </c>
      <c r="L55">
        <f t="shared" ca="1" si="14"/>
        <v>3</v>
      </c>
      <c r="M55">
        <f t="shared" ca="1" si="14"/>
        <v>5</v>
      </c>
      <c r="N55">
        <f t="shared" ca="1" si="14"/>
        <v>4</v>
      </c>
      <c r="O55" s="2">
        <f t="shared" ca="1" si="8"/>
        <v>4.5</v>
      </c>
      <c r="P55" s="2">
        <f t="shared" ca="1" si="9"/>
        <v>4</v>
      </c>
      <c r="Q55" s="2">
        <f t="shared" ca="1" si="10"/>
        <v>4.3</v>
      </c>
    </row>
    <row r="56" spans="1:17" x14ac:dyDescent="0.2">
      <c r="A56">
        <v>100055</v>
      </c>
      <c r="B56" s="3">
        <f t="shared" ca="1" si="1"/>
        <v>6920.5862352359782</v>
      </c>
      <c r="C56" s="3">
        <f t="shared" ca="1" si="2"/>
        <v>65.517635254556595</v>
      </c>
      <c r="D56" s="3" t="str">
        <f t="shared" ca="1" si="3"/>
        <v>老员工</v>
      </c>
      <c r="E56" t="str">
        <f t="shared" ca="1" si="4"/>
        <v>男</v>
      </c>
      <c r="F56" s="3">
        <f t="shared" ca="1" si="5"/>
        <v>12426.713089074397</v>
      </c>
      <c r="G56" s="3">
        <f t="shared" ca="1" si="6"/>
        <v>3</v>
      </c>
      <c r="H56">
        <f t="shared" ca="1" si="15"/>
        <v>5</v>
      </c>
      <c r="I56">
        <f t="shared" ca="1" si="14"/>
        <v>4</v>
      </c>
      <c r="J56">
        <f t="shared" ca="1" si="14"/>
        <v>5</v>
      </c>
      <c r="K56">
        <f t="shared" ca="1" si="14"/>
        <v>3</v>
      </c>
      <c r="L56">
        <f t="shared" ca="1" si="14"/>
        <v>5</v>
      </c>
      <c r="M56">
        <f t="shared" ca="1" si="14"/>
        <v>4</v>
      </c>
      <c r="N56">
        <f t="shared" ca="1" si="14"/>
        <v>5</v>
      </c>
      <c r="O56" s="2">
        <f t="shared" ca="1" si="8"/>
        <v>4.25</v>
      </c>
      <c r="P56" s="2">
        <f t="shared" ca="1" si="9"/>
        <v>4.666666666666667</v>
      </c>
      <c r="Q56" s="2">
        <f t="shared" ca="1" si="10"/>
        <v>4.416666666666667</v>
      </c>
    </row>
    <row r="57" spans="1:17" x14ac:dyDescent="0.2">
      <c r="A57">
        <v>100056</v>
      </c>
      <c r="B57" s="3">
        <f t="shared" ca="1" si="1"/>
        <v>7571.8435312571974</v>
      </c>
      <c r="C57" s="3">
        <f t="shared" ca="1" si="2"/>
        <v>36.056630162981975</v>
      </c>
      <c r="D57" s="3" t="str">
        <f t="shared" ca="1" si="3"/>
        <v>老员工</v>
      </c>
      <c r="E57" t="str">
        <f t="shared" ca="1" si="4"/>
        <v>女</v>
      </c>
      <c r="F57" s="3">
        <f t="shared" ca="1" si="5"/>
        <v>5364.3863987915256</v>
      </c>
      <c r="G57" s="3">
        <f t="shared" ca="1" si="6"/>
        <v>17</v>
      </c>
      <c r="H57">
        <f t="shared" ca="1" si="15"/>
        <v>4</v>
      </c>
      <c r="I57">
        <f t="shared" ca="1" si="14"/>
        <v>3</v>
      </c>
      <c r="J57">
        <f t="shared" ca="1" si="14"/>
        <v>5</v>
      </c>
      <c r="K57">
        <f t="shared" ca="1" si="14"/>
        <v>5</v>
      </c>
      <c r="L57">
        <f t="shared" ca="1" si="14"/>
        <v>5</v>
      </c>
      <c r="M57">
        <f t="shared" ca="1" si="14"/>
        <v>5</v>
      </c>
      <c r="N57">
        <f t="shared" ca="1" si="14"/>
        <v>4</v>
      </c>
      <c r="O57" s="2">
        <f t="shared" ca="1" si="8"/>
        <v>4.25</v>
      </c>
      <c r="P57" s="2">
        <f t="shared" ca="1" si="9"/>
        <v>4.666666666666667</v>
      </c>
      <c r="Q57" s="2">
        <f t="shared" ca="1" si="10"/>
        <v>4.416666666666667</v>
      </c>
    </row>
    <row r="58" spans="1:17" x14ac:dyDescent="0.2">
      <c r="A58">
        <v>100057</v>
      </c>
      <c r="B58" s="3">
        <f t="shared" ca="1" si="1"/>
        <v>2113.8488916516717</v>
      </c>
      <c r="C58" s="3">
        <f t="shared" ca="1" si="2"/>
        <v>33.399797055137761</v>
      </c>
      <c r="D58" s="3" t="str">
        <f t="shared" ca="1" si="3"/>
        <v>骨干</v>
      </c>
      <c r="E58" t="str">
        <f t="shared" ca="1" si="4"/>
        <v>男</v>
      </c>
      <c r="F58" s="3">
        <f t="shared" ca="1" si="5"/>
        <v>12779.774506728094</v>
      </c>
      <c r="G58" s="3">
        <f t="shared" ca="1" si="6"/>
        <v>16</v>
      </c>
      <c r="H58">
        <f t="shared" ca="1" si="15"/>
        <v>4</v>
      </c>
      <c r="I58">
        <f t="shared" ca="1" si="14"/>
        <v>4</v>
      </c>
      <c r="J58">
        <f t="shared" ca="1" si="14"/>
        <v>2</v>
      </c>
      <c r="K58">
        <f t="shared" ca="1" si="14"/>
        <v>4</v>
      </c>
      <c r="L58">
        <f t="shared" ca="1" si="14"/>
        <v>4</v>
      </c>
      <c r="M58">
        <f t="shared" ca="1" si="14"/>
        <v>5</v>
      </c>
      <c r="N58">
        <f t="shared" ca="1" si="14"/>
        <v>4</v>
      </c>
      <c r="O58" s="2">
        <f t="shared" ca="1" si="8"/>
        <v>3.5</v>
      </c>
      <c r="P58" s="2">
        <f t="shared" ca="1" si="9"/>
        <v>4.333333333333333</v>
      </c>
      <c r="Q58" s="2">
        <f t="shared" ca="1" si="10"/>
        <v>3.8333333333333335</v>
      </c>
    </row>
    <row r="59" spans="1:17" x14ac:dyDescent="0.2">
      <c r="A59">
        <v>100058</v>
      </c>
      <c r="B59" s="3">
        <f t="shared" ca="1" si="1"/>
        <v>1244.8505326848447</v>
      </c>
      <c r="C59" s="3">
        <f t="shared" ca="1" si="2"/>
        <v>38.516178807129727</v>
      </c>
      <c r="D59" s="3" t="str">
        <f t="shared" ca="1" si="3"/>
        <v>老员工</v>
      </c>
      <c r="E59" t="str">
        <f t="shared" ca="1" si="4"/>
        <v>男</v>
      </c>
      <c r="F59" s="3">
        <f t="shared" ca="1" si="5"/>
        <v>6748.9392887684016</v>
      </c>
      <c r="G59" s="3">
        <f t="shared" ca="1" si="6"/>
        <v>6</v>
      </c>
      <c r="H59">
        <f t="shared" ca="1" si="15"/>
        <v>5</v>
      </c>
      <c r="I59">
        <f t="shared" ca="1" si="14"/>
        <v>5</v>
      </c>
      <c r="J59">
        <f t="shared" ca="1" si="14"/>
        <v>5</v>
      </c>
      <c r="K59">
        <f t="shared" ca="1" si="14"/>
        <v>5</v>
      </c>
      <c r="L59">
        <f t="shared" ca="1" si="14"/>
        <v>5</v>
      </c>
      <c r="M59">
        <f t="shared" ca="1" si="14"/>
        <v>4</v>
      </c>
      <c r="N59">
        <f t="shared" ca="1" si="14"/>
        <v>5</v>
      </c>
      <c r="O59" s="2">
        <f t="shared" ca="1" si="8"/>
        <v>5</v>
      </c>
      <c r="P59" s="2">
        <f t="shared" ca="1" si="9"/>
        <v>4.666666666666667</v>
      </c>
      <c r="Q59" s="2">
        <f t="shared" ca="1" si="10"/>
        <v>4.8666666666666671</v>
      </c>
    </row>
    <row r="60" spans="1:17" x14ac:dyDescent="0.2">
      <c r="A60">
        <v>100059</v>
      </c>
      <c r="B60" s="3">
        <f t="shared" ca="1" si="1"/>
        <v>3583.3794306098798</v>
      </c>
      <c r="C60" s="3">
        <f t="shared" ca="1" si="2"/>
        <v>54.256114127227498</v>
      </c>
      <c r="D60" s="3" t="str">
        <f t="shared" ca="1" si="3"/>
        <v>老员工</v>
      </c>
      <c r="E60" t="str">
        <f t="shared" ca="1" si="4"/>
        <v>男</v>
      </c>
      <c r="F60" s="3">
        <f t="shared" ca="1" si="5"/>
        <v>19900.250892075219</v>
      </c>
      <c r="G60" s="3">
        <f t="shared" ca="1" si="6"/>
        <v>10</v>
      </c>
      <c r="H60">
        <f t="shared" ca="1" si="15"/>
        <v>5</v>
      </c>
      <c r="I60">
        <f t="shared" ca="1" si="14"/>
        <v>5</v>
      </c>
      <c r="J60">
        <f t="shared" ca="1" si="14"/>
        <v>3</v>
      </c>
      <c r="K60">
        <f t="shared" ca="1" si="14"/>
        <v>5</v>
      </c>
      <c r="L60">
        <f t="shared" ca="1" si="14"/>
        <v>4</v>
      </c>
      <c r="M60">
        <f t="shared" ca="1" si="14"/>
        <v>3</v>
      </c>
      <c r="N60">
        <f t="shared" ca="1" si="14"/>
        <v>5</v>
      </c>
      <c r="O60" s="2">
        <f t="shared" ca="1" si="8"/>
        <v>4.5</v>
      </c>
      <c r="P60" s="2">
        <f t="shared" ca="1" si="9"/>
        <v>4</v>
      </c>
      <c r="Q60" s="2">
        <f t="shared" ca="1" si="10"/>
        <v>4.3</v>
      </c>
    </row>
    <row r="61" spans="1:17" x14ac:dyDescent="0.2">
      <c r="A61">
        <v>100060</v>
      </c>
      <c r="B61" s="3">
        <f t="shared" ca="1" si="1"/>
        <v>7000.6422349031172</v>
      </c>
      <c r="C61" s="3">
        <f t="shared" ca="1" si="2"/>
        <v>40.545680223119774</v>
      </c>
      <c r="D61" s="3" t="str">
        <f t="shared" ca="1" si="3"/>
        <v>老员工</v>
      </c>
      <c r="E61" t="str">
        <f t="shared" ca="1" si="4"/>
        <v>男</v>
      </c>
      <c r="F61" s="3">
        <f t="shared" ca="1" si="5"/>
        <v>21796.387471078742</v>
      </c>
      <c r="G61" s="3">
        <f t="shared" ca="1" si="6"/>
        <v>12</v>
      </c>
      <c r="H61">
        <f t="shared" ca="1" si="15"/>
        <v>4</v>
      </c>
      <c r="I61">
        <f t="shared" ca="1" si="14"/>
        <v>5</v>
      </c>
      <c r="J61">
        <f t="shared" ca="1" si="14"/>
        <v>3</v>
      </c>
      <c r="K61">
        <f t="shared" ca="1" si="14"/>
        <v>4</v>
      </c>
      <c r="L61">
        <f t="shared" ca="1" si="14"/>
        <v>4</v>
      </c>
      <c r="M61">
        <f t="shared" ca="1" si="14"/>
        <v>5</v>
      </c>
      <c r="N61">
        <f t="shared" ca="1" si="14"/>
        <v>5</v>
      </c>
      <c r="O61" s="2">
        <f t="shared" ca="1" si="8"/>
        <v>4</v>
      </c>
      <c r="P61" s="2">
        <f t="shared" ca="1" si="9"/>
        <v>4.666666666666667</v>
      </c>
      <c r="Q61" s="2">
        <f t="shared" ca="1" si="10"/>
        <v>4.2666666666666666</v>
      </c>
    </row>
    <row r="62" spans="1:17" x14ac:dyDescent="0.2">
      <c r="A62">
        <v>100061</v>
      </c>
      <c r="B62" s="3">
        <f t="shared" ca="1" si="1"/>
        <v>8907.7880554176099</v>
      </c>
      <c r="C62" s="3">
        <f t="shared" ca="1" si="2"/>
        <v>35.826582521124749</v>
      </c>
      <c r="D62" s="3" t="str">
        <f t="shared" ca="1" si="3"/>
        <v>老员工</v>
      </c>
      <c r="E62" t="str">
        <f t="shared" ca="1" si="4"/>
        <v>女</v>
      </c>
      <c r="F62" s="3">
        <f t="shared" ca="1" si="5"/>
        <v>20062.862038576492</v>
      </c>
      <c r="G62" s="3">
        <f t="shared" ca="1" si="6"/>
        <v>2</v>
      </c>
      <c r="H62">
        <f t="shared" ca="1" si="15"/>
        <v>5</v>
      </c>
      <c r="I62">
        <f t="shared" ca="1" si="14"/>
        <v>5</v>
      </c>
      <c r="J62">
        <f t="shared" ca="1" si="14"/>
        <v>4</v>
      </c>
      <c r="K62">
        <f t="shared" ca="1" si="14"/>
        <v>4</v>
      </c>
      <c r="L62">
        <f t="shared" ca="1" si="14"/>
        <v>5</v>
      </c>
      <c r="M62">
        <f t="shared" ca="1" si="14"/>
        <v>5</v>
      </c>
      <c r="N62">
        <f t="shared" ca="1" si="14"/>
        <v>5</v>
      </c>
      <c r="O62" s="2">
        <f t="shared" ca="1" si="8"/>
        <v>4.5</v>
      </c>
      <c r="P62" s="2">
        <f t="shared" ca="1" si="9"/>
        <v>5</v>
      </c>
      <c r="Q62" s="2">
        <f t="shared" ca="1" si="10"/>
        <v>4.6999999999999993</v>
      </c>
    </row>
    <row r="63" spans="1:17" x14ac:dyDescent="0.2">
      <c r="A63">
        <v>100062</v>
      </c>
      <c r="B63" s="3">
        <f t="shared" ca="1" si="1"/>
        <v>9017.5602719473118</v>
      </c>
      <c r="C63" s="3">
        <f t="shared" ca="1" si="2"/>
        <v>38.661680551430578</v>
      </c>
      <c r="D63" s="3" t="str">
        <f t="shared" ca="1" si="3"/>
        <v>老员工</v>
      </c>
      <c r="E63" t="str">
        <f t="shared" ca="1" si="4"/>
        <v>女</v>
      </c>
      <c r="F63" s="3">
        <f t="shared" ca="1" si="5"/>
        <v>5053.1034920369548</v>
      </c>
      <c r="G63" s="3">
        <f t="shared" ca="1" si="6"/>
        <v>18</v>
      </c>
      <c r="H63">
        <f t="shared" ca="1" si="15"/>
        <v>5</v>
      </c>
      <c r="I63">
        <f t="shared" ca="1" si="14"/>
        <v>4</v>
      </c>
      <c r="J63">
        <f t="shared" ca="1" si="14"/>
        <v>3</v>
      </c>
      <c r="K63">
        <f t="shared" ca="1" si="14"/>
        <v>4</v>
      </c>
      <c r="L63">
        <f t="shared" ca="1" si="14"/>
        <v>4</v>
      </c>
      <c r="M63">
        <f t="shared" ca="1" si="14"/>
        <v>5</v>
      </c>
      <c r="N63">
        <f t="shared" ca="1" si="14"/>
        <v>4</v>
      </c>
      <c r="O63" s="2">
        <f t="shared" ca="1" si="8"/>
        <v>4</v>
      </c>
      <c r="P63" s="2">
        <f t="shared" ca="1" si="9"/>
        <v>4.333333333333333</v>
      </c>
      <c r="Q63" s="2">
        <f t="shared" ca="1" si="10"/>
        <v>4.1333333333333329</v>
      </c>
    </row>
    <row r="64" spans="1:17" x14ac:dyDescent="0.2">
      <c r="A64">
        <v>100063</v>
      </c>
      <c r="B64" s="3">
        <f t="shared" ca="1" si="1"/>
        <v>2072.8544796608185</v>
      </c>
      <c r="C64" s="3">
        <f t="shared" ca="1" si="2"/>
        <v>43.823129223818896</v>
      </c>
      <c r="D64" s="3" t="str">
        <f t="shared" ca="1" si="3"/>
        <v>老员工</v>
      </c>
      <c r="E64" t="str">
        <f t="shared" ca="1" si="4"/>
        <v>男</v>
      </c>
      <c r="F64" s="3">
        <f t="shared" ca="1" si="5"/>
        <v>10511.478727843718</v>
      </c>
      <c r="G64" s="3">
        <f t="shared" ca="1" si="6"/>
        <v>11</v>
      </c>
      <c r="H64">
        <f t="shared" ca="1" si="15"/>
        <v>3</v>
      </c>
      <c r="I64">
        <f t="shared" ca="1" si="14"/>
        <v>4</v>
      </c>
      <c r="J64">
        <f t="shared" ca="1" si="14"/>
        <v>5</v>
      </c>
      <c r="K64">
        <f t="shared" ca="1" si="14"/>
        <v>4</v>
      </c>
      <c r="L64">
        <f t="shared" ca="1" si="14"/>
        <v>5</v>
      </c>
      <c r="M64">
        <f t="shared" ca="1" si="14"/>
        <v>4</v>
      </c>
      <c r="N64">
        <f t="shared" ca="1" si="14"/>
        <v>5</v>
      </c>
      <c r="O64" s="2">
        <f t="shared" ca="1" si="8"/>
        <v>4</v>
      </c>
      <c r="P64" s="2">
        <f t="shared" ca="1" si="9"/>
        <v>4.666666666666667</v>
      </c>
      <c r="Q64" s="2">
        <f t="shared" ca="1" si="10"/>
        <v>4.2666666666666666</v>
      </c>
    </row>
    <row r="65" spans="1:17" x14ac:dyDescent="0.2">
      <c r="A65">
        <v>100064</v>
      </c>
      <c r="B65" s="3">
        <f t="shared" ca="1" si="1"/>
        <v>7058.8316914441866</v>
      </c>
      <c r="C65" s="3">
        <f t="shared" ca="1" si="2"/>
        <v>40.630262370056272</v>
      </c>
      <c r="D65" s="3" t="str">
        <f t="shared" ca="1" si="3"/>
        <v>老员工</v>
      </c>
      <c r="E65" t="str">
        <f t="shared" ca="1" si="4"/>
        <v>女</v>
      </c>
      <c r="F65" s="3">
        <f t="shared" ca="1" si="5"/>
        <v>18463.000096983553</v>
      </c>
      <c r="G65" s="3">
        <f t="shared" ca="1" si="6"/>
        <v>14</v>
      </c>
      <c r="H65">
        <f t="shared" ca="1" si="15"/>
        <v>5</v>
      </c>
      <c r="I65">
        <f t="shared" ca="1" si="14"/>
        <v>4</v>
      </c>
      <c r="J65">
        <f t="shared" ca="1" si="14"/>
        <v>4</v>
      </c>
      <c r="K65">
        <f t="shared" ca="1" si="14"/>
        <v>5</v>
      </c>
      <c r="L65">
        <f t="shared" ca="1" si="14"/>
        <v>5</v>
      </c>
      <c r="M65">
        <f t="shared" ca="1" si="14"/>
        <v>3</v>
      </c>
      <c r="N65">
        <f t="shared" ca="1" si="14"/>
        <v>5</v>
      </c>
      <c r="O65" s="2">
        <f t="shared" ca="1" si="8"/>
        <v>4.5</v>
      </c>
      <c r="P65" s="2">
        <f t="shared" ca="1" si="9"/>
        <v>4.333333333333333</v>
      </c>
      <c r="Q65" s="2">
        <f t="shared" ca="1" si="10"/>
        <v>4.4333333333333336</v>
      </c>
    </row>
    <row r="66" spans="1:17" x14ac:dyDescent="0.2">
      <c r="A66">
        <v>100065</v>
      </c>
      <c r="B66" s="3">
        <f t="shared" ca="1" si="1"/>
        <v>2534.1379451635426</v>
      </c>
      <c r="C66" s="3">
        <f t="shared" ca="1" si="2"/>
        <v>28.166406025997759</v>
      </c>
      <c r="D66" s="3" t="str">
        <f t="shared" ca="1" si="3"/>
        <v>骨干</v>
      </c>
      <c r="E66" t="str">
        <f t="shared" ca="1" si="4"/>
        <v>男</v>
      </c>
      <c r="F66" s="3">
        <f t="shared" ca="1" si="5"/>
        <v>21833.630480789685</v>
      </c>
      <c r="G66" s="3">
        <f t="shared" ca="1" si="6"/>
        <v>5</v>
      </c>
      <c r="H66">
        <f t="shared" ca="1" si="15"/>
        <v>3</v>
      </c>
      <c r="I66">
        <f t="shared" ca="1" si="14"/>
        <v>5</v>
      </c>
      <c r="J66">
        <f t="shared" ca="1" si="14"/>
        <v>4</v>
      </c>
      <c r="K66">
        <f t="shared" ca="1" si="14"/>
        <v>5</v>
      </c>
      <c r="L66">
        <f t="shared" ca="1" si="14"/>
        <v>4</v>
      </c>
      <c r="M66">
        <f t="shared" ca="1" si="14"/>
        <v>3</v>
      </c>
      <c r="N66">
        <f t="shared" ca="1" si="14"/>
        <v>3</v>
      </c>
      <c r="O66" s="2">
        <f t="shared" ca="1" si="8"/>
        <v>4.25</v>
      </c>
      <c r="P66" s="2">
        <f t="shared" ca="1" si="9"/>
        <v>3.3333333333333335</v>
      </c>
      <c r="Q66" s="2">
        <f t="shared" ca="1" si="10"/>
        <v>3.8833333333333333</v>
      </c>
    </row>
    <row r="67" spans="1:17" x14ac:dyDescent="0.2">
      <c r="A67">
        <v>100066</v>
      </c>
      <c r="B67" s="3">
        <f t="shared" ref="B67:B130" ca="1" si="16">RAND()*10000</f>
        <v>918.66816278167732</v>
      </c>
      <c r="C67" s="3">
        <f t="shared" ref="C67:C130" ca="1" si="17">18+RAND()*50</f>
        <v>58.932543026360321</v>
      </c>
      <c r="D67" s="3" t="str">
        <f t="shared" ref="D67:D130" ca="1" si="18">IF(C67&lt;=22,"青年",IF(C67&lt;=35,"骨干","老员工"))</f>
        <v>老员工</v>
      </c>
      <c r="E67" t="str">
        <f t="shared" ref="E67:E130" ca="1" si="19">IF(RAND()&lt;=0.5,"男","女")</f>
        <v>男</v>
      </c>
      <c r="F67" s="3">
        <f t="shared" ref="F67:F130" ca="1" si="20">RAND()*20000+2000</f>
        <v>12196.60165311206</v>
      </c>
      <c r="G67" s="3">
        <f t="shared" ref="G67:G130" ca="1" si="21">ROUND((2+RAND()*20),0)</f>
        <v>8</v>
      </c>
      <c r="H67">
        <f t="shared" ca="1" si="15"/>
        <v>3</v>
      </c>
      <c r="I67">
        <f t="shared" ca="1" si="14"/>
        <v>3</v>
      </c>
      <c r="J67">
        <f t="shared" ca="1" si="14"/>
        <v>5</v>
      </c>
      <c r="K67">
        <f t="shared" ca="1" si="14"/>
        <v>5</v>
      </c>
      <c r="L67">
        <f t="shared" ca="1" si="14"/>
        <v>4</v>
      </c>
      <c r="M67">
        <f t="shared" ca="1" si="14"/>
        <v>4</v>
      </c>
      <c r="N67">
        <f t="shared" ca="1" si="14"/>
        <v>5</v>
      </c>
      <c r="O67" s="2">
        <f t="shared" ref="O67:O130" ca="1" si="22">AVERAGE(H67:K67)</f>
        <v>4</v>
      </c>
      <c r="P67" s="2">
        <f t="shared" ref="P67:P130" ca="1" si="23">AVERAGE(L67:N67)</f>
        <v>4.333333333333333</v>
      </c>
      <c r="Q67" s="2">
        <f t="shared" ref="Q67:Q130" ca="1" si="24">0.6*O67+0.4*P67</f>
        <v>4.1333333333333329</v>
      </c>
    </row>
    <row r="68" spans="1:17" x14ac:dyDescent="0.2">
      <c r="A68">
        <v>100067</v>
      </c>
      <c r="B68" s="3">
        <f t="shared" ca="1" si="16"/>
        <v>2237.4539424522623</v>
      </c>
      <c r="C68" s="3">
        <f t="shared" ca="1" si="17"/>
        <v>67.924574641942456</v>
      </c>
      <c r="D68" s="3" t="str">
        <f t="shared" ca="1" si="18"/>
        <v>老员工</v>
      </c>
      <c r="E68" t="str">
        <f t="shared" ca="1" si="19"/>
        <v>男</v>
      </c>
      <c r="F68" s="3">
        <f t="shared" ca="1" si="20"/>
        <v>7131.711985617726</v>
      </c>
      <c r="G68" s="3">
        <f t="shared" ca="1" si="21"/>
        <v>8</v>
      </c>
      <c r="H68">
        <f t="shared" ca="1" si="15"/>
        <v>5</v>
      </c>
      <c r="I68">
        <f t="shared" ca="1" si="14"/>
        <v>4</v>
      </c>
      <c r="J68">
        <f t="shared" ca="1" si="14"/>
        <v>5</v>
      </c>
      <c r="K68">
        <f t="shared" ca="1" si="14"/>
        <v>3</v>
      </c>
      <c r="L68">
        <f t="shared" ca="1" si="14"/>
        <v>5</v>
      </c>
      <c r="M68">
        <f t="shared" ca="1" si="14"/>
        <v>5</v>
      </c>
      <c r="N68">
        <f t="shared" ca="1" si="14"/>
        <v>5</v>
      </c>
      <c r="O68" s="2">
        <f t="shared" ca="1" si="22"/>
        <v>4.25</v>
      </c>
      <c r="P68" s="2">
        <f t="shared" ca="1" si="23"/>
        <v>5</v>
      </c>
      <c r="Q68" s="2">
        <f t="shared" ca="1" si="24"/>
        <v>4.55</v>
      </c>
    </row>
    <row r="69" spans="1:17" x14ac:dyDescent="0.2">
      <c r="A69">
        <v>100068</v>
      </c>
      <c r="B69" s="3">
        <f t="shared" ca="1" si="16"/>
        <v>9661.3519430655651</v>
      </c>
      <c r="C69" s="3">
        <f t="shared" ca="1" si="17"/>
        <v>18.067832410085533</v>
      </c>
      <c r="D69" s="3" t="str">
        <f t="shared" ca="1" si="18"/>
        <v>青年</v>
      </c>
      <c r="E69" t="str">
        <f t="shared" ca="1" si="19"/>
        <v>女</v>
      </c>
      <c r="F69" s="3">
        <f t="shared" ca="1" si="20"/>
        <v>3994.6070102164667</v>
      </c>
      <c r="G69" s="3">
        <f t="shared" ca="1" si="21"/>
        <v>5</v>
      </c>
      <c r="H69">
        <f t="shared" ca="1" si="15"/>
        <v>5</v>
      </c>
      <c r="I69">
        <f t="shared" ca="1" si="14"/>
        <v>5</v>
      </c>
      <c r="J69">
        <f t="shared" ca="1" si="14"/>
        <v>5</v>
      </c>
      <c r="K69">
        <f t="shared" ca="1" si="14"/>
        <v>5</v>
      </c>
      <c r="L69">
        <f t="shared" ca="1" si="14"/>
        <v>4</v>
      </c>
      <c r="M69">
        <f t="shared" ca="1" si="14"/>
        <v>5</v>
      </c>
      <c r="N69">
        <f t="shared" ca="1" si="14"/>
        <v>4</v>
      </c>
      <c r="O69" s="2">
        <f t="shared" ca="1" si="22"/>
        <v>5</v>
      </c>
      <c r="P69" s="2">
        <f t="shared" ca="1" si="23"/>
        <v>4.333333333333333</v>
      </c>
      <c r="Q69" s="2">
        <f t="shared" ca="1" si="24"/>
        <v>4.7333333333333334</v>
      </c>
    </row>
    <row r="70" spans="1:17" x14ac:dyDescent="0.2">
      <c r="A70">
        <v>100069</v>
      </c>
      <c r="B70" s="3">
        <f t="shared" ca="1" si="16"/>
        <v>5150.1323089098842</v>
      </c>
      <c r="C70" s="3">
        <f t="shared" ca="1" si="17"/>
        <v>42.617275919001983</v>
      </c>
      <c r="D70" s="3" t="str">
        <f t="shared" ca="1" si="18"/>
        <v>老员工</v>
      </c>
      <c r="E70" t="str">
        <f t="shared" ca="1" si="19"/>
        <v>男</v>
      </c>
      <c r="F70" s="3">
        <f t="shared" ca="1" si="20"/>
        <v>20743.141867881583</v>
      </c>
      <c r="G70" s="3">
        <f t="shared" ca="1" si="21"/>
        <v>11</v>
      </c>
      <c r="H70">
        <f t="shared" ca="1" si="15"/>
        <v>5</v>
      </c>
      <c r="I70">
        <f t="shared" ca="1" si="14"/>
        <v>5</v>
      </c>
      <c r="J70">
        <f t="shared" ca="1" si="14"/>
        <v>5</v>
      </c>
      <c r="K70">
        <f t="shared" ca="1" si="14"/>
        <v>5</v>
      </c>
      <c r="L70">
        <f t="shared" ca="1" si="14"/>
        <v>5</v>
      </c>
      <c r="M70">
        <f t="shared" ca="1" si="14"/>
        <v>4</v>
      </c>
      <c r="N70">
        <f t="shared" ca="1" si="14"/>
        <v>1</v>
      </c>
      <c r="O70" s="2">
        <f t="shared" ca="1" si="22"/>
        <v>5</v>
      </c>
      <c r="P70" s="2">
        <f t="shared" ca="1" si="23"/>
        <v>3.3333333333333335</v>
      </c>
      <c r="Q70" s="2">
        <f t="shared" ca="1" si="24"/>
        <v>4.3333333333333339</v>
      </c>
    </row>
    <row r="71" spans="1:17" x14ac:dyDescent="0.2">
      <c r="A71">
        <v>100070</v>
      </c>
      <c r="B71" s="3">
        <f t="shared" ca="1" si="16"/>
        <v>5227.8888138434259</v>
      </c>
      <c r="C71" s="3">
        <f t="shared" ca="1" si="17"/>
        <v>51.132721741674956</v>
      </c>
      <c r="D71" s="3" t="str">
        <f t="shared" ca="1" si="18"/>
        <v>老员工</v>
      </c>
      <c r="E71" t="str">
        <f t="shared" ca="1" si="19"/>
        <v>女</v>
      </c>
      <c r="F71" s="3">
        <f t="shared" ca="1" si="20"/>
        <v>19187.108870715216</v>
      </c>
      <c r="G71" s="3">
        <f t="shared" ca="1" si="21"/>
        <v>11</v>
      </c>
      <c r="H71">
        <f t="shared" ca="1" si="15"/>
        <v>5</v>
      </c>
      <c r="I71">
        <f t="shared" ca="1" si="14"/>
        <v>4</v>
      </c>
      <c r="J71">
        <f t="shared" ca="1" si="14"/>
        <v>2</v>
      </c>
      <c r="K71">
        <f t="shared" ca="1" si="14"/>
        <v>2</v>
      </c>
      <c r="L71">
        <f t="shared" ca="1" si="14"/>
        <v>2</v>
      </c>
      <c r="M71">
        <f t="shared" ca="1" si="14"/>
        <v>5</v>
      </c>
      <c r="N71">
        <f t="shared" ca="1" si="14"/>
        <v>4</v>
      </c>
      <c r="O71" s="2">
        <f t="shared" ca="1" si="22"/>
        <v>3.25</v>
      </c>
      <c r="P71" s="2">
        <f t="shared" ca="1" si="23"/>
        <v>3.6666666666666665</v>
      </c>
      <c r="Q71" s="2">
        <f t="shared" ca="1" si="24"/>
        <v>3.416666666666667</v>
      </c>
    </row>
    <row r="72" spans="1:17" x14ac:dyDescent="0.2">
      <c r="A72">
        <v>100071</v>
      </c>
      <c r="B72" s="3">
        <f t="shared" ca="1" si="16"/>
        <v>201.31720883715508</v>
      </c>
      <c r="C72" s="3">
        <f t="shared" ca="1" si="17"/>
        <v>40.640637059763705</v>
      </c>
      <c r="D72" s="3" t="str">
        <f t="shared" ca="1" si="18"/>
        <v>老员工</v>
      </c>
      <c r="E72" t="str">
        <f t="shared" ca="1" si="19"/>
        <v>女</v>
      </c>
      <c r="F72" s="3">
        <f t="shared" ca="1" si="20"/>
        <v>12289.681423986114</v>
      </c>
      <c r="G72" s="3">
        <f t="shared" ca="1" si="21"/>
        <v>8</v>
      </c>
      <c r="H72">
        <f t="shared" ca="1" si="15"/>
        <v>5</v>
      </c>
      <c r="I72">
        <f t="shared" ca="1" si="14"/>
        <v>5</v>
      </c>
      <c r="J72">
        <f t="shared" ca="1" si="14"/>
        <v>4</v>
      </c>
      <c r="K72">
        <f t="shared" ca="1" si="14"/>
        <v>4</v>
      </c>
      <c r="L72">
        <f t="shared" ca="1" si="14"/>
        <v>3</v>
      </c>
      <c r="M72">
        <f t="shared" ca="1" si="14"/>
        <v>4</v>
      </c>
      <c r="N72">
        <f t="shared" ca="1" si="14"/>
        <v>5</v>
      </c>
      <c r="O72" s="2">
        <f t="shared" ca="1" si="22"/>
        <v>4.5</v>
      </c>
      <c r="P72" s="2">
        <f t="shared" ca="1" si="23"/>
        <v>4</v>
      </c>
      <c r="Q72" s="2">
        <f t="shared" ca="1" si="24"/>
        <v>4.3</v>
      </c>
    </row>
    <row r="73" spans="1:17" x14ac:dyDescent="0.2">
      <c r="A73">
        <v>100072</v>
      </c>
      <c r="B73" s="3">
        <f t="shared" ca="1" si="16"/>
        <v>8967.4146047082377</v>
      </c>
      <c r="C73" s="3">
        <f t="shared" ca="1" si="17"/>
        <v>54.999518798242256</v>
      </c>
      <c r="D73" s="3" t="str">
        <f t="shared" ca="1" si="18"/>
        <v>老员工</v>
      </c>
      <c r="E73" t="str">
        <f t="shared" ca="1" si="19"/>
        <v>男</v>
      </c>
      <c r="F73" s="3">
        <f t="shared" ca="1" si="20"/>
        <v>7229.2814162666446</v>
      </c>
      <c r="G73" s="3">
        <f t="shared" ca="1" si="21"/>
        <v>3</v>
      </c>
      <c r="H73">
        <f t="shared" ca="1" si="15"/>
        <v>5</v>
      </c>
      <c r="I73">
        <f t="shared" ca="1" si="14"/>
        <v>4</v>
      </c>
      <c r="J73">
        <f t="shared" ca="1" si="14"/>
        <v>4</v>
      </c>
      <c r="K73">
        <f t="shared" ca="1" si="14"/>
        <v>5</v>
      </c>
      <c r="L73">
        <f t="shared" ca="1" si="14"/>
        <v>5</v>
      </c>
      <c r="M73">
        <f t="shared" ca="1" si="14"/>
        <v>5</v>
      </c>
      <c r="N73">
        <f t="shared" ca="1" si="14"/>
        <v>3</v>
      </c>
      <c r="O73" s="2">
        <f t="shared" ca="1" si="22"/>
        <v>4.5</v>
      </c>
      <c r="P73" s="2">
        <f t="shared" ca="1" si="23"/>
        <v>4.333333333333333</v>
      </c>
      <c r="Q73" s="2">
        <f t="shared" ca="1" si="24"/>
        <v>4.4333333333333336</v>
      </c>
    </row>
    <row r="74" spans="1:17" x14ac:dyDescent="0.2">
      <c r="A74">
        <v>100073</v>
      </c>
      <c r="B74" s="3">
        <f t="shared" ca="1" si="16"/>
        <v>386.17092177138159</v>
      </c>
      <c r="C74" s="3">
        <f t="shared" ca="1" si="17"/>
        <v>49.929886677640638</v>
      </c>
      <c r="D74" s="3" t="str">
        <f t="shared" ca="1" si="18"/>
        <v>老员工</v>
      </c>
      <c r="E74" t="str">
        <f t="shared" ca="1" si="19"/>
        <v>女</v>
      </c>
      <c r="F74" s="3">
        <f t="shared" ca="1" si="20"/>
        <v>21177.415607101146</v>
      </c>
      <c r="G74" s="3">
        <f t="shared" ca="1" si="21"/>
        <v>14</v>
      </c>
      <c r="H74">
        <f t="shared" ca="1" si="15"/>
        <v>5</v>
      </c>
      <c r="I74">
        <f t="shared" ca="1" si="14"/>
        <v>4</v>
      </c>
      <c r="J74">
        <f t="shared" ca="1" si="14"/>
        <v>4</v>
      </c>
      <c r="K74">
        <f t="shared" ca="1" si="14"/>
        <v>5</v>
      </c>
      <c r="L74">
        <f t="shared" ca="1" si="14"/>
        <v>5</v>
      </c>
      <c r="M74">
        <f t="shared" ca="1" si="14"/>
        <v>2</v>
      </c>
      <c r="N74">
        <f t="shared" ca="1" si="14"/>
        <v>4</v>
      </c>
      <c r="O74" s="2">
        <f t="shared" ca="1" si="22"/>
        <v>4.5</v>
      </c>
      <c r="P74" s="2">
        <f t="shared" ca="1" si="23"/>
        <v>3.6666666666666665</v>
      </c>
      <c r="Q74" s="2">
        <f t="shared" ca="1" si="24"/>
        <v>4.1666666666666661</v>
      </c>
    </row>
    <row r="75" spans="1:17" x14ac:dyDescent="0.2">
      <c r="A75">
        <v>100074</v>
      </c>
      <c r="B75" s="3">
        <f t="shared" ca="1" si="16"/>
        <v>3024.2140912781279</v>
      </c>
      <c r="C75" s="3">
        <f t="shared" ca="1" si="17"/>
        <v>44.692872074351882</v>
      </c>
      <c r="D75" s="3" t="str">
        <f t="shared" ca="1" si="18"/>
        <v>老员工</v>
      </c>
      <c r="E75" t="str">
        <f t="shared" ca="1" si="19"/>
        <v>男</v>
      </c>
      <c r="F75" s="3">
        <f t="shared" ca="1" si="20"/>
        <v>6216.0281837640759</v>
      </c>
      <c r="G75" s="3">
        <f t="shared" ca="1" si="21"/>
        <v>19</v>
      </c>
      <c r="H75">
        <f t="shared" ca="1" si="15"/>
        <v>5</v>
      </c>
      <c r="I75">
        <f t="shared" ca="1" si="14"/>
        <v>4</v>
      </c>
      <c r="J75">
        <f t="shared" ca="1" si="14"/>
        <v>5</v>
      </c>
      <c r="K75">
        <f t="shared" ca="1" si="14"/>
        <v>5</v>
      </c>
      <c r="L75">
        <f t="shared" ca="1" si="14"/>
        <v>5</v>
      </c>
      <c r="M75">
        <f t="shared" ca="1" si="14"/>
        <v>4</v>
      </c>
      <c r="N75">
        <f t="shared" ca="1" si="14"/>
        <v>5</v>
      </c>
      <c r="O75" s="2">
        <f t="shared" ca="1" si="22"/>
        <v>4.75</v>
      </c>
      <c r="P75" s="2">
        <f t="shared" ca="1" si="23"/>
        <v>4.666666666666667</v>
      </c>
      <c r="Q75" s="2">
        <f t="shared" ca="1" si="24"/>
        <v>4.7166666666666668</v>
      </c>
    </row>
    <row r="76" spans="1:17" x14ac:dyDescent="0.2">
      <c r="A76">
        <v>100075</v>
      </c>
      <c r="B76" s="3">
        <f t="shared" ca="1" si="16"/>
        <v>9168.5215164995006</v>
      </c>
      <c r="C76" s="3">
        <f t="shared" ca="1" si="17"/>
        <v>43.719602364387534</v>
      </c>
      <c r="D76" s="3" t="str">
        <f t="shared" ca="1" si="18"/>
        <v>老员工</v>
      </c>
      <c r="E76" t="str">
        <f t="shared" ca="1" si="19"/>
        <v>男</v>
      </c>
      <c r="F76" s="3">
        <f t="shared" ca="1" si="20"/>
        <v>16929.419627635878</v>
      </c>
      <c r="G76" s="3">
        <f t="shared" ca="1" si="21"/>
        <v>16</v>
      </c>
      <c r="H76">
        <f t="shared" ca="1" si="15"/>
        <v>4</v>
      </c>
      <c r="I76">
        <f t="shared" ca="1" si="14"/>
        <v>5</v>
      </c>
      <c r="J76">
        <f t="shared" ca="1" si="14"/>
        <v>4</v>
      </c>
      <c r="K76">
        <f t="shared" ca="1" si="14"/>
        <v>5</v>
      </c>
      <c r="L76">
        <f t="shared" ca="1" si="14"/>
        <v>5</v>
      </c>
      <c r="M76">
        <f t="shared" ca="1" si="14"/>
        <v>3</v>
      </c>
      <c r="N76">
        <f t="shared" ca="1" si="14"/>
        <v>3</v>
      </c>
      <c r="O76" s="2">
        <f t="shared" ca="1" si="22"/>
        <v>4.5</v>
      </c>
      <c r="P76" s="2">
        <f t="shared" ca="1" si="23"/>
        <v>3.6666666666666665</v>
      </c>
      <c r="Q76" s="2">
        <f t="shared" ca="1" si="24"/>
        <v>4.1666666666666661</v>
      </c>
    </row>
    <row r="77" spans="1:17" x14ac:dyDescent="0.2">
      <c r="A77">
        <v>100076</v>
      </c>
      <c r="B77" s="3">
        <f t="shared" ca="1" si="16"/>
        <v>4908.8673297976929</v>
      </c>
      <c r="C77" s="3">
        <f t="shared" ca="1" si="17"/>
        <v>45.246324556620365</v>
      </c>
      <c r="D77" s="3" t="str">
        <f t="shared" ca="1" si="18"/>
        <v>老员工</v>
      </c>
      <c r="E77" t="str">
        <f t="shared" ca="1" si="19"/>
        <v>男</v>
      </c>
      <c r="F77" s="3">
        <f t="shared" ca="1" si="20"/>
        <v>10093.956338811025</v>
      </c>
      <c r="G77" s="3">
        <f t="shared" ca="1" si="21"/>
        <v>3</v>
      </c>
      <c r="H77">
        <f t="shared" ca="1" si="15"/>
        <v>4</v>
      </c>
      <c r="I77">
        <f t="shared" ca="1" si="14"/>
        <v>4</v>
      </c>
      <c r="J77">
        <f t="shared" ca="1" si="14"/>
        <v>3</v>
      </c>
      <c r="K77">
        <f t="shared" ca="1" si="14"/>
        <v>5</v>
      </c>
      <c r="L77">
        <f t="shared" ca="1" si="14"/>
        <v>5</v>
      </c>
      <c r="M77">
        <f t="shared" ca="1" si="14"/>
        <v>5</v>
      </c>
      <c r="N77">
        <f t="shared" ca="1" si="14"/>
        <v>5</v>
      </c>
      <c r="O77" s="2">
        <f t="shared" ca="1" si="22"/>
        <v>4</v>
      </c>
      <c r="P77" s="2">
        <f t="shared" ca="1" si="23"/>
        <v>5</v>
      </c>
      <c r="Q77" s="2">
        <f t="shared" ca="1" si="24"/>
        <v>4.4000000000000004</v>
      </c>
    </row>
    <row r="78" spans="1:17" x14ac:dyDescent="0.2">
      <c r="A78">
        <v>100077</v>
      </c>
      <c r="B78" s="3">
        <f t="shared" ca="1" si="16"/>
        <v>7594.1673737775936</v>
      </c>
      <c r="C78" s="3">
        <f t="shared" ca="1" si="17"/>
        <v>61.441986109868353</v>
      </c>
      <c r="D78" s="3" t="str">
        <f t="shared" ca="1" si="18"/>
        <v>老员工</v>
      </c>
      <c r="E78" t="str">
        <f t="shared" ca="1" si="19"/>
        <v>男</v>
      </c>
      <c r="F78" s="3">
        <f t="shared" ca="1" si="20"/>
        <v>4874.5062391481133</v>
      </c>
      <c r="G78" s="3">
        <f t="shared" ca="1" si="21"/>
        <v>21</v>
      </c>
      <c r="H78">
        <f t="shared" ca="1" si="15"/>
        <v>4</v>
      </c>
      <c r="I78">
        <f t="shared" ca="1" si="14"/>
        <v>5</v>
      </c>
      <c r="J78">
        <f t="shared" ca="1" si="14"/>
        <v>5</v>
      </c>
      <c r="K78">
        <f t="shared" ca="1" si="14"/>
        <v>4</v>
      </c>
      <c r="L78">
        <f t="shared" ca="1" si="14"/>
        <v>5</v>
      </c>
      <c r="M78">
        <f t="shared" ca="1" si="14"/>
        <v>4</v>
      </c>
      <c r="N78">
        <f t="shared" ca="1" si="14"/>
        <v>4</v>
      </c>
      <c r="O78" s="2">
        <f t="shared" ca="1" si="22"/>
        <v>4.5</v>
      </c>
      <c r="P78" s="2">
        <f t="shared" ca="1" si="23"/>
        <v>4.333333333333333</v>
      </c>
      <c r="Q78" s="2">
        <f t="shared" ca="1" si="24"/>
        <v>4.4333333333333336</v>
      </c>
    </row>
    <row r="79" spans="1:17" x14ac:dyDescent="0.2">
      <c r="A79">
        <v>100078</v>
      </c>
      <c r="B79" s="3">
        <f t="shared" ca="1" si="16"/>
        <v>7000.8765399777194</v>
      </c>
      <c r="C79" s="3">
        <f t="shared" ca="1" si="17"/>
        <v>48.79749733892254</v>
      </c>
      <c r="D79" s="3" t="str">
        <f t="shared" ca="1" si="18"/>
        <v>老员工</v>
      </c>
      <c r="E79" t="str">
        <f t="shared" ca="1" si="19"/>
        <v>女</v>
      </c>
      <c r="F79" s="3">
        <f t="shared" ca="1" si="20"/>
        <v>8564.6508315753072</v>
      </c>
      <c r="G79" s="3">
        <f t="shared" ca="1" si="21"/>
        <v>3</v>
      </c>
      <c r="H79">
        <f t="shared" ca="1" si="15"/>
        <v>5</v>
      </c>
      <c r="I79">
        <f t="shared" ca="1" si="14"/>
        <v>5</v>
      </c>
      <c r="J79">
        <f t="shared" ca="1" si="14"/>
        <v>5</v>
      </c>
      <c r="K79">
        <f t="shared" ca="1" si="14"/>
        <v>5</v>
      </c>
      <c r="L79">
        <f t="shared" ca="1" si="14"/>
        <v>5</v>
      </c>
      <c r="M79">
        <f t="shared" ca="1" si="14"/>
        <v>5</v>
      </c>
      <c r="N79">
        <f t="shared" ca="1" si="14"/>
        <v>5</v>
      </c>
      <c r="O79" s="2">
        <f t="shared" ca="1" si="22"/>
        <v>5</v>
      </c>
      <c r="P79" s="2">
        <f t="shared" ca="1" si="23"/>
        <v>5</v>
      </c>
      <c r="Q79" s="2">
        <f t="shared" ca="1" si="24"/>
        <v>5</v>
      </c>
    </row>
    <row r="80" spans="1:17" x14ac:dyDescent="0.2">
      <c r="A80">
        <v>100079</v>
      </c>
      <c r="B80" s="3">
        <f t="shared" ca="1" si="16"/>
        <v>5534.3895018106823</v>
      </c>
      <c r="C80" s="3">
        <f t="shared" ca="1" si="17"/>
        <v>31.085448462053563</v>
      </c>
      <c r="D80" s="3" t="str">
        <f t="shared" ca="1" si="18"/>
        <v>骨干</v>
      </c>
      <c r="E80" t="str">
        <f t="shared" ca="1" si="19"/>
        <v>女</v>
      </c>
      <c r="F80" s="3">
        <f t="shared" ca="1" si="20"/>
        <v>10899.159133605739</v>
      </c>
      <c r="G80" s="3">
        <f t="shared" ca="1" si="21"/>
        <v>12</v>
      </c>
      <c r="H80">
        <f t="shared" ca="1" si="15"/>
        <v>4</v>
      </c>
      <c r="I80">
        <f t="shared" ca="1" si="14"/>
        <v>5</v>
      </c>
      <c r="J80">
        <f t="shared" ca="1" si="14"/>
        <v>5</v>
      </c>
      <c r="K80">
        <f t="shared" ca="1" si="14"/>
        <v>4</v>
      </c>
      <c r="L80">
        <f t="shared" ca="1" si="14"/>
        <v>4</v>
      </c>
      <c r="M80">
        <f t="shared" ca="1" si="14"/>
        <v>5</v>
      </c>
      <c r="N80">
        <f t="shared" ca="1" si="14"/>
        <v>4</v>
      </c>
      <c r="O80" s="2">
        <f t="shared" ca="1" si="22"/>
        <v>4.5</v>
      </c>
      <c r="P80" s="2">
        <f t="shared" ca="1" si="23"/>
        <v>4.333333333333333</v>
      </c>
      <c r="Q80" s="2">
        <f t="shared" ca="1" si="24"/>
        <v>4.4333333333333336</v>
      </c>
    </row>
    <row r="81" spans="1:17" x14ac:dyDescent="0.2">
      <c r="A81">
        <v>100080</v>
      </c>
      <c r="B81" s="3">
        <f t="shared" ca="1" si="16"/>
        <v>8356.2074290606943</v>
      </c>
      <c r="C81" s="3">
        <f t="shared" ca="1" si="17"/>
        <v>40.014510044971779</v>
      </c>
      <c r="D81" s="3" t="str">
        <f t="shared" ca="1" si="18"/>
        <v>老员工</v>
      </c>
      <c r="E81" t="str">
        <f t="shared" ca="1" si="19"/>
        <v>男</v>
      </c>
      <c r="F81" s="3">
        <f t="shared" ca="1" si="20"/>
        <v>16985.658890661922</v>
      </c>
      <c r="G81" s="3">
        <f t="shared" ca="1" si="21"/>
        <v>20</v>
      </c>
      <c r="H81">
        <f t="shared" ca="1" si="15"/>
        <v>4</v>
      </c>
      <c r="I81">
        <f t="shared" ca="1" si="14"/>
        <v>5</v>
      </c>
      <c r="J81">
        <f t="shared" ca="1" si="14"/>
        <v>5</v>
      </c>
      <c r="K81">
        <f t="shared" ca="1" si="14"/>
        <v>5</v>
      </c>
      <c r="L81">
        <f t="shared" ca="1" si="14"/>
        <v>5</v>
      </c>
      <c r="M81">
        <f t="shared" ca="1" si="14"/>
        <v>4</v>
      </c>
      <c r="N81">
        <f t="shared" ca="1" si="14"/>
        <v>5</v>
      </c>
      <c r="O81" s="2">
        <f t="shared" ca="1" si="22"/>
        <v>4.75</v>
      </c>
      <c r="P81" s="2">
        <f t="shared" ca="1" si="23"/>
        <v>4.666666666666667</v>
      </c>
      <c r="Q81" s="2">
        <f t="shared" ca="1" si="24"/>
        <v>4.7166666666666668</v>
      </c>
    </row>
    <row r="82" spans="1:17" x14ac:dyDescent="0.2">
      <c r="A82">
        <v>100081</v>
      </c>
      <c r="B82" s="3">
        <f t="shared" ca="1" si="16"/>
        <v>4496.116572286166</v>
      </c>
      <c r="C82" s="3">
        <f t="shared" ca="1" si="17"/>
        <v>36.811898053941277</v>
      </c>
      <c r="D82" s="3" t="str">
        <f t="shared" ca="1" si="18"/>
        <v>老员工</v>
      </c>
      <c r="E82" t="str">
        <f t="shared" ca="1" si="19"/>
        <v>男</v>
      </c>
      <c r="F82" s="3">
        <f t="shared" ca="1" si="20"/>
        <v>16831.198449602729</v>
      </c>
      <c r="G82" s="3">
        <f t="shared" ca="1" si="21"/>
        <v>21</v>
      </c>
      <c r="H82">
        <f t="shared" ca="1" si="15"/>
        <v>4</v>
      </c>
      <c r="I82">
        <f t="shared" ca="1" si="14"/>
        <v>5</v>
      </c>
      <c r="J82">
        <f t="shared" ca="1" si="14"/>
        <v>4</v>
      </c>
      <c r="K82">
        <f t="shared" ca="1" si="14"/>
        <v>5</v>
      </c>
      <c r="L82">
        <f t="shared" ca="1" si="14"/>
        <v>5</v>
      </c>
      <c r="M82">
        <f t="shared" ca="1" si="14"/>
        <v>5</v>
      </c>
      <c r="N82">
        <f t="shared" ca="1" si="14"/>
        <v>5</v>
      </c>
      <c r="O82" s="2">
        <f t="shared" ca="1" si="22"/>
        <v>4.5</v>
      </c>
      <c r="P82" s="2">
        <f t="shared" ca="1" si="23"/>
        <v>5</v>
      </c>
      <c r="Q82" s="2">
        <f t="shared" ca="1" si="24"/>
        <v>4.6999999999999993</v>
      </c>
    </row>
    <row r="83" spans="1:17" x14ac:dyDescent="0.2">
      <c r="A83">
        <v>100082</v>
      </c>
      <c r="B83" s="3">
        <f t="shared" ca="1" si="16"/>
        <v>1397.4617081605677</v>
      </c>
      <c r="C83" s="3">
        <f t="shared" ca="1" si="17"/>
        <v>44.61653200055855</v>
      </c>
      <c r="D83" s="3" t="str">
        <f t="shared" ca="1" si="18"/>
        <v>老员工</v>
      </c>
      <c r="E83" t="str">
        <f t="shared" ca="1" si="19"/>
        <v>女</v>
      </c>
      <c r="F83" s="3">
        <f t="shared" ca="1" si="20"/>
        <v>3156.396826320869</v>
      </c>
      <c r="G83" s="3">
        <f t="shared" ca="1" si="21"/>
        <v>18</v>
      </c>
      <c r="H83">
        <f t="shared" ca="1" si="15"/>
        <v>4</v>
      </c>
      <c r="I83">
        <f t="shared" ca="1" si="14"/>
        <v>5</v>
      </c>
      <c r="J83">
        <f t="shared" ca="1" si="14"/>
        <v>3</v>
      </c>
      <c r="K83">
        <f t="shared" ca="1" si="14"/>
        <v>4</v>
      </c>
      <c r="L83">
        <f t="shared" ca="1" si="14"/>
        <v>5</v>
      </c>
      <c r="M83">
        <f t="shared" ca="1" si="14"/>
        <v>4</v>
      </c>
      <c r="N83">
        <f t="shared" ca="1" si="14"/>
        <v>4</v>
      </c>
      <c r="O83" s="2">
        <f t="shared" ca="1" si="22"/>
        <v>4</v>
      </c>
      <c r="P83" s="2">
        <f t="shared" ca="1" si="23"/>
        <v>4.333333333333333</v>
      </c>
      <c r="Q83" s="2">
        <f t="shared" ca="1" si="24"/>
        <v>4.1333333333333329</v>
      </c>
    </row>
    <row r="84" spans="1:17" x14ac:dyDescent="0.2">
      <c r="A84">
        <v>100083</v>
      </c>
      <c r="B84" s="3">
        <f t="shared" ca="1" si="16"/>
        <v>2106.419076270709</v>
      </c>
      <c r="C84" s="3">
        <f t="shared" ca="1" si="17"/>
        <v>19.988009374334304</v>
      </c>
      <c r="D84" s="3" t="str">
        <f t="shared" ca="1" si="18"/>
        <v>青年</v>
      </c>
      <c r="E84" t="str">
        <f t="shared" ca="1" si="19"/>
        <v>女</v>
      </c>
      <c r="F84" s="3">
        <f t="shared" ca="1" si="20"/>
        <v>4041.9870701553846</v>
      </c>
      <c r="G84" s="3">
        <f t="shared" ca="1" si="21"/>
        <v>9</v>
      </c>
      <c r="H84">
        <f t="shared" ca="1" si="15"/>
        <v>4</v>
      </c>
      <c r="I84">
        <f t="shared" ca="1" si="14"/>
        <v>3</v>
      </c>
      <c r="J84">
        <f t="shared" ca="1" si="14"/>
        <v>5</v>
      </c>
      <c r="K84">
        <f t="shared" ca="1" si="14"/>
        <v>3</v>
      </c>
      <c r="L84">
        <f t="shared" ca="1" si="14"/>
        <v>4</v>
      </c>
      <c r="M84">
        <f t="shared" ca="1" si="14"/>
        <v>5</v>
      </c>
      <c r="N84">
        <f t="shared" ca="1" si="14"/>
        <v>5</v>
      </c>
      <c r="O84" s="2">
        <f t="shared" ca="1" si="22"/>
        <v>3.75</v>
      </c>
      <c r="P84" s="2">
        <f t="shared" ca="1" si="23"/>
        <v>4.666666666666667</v>
      </c>
      <c r="Q84" s="2">
        <f t="shared" ca="1" si="24"/>
        <v>4.1166666666666671</v>
      </c>
    </row>
    <row r="85" spans="1:17" x14ac:dyDescent="0.2">
      <c r="A85">
        <v>100084</v>
      </c>
      <c r="B85" s="3">
        <f t="shared" ca="1" si="16"/>
        <v>5702.3467256906961</v>
      </c>
      <c r="C85" s="3">
        <f t="shared" ca="1" si="17"/>
        <v>44.532873941506253</v>
      </c>
      <c r="D85" s="3" t="str">
        <f t="shared" ca="1" si="18"/>
        <v>老员工</v>
      </c>
      <c r="E85" t="str">
        <f t="shared" ca="1" si="19"/>
        <v>女</v>
      </c>
      <c r="F85" s="3">
        <f t="shared" ca="1" si="20"/>
        <v>8065.5774103036329</v>
      </c>
      <c r="G85" s="3">
        <f t="shared" ca="1" si="21"/>
        <v>21</v>
      </c>
      <c r="H85">
        <f t="shared" ca="1" si="15"/>
        <v>5</v>
      </c>
      <c r="I85">
        <f t="shared" ca="1" si="14"/>
        <v>5</v>
      </c>
      <c r="J85">
        <f t="shared" ca="1" si="14"/>
        <v>5</v>
      </c>
      <c r="K85">
        <f t="shared" ca="1" si="14"/>
        <v>4</v>
      </c>
      <c r="L85">
        <f t="shared" ca="1" si="14"/>
        <v>4</v>
      </c>
      <c r="M85">
        <f t="shared" ca="1" si="14"/>
        <v>5</v>
      </c>
      <c r="N85">
        <f t="shared" ca="1" si="14"/>
        <v>5</v>
      </c>
      <c r="O85" s="2">
        <f t="shared" ca="1" si="22"/>
        <v>4.75</v>
      </c>
      <c r="P85" s="2">
        <f t="shared" ca="1" si="23"/>
        <v>4.666666666666667</v>
      </c>
      <c r="Q85" s="2">
        <f t="shared" ca="1" si="24"/>
        <v>4.7166666666666668</v>
      </c>
    </row>
    <row r="86" spans="1:17" x14ac:dyDescent="0.2">
      <c r="A86">
        <v>100085</v>
      </c>
      <c r="B86" s="3">
        <f t="shared" ca="1" si="16"/>
        <v>5170.0304224956762</v>
      </c>
      <c r="C86" s="3">
        <f t="shared" ca="1" si="17"/>
        <v>25.856748823125585</v>
      </c>
      <c r="D86" s="3" t="str">
        <f t="shared" ca="1" si="18"/>
        <v>骨干</v>
      </c>
      <c r="E86" t="str">
        <f t="shared" ca="1" si="19"/>
        <v>男</v>
      </c>
      <c r="F86" s="3">
        <f t="shared" ca="1" si="20"/>
        <v>14798.294776435929</v>
      </c>
      <c r="G86" s="3">
        <f t="shared" ca="1" si="21"/>
        <v>15</v>
      </c>
      <c r="H86">
        <f t="shared" ca="1" si="15"/>
        <v>5</v>
      </c>
      <c r="I86">
        <f t="shared" ca="1" si="14"/>
        <v>4</v>
      </c>
      <c r="J86">
        <f t="shared" ca="1" si="14"/>
        <v>3</v>
      </c>
      <c r="K86">
        <f t="shared" ca="1" si="14"/>
        <v>5</v>
      </c>
      <c r="L86">
        <f t="shared" ca="1" si="14"/>
        <v>4</v>
      </c>
      <c r="M86">
        <f t="shared" ca="1" si="14"/>
        <v>5</v>
      </c>
      <c r="N86">
        <f t="shared" ca="1" si="14"/>
        <v>3</v>
      </c>
      <c r="O86" s="2">
        <f t="shared" ca="1" si="22"/>
        <v>4.25</v>
      </c>
      <c r="P86" s="2">
        <f t="shared" ca="1" si="23"/>
        <v>4</v>
      </c>
      <c r="Q86" s="2">
        <f t="shared" ca="1" si="24"/>
        <v>4.1500000000000004</v>
      </c>
    </row>
    <row r="87" spans="1:17" x14ac:dyDescent="0.2">
      <c r="A87">
        <v>100086</v>
      </c>
      <c r="B87" s="3">
        <f t="shared" ca="1" si="16"/>
        <v>2055.2378969899123</v>
      </c>
      <c r="C87" s="3">
        <f t="shared" ca="1" si="17"/>
        <v>48.665555612969612</v>
      </c>
      <c r="D87" s="3" t="str">
        <f t="shared" ca="1" si="18"/>
        <v>老员工</v>
      </c>
      <c r="E87" t="str">
        <f t="shared" ca="1" si="19"/>
        <v>女</v>
      </c>
      <c r="F87" s="3">
        <f t="shared" ca="1" si="20"/>
        <v>10844.10818652434</v>
      </c>
      <c r="G87" s="3">
        <f t="shared" ca="1" si="21"/>
        <v>16</v>
      </c>
      <c r="H87">
        <f t="shared" ca="1" si="15"/>
        <v>5</v>
      </c>
      <c r="I87">
        <f t="shared" ca="1" si="14"/>
        <v>5</v>
      </c>
      <c r="J87">
        <f t="shared" ca="1" si="14"/>
        <v>4</v>
      </c>
      <c r="K87">
        <f t="shared" ca="1" si="14"/>
        <v>5</v>
      </c>
      <c r="L87">
        <f t="shared" ca="1" si="14"/>
        <v>5</v>
      </c>
      <c r="M87">
        <f t="shared" ca="1" si="14"/>
        <v>4</v>
      </c>
      <c r="N87">
        <f t="shared" ca="1" si="14"/>
        <v>5</v>
      </c>
      <c r="O87" s="2">
        <f t="shared" ca="1" si="22"/>
        <v>4.75</v>
      </c>
      <c r="P87" s="2">
        <f t="shared" ca="1" si="23"/>
        <v>4.666666666666667</v>
      </c>
      <c r="Q87" s="2">
        <f t="shared" ca="1" si="24"/>
        <v>4.7166666666666668</v>
      </c>
    </row>
    <row r="88" spans="1:17" x14ac:dyDescent="0.2">
      <c r="A88">
        <v>100087</v>
      </c>
      <c r="B88" s="3">
        <f t="shared" ca="1" si="16"/>
        <v>9145.4241041263831</v>
      </c>
      <c r="C88" s="3">
        <f t="shared" ca="1" si="17"/>
        <v>55.808136002620316</v>
      </c>
      <c r="D88" s="3" t="str">
        <f t="shared" ca="1" si="18"/>
        <v>老员工</v>
      </c>
      <c r="E88" t="str">
        <f t="shared" ca="1" si="19"/>
        <v>男</v>
      </c>
      <c r="F88" s="3">
        <f t="shared" ca="1" si="20"/>
        <v>21124.930792501182</v>
      </c>
      <c r="G88" s="3">
        <f t="shared" ca="1" si="21"/>
        <v>13</v>
      </c>
      <c r="H88">
        <f t="shared" ca="1" si="15"/>
        <v>4</v>
      </c>
      <c r="I88">
        <f t="shared" ca="1" si="14"/>
        <v>2</v>
      </c>
      <c r="J88">
        <f t="shared" ca="1" si="14"/>
        <v>5</v>
      </c>
      <c r="K88">
        <f t="shared" ca="1" si="14"/>
        <v>5</v>
      </c>
      <c r="L88">
        <f t="shared" ca="1" si="14"/>
        <v>4</v>
      </c>
      <c r="M88">
        <f t="shared" ca="1" si="14"/>
        <v>5</v>
      </c>
      <c r="N88">
        <f t="shared" ca="1" si="14"/>
        <v>5</v>
      </c>
      <c r="O88" s="2">
        <f t="shared" ca="1" si="22"/>
        <v>4</v>
      </c>
      <c r="P88" s="2">
        <f t="shared" ca="1" si="23"/>
        <v>4.666666666666667</v>
      </c>
      <c r="Q88" s="2">
        <f t="shared" ca="1" si="24"/>
        <v>4.2666666666666666</v>
      </c>
    </row>
    <row r="89" spans="1:17" x14ac:dyDescent="0.2">
      <c r="A89">
        <v>100088</v>
      </c>
      <c r="B89" s="3">
        <f t="shared" ca="1" si="16"/>
        <v>5334.8209818569012</v>
      </c>
      <c r="C89" s="3">
        <f t="shared" ca="1" si="17"/>
        <v>64.743550936730941</v>
      </c>
      <c r="D89" s="3" t="str">
        <f t="shared" ca="1" si="18"/>
        <v>老员工</v>
      </c>
      <c r="E89" t="str">
        <f t="shared" ca="1" si="19"/>
        <v>女</v>
      </c>
      <c r="F89" s="3">
        <f t="shared" ca="1" si="20"/>
        <v>7895.4096500947298</v>
      </c>
      <c r="G89" s="3">
        <f t="shared" ca="1" si="21"/>
        <v>12</v>
      </c>
      <c r="H89">
        <f t="shared" ca="1" si="15"/>
        <v>5</v>
      </c>
      <c r="I89">
        <f t="shared" ca="1" si="14"/>
        <v>4</v>
      </c>
      <c r="J89">
        <f t="shared" ca="1" si="14"/>
        <v>3</v>
      </c>
      <c r="K89">
        <f t="shared" ca="1" si="14"/>
        <v>4</v>
      </c>
      <c r="L89">
        <f t="shared" ca="1" si="14"/>
        <v>3</v>
      </c>
      <c r="M89">
        <f t="shared" ca="1" si="14"/>
        <v>5</v>
      </c>
      <c r="N89">
        <f t="shared" ca="1" si="14"/>
        <v>5</v>
      </c>
      <c r="O89" s="2">
        <f t="shared" ca="1" si="22"/>
        <v>4</v>
      </c>
      <c r="P89" s="2">
        <f t="shared" ca="1" si="23"/>
        <v>4.333333333333333</v>
      </c>
      <c r="Q89" s="2">
        <f t="shared" ca="1" si="24"/>
        <v>4.1333333333333329</v>
      </c>
    </row>
    <row r="90" spans="1:17" x14ac:dyDescent="0.2">
      <c r="A90">
        <v>100089</v>
      </c>
      <c r="B90" s="3">
        <f t="shared" ca="1" si="16"/>
        <v>9907.1174282328684</v>
      </c>
      <c r="C90" s="3">
        <f t="shared" ca="1" si="17"/>
        <v>31.05053075911497</v>
      </c>
      <c r="D90" s="3" t="str">
        <f t="shared" ca="1" si="18"/>
        <v>骨干</v>
      </c>
      <c r="E90" t="str">
        <f t="shared" ca="1" si="19"/>
        <v>男</v>
      </c>
      <c r="F90" s="3">
        <f t="shared" ca="1" si="20"/>
        <v>20218.780887557823</v>
      </c>
      <c r="G90" s="3">
        <f t="shared" ca="1" si="21"/>
        <v>3</v>
      </c>
      <c r="H90">
        <f t="shared" ca="1" si="15"/>
        <v>5</v>
      </c>
      <c r="I90">
        <f t="shared" ca="1" si="14"/>
        <v>5</v>
      </c>
      <c r="J90">
        <f t="shared" ca="1" si="14"/>
        <v>5</v>
      </c>
      <c r="K90">
        <f t="shared" ca="1" si="14"/>
        <v>5</v>
      </c>
      <c r="L90">
        <f t="shared" ca="1" si="14"/>
        <v>5</v>
      </c>
      <c r="M90">
        <f t="shared" ca="1" si="14"/>
        <v>5</v>
      </c>
      <c r="N90">
        <f t="shared" ca="1" si="14"/>
        <v>4</v>
      </c>
      <c r="O90" s="2">
        <f t="shared" ca="1" si="22"/>
        <v>5</v>
      </c>
      <c r="P90" s="2">
        <f t="shared" ca="1" si="23"/>
        <v>4.666666666666667</v>
      </c>
      <c r="Q90" s="2">
        <f t="shared" ca="1" si="24"/>
        <v>4.8666666666666671</v>
      </c>
    </row>
    <row r="91" spans="1:17" x14ac:dyDescent="0.2">
      <c r="A91">
        <v>100090</v>
      </c>
      <c r="B91" s="3">
        <f t="shared" ca="1" si="16"/>
        <v>9938.3257390613908</v>
      </c>
      <c r="C91" s="3">
        <f t="shared" ca="1" si="17"/>
        <v>44.373401684855125</v>
      </c>
      <c r="D91" s="3" t="str">
        <f t="shared" ca="1" si="18"/>
        <v>老员工</v>
      </c>
      <c r="E91" t="str">
        <f t="shared" ca="1" si="19"/>
        <v>男</v>
      </c>
      <c r="F91" s="3">
        <f t="shared" ca="1" si="20"/>
        <v>9641.8468306353134</v>
      </c>
      <c r="G91" s="3">
        <f t="shared" ca="1" si="21"/>
        <v>8</v>
      </c>
      <c r="H91">
        <f t="shared" ca="1" si="15"/>
        <v>4</v>
      </c>
      <c r="I91">
        <f t="shared" ca="1" si="14"/>
        <v>5</v>
      </c>
      <c r="J91">
        <f t="shared" ca="1" si="14"/>
        <v>5</v>
      </c>
      <c r="K91">
        <f t="shared" ca="1" si="14"/>
        <v>5</v>
      </c>
      <c r="L91">
        <f t="shared" ca="1" si="14"/>
        <v>5</v>
      </c>
      <c r="M91">
        <f t="shared" ca="1" si="14"/>
        <v>1</v>
      </c>
      <c r="N91">
        <f t="shared" ca="1" si="14"/>
        <v>4</v>
      </c>
      <c r="O91" s="2">
        <f t="shared" ca="1" si="22"/>
        <v>4.75</v>
      </c>
      <c r="P91" s="2">
        <f t="shared" ca="1" si="23"/>
        <v>3.3333333333333335</v>
      </c>
      <c r="Q91" s="2">
        <f t="shared" ca="1" si="24"/>
        <v>4.1833333333333336</v>
      </c>
    </row>
    <row r="92" spans="1:17" x14ac:dyDescent="0.2">
      <c r="A92">
        <v>100091</v>
      </c>
      <c r="B92" s="3">
        <f t="shared" ca="1" si="16"/>
        <v>3232.6689962528944</v>
      </c>
      <c r="C92" s="3">
        <f t="shared" ca="1" si="17"/>
        <v>60.98342683255914</v>
      </c>
      <c r="D92" s="3" t="str">
        <f t="shared" ca="1" si="18"/>
        <v>老员工</v>
      </c>
      <c r="E92" t="str">
        <f t="shared" ca="1" si="19"/>
        <v>女</v>
      </c>
      <c r="F92" s="3">
        <f t="shared" ca="1" si="20"/>
        <v>10030.236697955877</v>
      </c>
      <c r="G92" s="3">
        <f t="shared" ca="1" si="21"/>
        <v>10</v>
      </c>
      <c r="H92">
        <f t="shared" ca="1" si="15"/>
        <v>5</v>
      </c>
      <c r="I92">
        <f t="shared" ca="1" si="14"/>
        <v>3</v>
      </c>
      <c r="J92">
        <f t="shared" ca="1" si="14"/>
        <v>4</v>
      </c>
      <c r="K92">
        <f t="shared" ca="1" si="14"/>
        <v>4</v>
      </c>
      <c r="L92">
        <f t="shared" ca="1" si="14"/>
        <v>5</v>
      </c>
      <c r="M92">
        <f t="shared" ca="1" si="14"/>
        <v>4</v>
      </c>
      <c r="N92">
        <f t="shared" ca="1" si="14"/>
        <v>4</v>
      </c>
      <c r="O92" s="2">
        <f t="shared" ca="1" si="22"/>
        <v>4</v>
      </c>
      <c r="P92" s="2">
        <f t="shared" ca="1" si="23"/>
        <v>4.333333333333333</v>
      </c>
      <c r="Q92" s="2">
        <f t="shared" ca="1" si="24"/>
        <v>4.1333333333333329</v>
      </c>
    </row>
    <row r="93" spans="1:17" x14ac:dyDescent="0.2">
      <c r="A93">
        <v>100092</v>
      </c>
      <c r="B93" s="3">
        <f t="shared" ca="1" si="16"/>
        <v>1445.2374232435504</v>
      </c>
      <c r="C93" s="3">
        <f t="shared" ca="1" si="17"/>
        <v>58.839689648404594</v>
      </c>
      <c r="D93" s="3" t="str">
        <f t="shared" ca="1" si="18"/>
        <v>老员工</v>
      </c>
      <c r="E93" t="str">
        <f t="shared" ca="1" si="19"/>
        <v>女</v>
      </c>
      <c r="F93" s="3">
        <f t="shared" ca="1" si="20"/>
        <v>21021.934223810698</v>
      </c>
      <c r="G93" s="3">
        <f t="shared" ca="1" si="21"/>
        <v>3</v>
      </c>
      <c r="H93">
        <f t="shared" ca="1" si="15"/>
        <v>4</v>
      </c>
      <c r="I93">
        <f t="shared" ca="1" si="14"/>
        <v>5</v>
      </c>
      <c r="J93">
        <f t="shared" ca="1" si="14"/>
        <v>5</v>
      </c>
      <c r="K93">
        <f t="shared" ca="1" si="14"/>
        <v>4</v>
      </c>
      <c r="L93">
        <f t="shared" ca="1" si="14"/>
        <v>5</v>
      </c>
      <c r="M93">
        <f t="shared" ca="1" si="14"/>
        <v>2</v>
      </c>
      <c r="N93">
        <f t="shared" ca="1" si="14"/>
        <v>3</v>
      </c>
      <c r="O93" s="2">
        <f t="shared" ca="1" si="22"/>
        <v>4.5</v>
      </c>
      <c r="P93" s="2">
        <f t="shared" ca="1" si="23"/>
        <v>3.3333333333333335</v>
      </c>
      <c r="Q93" s="2">
        <f t="shared" ca="1" si="24"/>
        <v>4.0333333333333332</v>
      </c>
    </row>
    <row r="94" spans="1:17" x14ac:dyDescent="0.2">
      <c r="A94">
        <v>100093</v>
      </c>
      <c r="B94" s="3">
        <f t="shared" ca="1" si="16"/>
        <v>5853.2353961163544</v>
      </c>
      <c r="C94" s="3">
        <f t="shared" ca="1" si="17"/>
        <v>42.710449944717844</v>
      </c>
      <c r="D94" s="3" t="str">
        <f t="shared" ca="1" si="18"/>
        <v>老员工</v>
      </c>
      <c r="E94" t="str">
        <f t="shared" ca="1" si="19"/>
        <v>男</v>
      </c>
      <c r="F94" s="3">
        <f t="shared" ca="1" si="20"/>
        <v>10963.554708371095</v>
      </c>
      <c r="G94" s="3">
        <f t="shared" ca="1" si="21"/>
        <v>10</v>
      </c>
      <c r="H94">
        <f t="shared" ca="1" si="15"/>
        <v>5</v>
      </c>
      <c r="I94">
        <f t="shared" ca="1" si="14"/>
        <v>2</v>
      </c>
      <c r="J94">
        <f t="shared" ca="1" si="14"/>
        <v>5</v>
      </c>
      <c r="K94">
        <f t="shared" ca="1" si="14"/>
        <v>1</v>
      </c>
      <c r="L94">
        <f t="shared" ca="1" si="14"/>
        <v>5</v>
      </c>
      <c r="M94">
        <f t="shared" ref="I94:N137" ca="1" si="25">IF(RAND()&lt;0.5,5,IF(RAND()&lt;0.7,4,IF(RAND()&lt;0.8,3,IF(RAND()&lt;0.9,2,1))))</f>
        <v>4</v>
      </c>
      <c r="N94">
        <f t="shared" ca="1" si="25"/>
        <v>5</v>
      </c>
      <c r="O94" s="2">
        <f t="shared" ca="1" si="22"/>
        <v>3.25</v>
      </c>
      <c r="P94" s="2">
        <f t="shared" ca="1" si="23"/>
        <v>4.666666666666667</v>
      </c>
      <c r="Q94" s="2">
        <f t="shared" ca="1" si="24"/>
        <v>3.8166666666666669</v>
      </c>
    </row>
    <row r="95" spans="1:17" x14ac:dyDescent="0.2">
      <c r="A95">
        <v>100094</v>
      </c>
      <c r="B95" s="3">
        <f t="shared" ca="1" si="16"/>
        <v>5561.8978120756856</v>
      </c>
      <c r="C95" s="3">
        <f t="shared" ca="1" si="17"/>
        <v>62.363692919006482</v>
      </c>
      <c r="D95" s="3" t="str">
        <f t="shared" ca="1" si="18"/>
        <v>老员工</v>
      </c>
      <c r="E95" t="str">
        <f t="shared" ca="1" si="19"/>
        <v>男</v>
      </c>
      <c r="F95" s="3">
        <f t="shared" ca="1" si="20"/>
        <v>8982.0502021626962</v>
      </c>
      <c r="G95" s="3">
        <f t="shared" ca="1" si="21"/>
        <v>10</v>
      </c>
      <c r="H95">
        <f t="shared" ca="1" si="15"/>
        <v>5</v>
      </c>
      <c r="I95">
        <f t="shared" ca="1" si="25"/>
        <v>4</v>
      </c>
      <c r="J95">
        <f t="shared" ca="1" si="25"/>
        <v>4</v>
      </c>
      <c r="K95">
        <f t="shared" ca="1" si="25"/>
        <v>4</v>
      </c>
      <c r="L95">
        <f t="shared" ca="1" si="25"/>
        <v>4</v>
      </c>
      <c r="M95">
        <f t="shared" ca="1" si="25"/>
        <v>3</v>
      </c>
      <c r="N95">
        <f t="shared" ca="1" si="25"/>
        <v>4</v>
      </c>
      <c r="O95" s="2">
        <f t="shared" ca="1" si="22"/>
        <v>4.25</v>
      </c>
      <c r="P95" s="2">
        <f t="shared" ca="1" si="23"/>
        <v>3.6666666666666665</v>
      </c>
      <c r="Q95" s="2">
        <f t="shared" ca="1" si="24"/>
        <v>4.0166666666666666</v>
      </c>
    </row>
    <row r="96" spans="1:17" x14ac:dyDescent="0.2">
      <c r="A96">
        <v>100095</v>
      </c>
      <c r="B96" s="3">
        <f t="shared" ca="1" si="16"/>
        <v>4888.6631327399155</v>
      </c>
      <c r="C96" s="3">
        <f t="shared" ca="1" si="17"/>
        <v>49.747256443832939</v>
      </c>
      <c r="D96" s="3" t="str">
        <f t="shared" ca="1" si="18"/>
        <v>老员工</v>
      </c>
      <c r="E96" t="str">
        <f t="shared" ca="1" si="19"/>
        <v>男</v>
      </c>
      <c r="F96" s="3">
        <f t="shared" ca="1" si="20"/>
        <v>6649.6796370779639</v>
      </c>
      <c r="G96" s="3">
        <f t="shared" ca="1" si="21"/>
        <v>15</v>
      </c>
      <c r="H96">
        <f t="shared" ca="1" si="15"/>
        <v>2</v>
      </c>
      <c r="I96">
        <f t="shared" ca="1" si="25"/>
        <v>5</v>
      </c>
      <c r="J96">
        <f t="shared" ca="1" si="25"/>
        <v>5</v>
      </c>
      <c r="K96">
        <f t="shared" ca="1" si="25"/>
        <v>4</v>
      </c>
      <c r="L96">
        <f t="shared" ca="1" si="25"/>
        <v>4</v>
      </c>
      <c r="M96">
        <f t="shared" ca="1" si="25"/>
        <v>4</v>
      </c>
      <c r="N96">
        <f t="shared" ca="1" si="25"/>
        <v>5</v>
      </c>
      <c r="O96" s="2">
        <f t="shared" ca="1" si="22"/>
        <v>4</v>
      </c>
      <c r="P96" s="2">
        <f t="shared" ca="1" si="23"/>
        <v>4.333333333333333</v>
      </c>
      <c r="Q96" s="2">
        <f t="shared" ca="1" si="24"/>
        <v>4.1333333333333329</v>
      </c>
    </row>
    <row r="97" spans="1:17" x14ac:dyDescent="0.2">
      <c r="A97">
        <v>100096</v>
      </c>
      <c r="B97" s="3">
        <f t="shared" ca="1" si="16"/>
        <v>7962.9587203526289</v>
      </c>
      <c r="C97" s="3">
        <f t="shared" ca="1" si="17"/>
        <v>19.625884293580025</v>
      </c>
      <c r="D97" s="3" t="str">
        <f t="shared" ca="1" si="18"/>
        <v>青年</v>
      </c>
      <c r="E97" t="str">
        <f t="shared" ca="1" si="19"/>
        <v>男</v>
      </c>
      <c r="F97" s="3">
        <f t="shared" ca="1" si="20"/>
        <v>6521.5951747275549</v>
      </c>
      <c r="G97" s="3">
        <f t="shared" ca="1" si="21"/>
        <v>21</v>
      </c>
      <c r="H97">
        <f t="shared" ca="1" si="15"/>
        <v>5</v>
      </c>
      <c r="I97">
        <f t="shared" ca="1" si="25"/>
        <v>3</v>
      </c>
      <c r="J97">
        <f t="shared" ca="1" si="25"/>
        <v>5</v>
      </c>
      <c r="K97">
        <f t="shared" ca="1" si="25"/>
        <v>4</v>
      </c>
      <c r="L97">
        <f t="shared" ca="1" si="25"/>
        <v>5</v>
      </c>
      <c r="M97">
        <f t="shared" ca="1" si="25"/>
        <v>5</v>
      </c>
      <c r="N97">
        <f t="shared" ca="1" si="25"/>
        <v>5</v>
      </c>
      <c r="O97" s="2">
        <f t="shared" ca="1" si="22"/>
        <v>4.25</v>
      </c>
      <c r="P97" s="2">
        <f t="shared" ca="1" si="23"/>
        <v>5</v>
      </c>
      <c r="Q97" s="2">
        <f t="shared" ca="1" si="24"/>
        <v>4.55</v>
      </c>
    </row>
    <row r="98" spans="1:17" x14ac:dyDescent="0.2">
      <c r="A98">
        <v>100097</v>
      </c>
      <c r="B98" s="3">
        <f t="shared" ca="1" si="16"/>
        <v>1276.2826664660431</v>
      </c>
      <c r="C98" s="3">
        <f t="shared" ca="1" si="17"/>
        <v>50.388808752046444</v>
      </c>
      <c r="D98" s="3" t="str">
        <f t="shared" ca="1" si="18"/>
        <v>老员工</v>
      </c>
      <c r="E98" t="str">
        <f t="shared" ca="1" si="19"/>
        <v>女</v>
      </c>
      <c r="F98" s="3">
        <f t="shared" ca="1" si="20"/>
        <v>5449.474264335935</v>
      </c>
      <c r="G98" s="3">
        <f t="shared" ca="1" si="21"/>
        <v>8</v>
      </c>
      <c r="H98">
        <f t="shared" ca="1" si="15"/>
        <v>4</v>
      </c>
      <c r="I98">
        <f t="shared" ca="1" si="25"/>
        <v>5</v>
      </c>
      <c r="J98">
        <f t="shared" ca="1" si="25"/>
        <v>4</v>
      </c>
      <c r="K98">
        <f t="shared" ca="1" si="25"/>
        <v>3</v>
      </c>
      <c r="L98">
        <f t="shared" ca="1" si="25"/>
        <v>3</v>
      </c>
      <c r="M98">
        <f t="shared" ca="1" si="25"/>
        <v>4</v>
      </c>
      <c r="N98">
        <f t="shared" ca="1" si="25"/>
        <v>5</v>
      </c>
      <c r="O98" s="2">
        <f t="shared" ca="1" si="22"/>
        <v>4</v>
      </c>
      <c r="P98" s="2">
        <f t="shared" ca="1" si="23"/>
        <v>4</v>
      </c>
      <c r="Q98" s="2">
        <f t="shared" ca="1" si="24"/>
        <v>4</v>
      </c>
    </row>
    <row r="99" spans="1:17" x14ac:dyDescent="0.2">
      <c r="A99">
        <v>100098</v>
      </c>
      <c r="B99" s="3">
        <f t="shared" ca="1" si="16"/>
        <v>1011.0156718336394</v>
      </c>
      <c r="C99" s="3">
        <f t="shared" ca="1" si="17"/>
        <v>50.960053933044598</v>
      </c>
      <c r="D99" s="3" t="str">
        <f t="shared" ca="1" si="18"/>
        <v>老员工</v>
      </c>
      <c r="E99" t="str">
        <f t="shared" ca="1" si="19"/>
        <v>女</v>
      </c>
      <c r="F99" s="3">
        <f t="shared" ca="1" si="20"/>
        <v>5790.7179696558214</v>
      </c>
      <c r="G99" s="3">
        <f t="shared" ca="1" si="21"/>
        <v>18</v>
      </c>
      <c r="H99">
        <f t="shared" ca="1" si="15"/>
        <v>4</v>
      </c>
      <c r="I99">
        <f t="shared" ca="1" si="25"/>
        <v>4</v>
      </c>
      <c r="J99">
        <f t="shared" ca="1" si="25"/>
        <v>5</v>
      </c>
      <c r="K99">
        <f t="shared" ca="1" si="25"/>
        <v>5</v>
      </c>
      <c r="L99">
        <f t="shared" ca="1" si="25"/>
        <v>4</v>
      </c>
      <c r="M99">
        <f t="shared" ca="1" si="25"/>
        <v>5</v>
      </c>
      <c r="N99">
        <f t="shared" ca="1" si="25"/>
        <v>4</v>
      </c>
      <c r="O99" s="2">
        <f t="shared" ca="1" si="22"/>
        <v>4.5</v>
      </c>
      <c r="P99" s="2">
        <f t="shared" ca="1" si="23"/>
        <v>4.333333333333333</v>
      </c>
      <c r="Q99" s="2">
        <f t="shared" ca="1" si="24"/>
        <v>4.4333333333333336</v>
      </c>
    </row>
    <row r="100" spans="1:17" x14ac:dyDescent="0.2">
      <c r="A100">
        <v>100099</v>
      </c>
      <c r="B100" s="3">
        <f t="shared" ca="1" si="16"/>
        <v>6797.7813044061841</v>
      </c>
      <c r="C100" s="3">
        <f t="shared" ca="1" si="17"/>
        <v>57.980836033445996</v>
      </c>
      <c r="D100" s="3" t="str">
        <f t="shared" ca="1" si="18"/>
        <v>老员工</v>
      </c>
      <c r="E100" t="str">
        <f t="shared" ca="1" si="19"/>
        <v>女</v>
      </c>
      <c r="F100" s="3">
        <f t="shared" ca="1" si="20"/>
        <v>16101.891899563347</v>
      </c>
      <c r="G100" s="3">
        <f t="shared" ca="1" si="21"/>
        <v>11</v>
      </c>
      <c r="H100">
        <f t="shared" ca="1" si="15"/>
        <v>2</v>
      </c>
      <c r="I100">
        <f t="shared" ca="1" si="25"/>
        <v>4</v>
      </c>
      <c r="J100">
        <f t="shared" ca="1" si="25"/>
        <v>5</v>
      </c>
      <c r="K100">
        <f t="shared" ca="1" si="25"/>
        <v>4</v>
      </c>
      <c r="L100">
        <f t="shared" ca="1" si="25"/>
        <v>3</v>
      </c>
      <c r="M100">
        <f t="shared" ca="1" si="25"/>
        <v>4</v>
      </c>
      <c r="N100">
        <f t="shared" ca="1" si="25"/>
        <v>5</v>
      </c>
      <c r="O100" s="2">
        <f t="shared" ca="1" si="22"/>
        <v>3.75</v>
      </c>
      <c r="P100" s="2">
        <f t="shared" ca="1" si="23"/>
        <v>4</v>
      </c>
      <c r="Q100" s="2">
        <f t="shared" ca="1" si="24"/>
        <v>3.85</v>
      </c>
    </row>
    <row r="101" spans="1:17" x14ac:dyDescent="0.2">
      <c r="A101">
        <v>100100</v>
      </c>
      <c r="B101" s="3">
        <f t="shared" ca="1" si="16"/>
        <v>9925.3838830159821</v>
      </c>
      <c r="C101" s="3">
        <f t="shared" ca="1" si="17"/>
        <v>23.07888572487688</v>
      </c>
      <c r="D101" s="3" t="str">
        <f t="shared" ca="1" si="18"/>
        <v>骨干</v>
      </c>
      <c r="E101" t="str">
        <f t="shared" ca="1" si="19"/>
        <v>男</v>
      </c>
      <c r="F101" s="3">
        <f t="shared" ca="1" si="20"/>
        <v>7374.9884317439637</v>
      </c>
      <c r="G101" s="3">
        <f t="shared" ca="1" si="21"/>
        <v>14</v>
      </c>
      <c r="H101">
        <f t="shared" ca="1" si="15"/>
        <v>5</v>
      </c>
      <c r="I101">
        <f t="shared" ca="1" si="25"/>
        <v>2</v>
      </c>
      <c r="J101">
        <f t="shared" ca="1" si="25"/>
        <v>4</v>
      </c>
      <c r="K101">
        <f t="shared" ca="1" si="25"/>
        <v>5</v>
      </c>
      <c r="L101">
        <f t="shared" ca="1" si="25"/>
        <v>5</v>
      </c>
      <c r="M101">
        <f t="shared" ca="1" si="25"/>
        <v>5</v>
      </c>
      <c r="N101">
        <f t="shared" ca="1" si="25"/>
        <v>4</v>
      </c>
      <c r="O101" s="2">
        <f t="shared" ca="1" si="22"/>
        <v>4</v>
      </c>
      <c r="P101" s="2">
        <f t="shared" ca="1" si="23"/>
        <v>4.666666666666667</v>
      </c>
      <c r="Q101" s="2">
        <f t="shared" ca="1" si="24"/>
        <v>4.2666666666666666</v>
      </c>
    </row>
    <row r="102" spans="1:17" x14ac:dyDescent="0.2">
      <c r="A102">
        <v>100101</v>
      </c>
      <c r="B102" s="3">
        <f t="shared" ca="1" si="16"/>
        <v>6624.7160633067415</v>
      </c>
      <c r="C102" s="3">
        <f t="shared" ca="1" si="17"/>
        <v>33.743113369133894</v>
      </c>
      <c r="D102" s="3" t="str">
        <f t="shared" ca="1" si="18"/>
        <v>骨干</v>
      </c>
      <c r="E102" t="str">
        <f t="shared" ca="1" si="19"/>
        <v>女</v>
      </c>
      <c r="F102" s="3">
        <f t="shared" ca="1" si="20"/>
        <v>2999.9222725530976</v>
      </c>
      <c r="G102" s="3">
        <f t="shared" ca="1" si="21"/>
        <v>4</v>
      </c>
      <c r="H102">
        <f t="shared" ca="1" si="15"/>
        <v>5</v>
      </c>
      <c r="I102">
        <f t="shared" ca="1" si="25"/>
        <v>4</v>
      </c>
      <c r="J102">
        <f t="shared" ca="1" si="25"/>
        <v>5</v>
      </c>
      <c r="K102">
        <f t="shared" ca="1" si="25"/>
        <v>5</v>
      </c>
      <c r="L102">
        <f t="shared" ca="1" si="25"/>
        <v>3</v>
      </c>
      <c r="M102">
        <f t="shared" ca="1" si="25"/>
        <v>3</v>
      </c>
      <c r="N102">
        <f t="shared" ca="1" si="25"/>
        <v>5</v>
      </c>
      <c r="O102" s="2">
        <f t="shared" ca="1" si="22"/>
        <v>4.75</v>
      </c>
      <c r="P102" s="2">
        <f t="shared" ca="1" si="23"/>
        <v>3.6666666666666665</v>
      </c>
      <c r="Q102" s="2">
        <f t="shared" ca="1" si="24"/>
        <v>4.3166666666666664</v>
      </c>
    </row>
    <row r="103" spans="1:17" x14ac:dyDescent="0.2">
      <c r="A103">
        <v>100102</v>
      </c>
      <c r="B103" s="3">
        <f t="shared" ca="1" si="16"/>
        <v>4382.459182278837</v>
      </c>
      <c r="C103" s="3">
        <f t="shared" ca="1" si="17"/>
        <v>35.202512885812524</v>
      </c>
      <c r="D103" s="3" t="str">
        <f t="shared" ca="1" si="18"/>
        <v>老员工</v>
      </c>
      <c r="E103" t="str">
        <f t="shared" ca="1" si="19"/>
        <v>女</v>
      </c>
      <c r="F103" s="3">
        <f t="shared" ca="1" si="20"/>
        <v>5367.0066534117886</v>
      </c>
      <c r="G103" s="3">
        <f t="shared" ca="1" si="21"/>
        <v>6</v>
      </c>
      <c r="H103">
        <f t="shared" ca="1" si="15"/>
        <v>5</v>
      </c>
      <c r="I103">
        <f t="shared" ca="1" si="25"/>
        <v>5</v>
      </c>
      <c r="J103">
        <f t="shared" ca="1" si="25"/>
        <v>4</v>
      </c>
      <c r="K103">
        <f t="shared" ca="1" si="25"/>
        <v>5</v>
      </c>
      <c r="L103">
        <f t="shared" ca="1" si="25"/>
        <v>5</v>
      </c>
      <c r="M103">
        <f t="shared" ca="1" si="25"/>
        <v>5</v>
      </c>
      <c r="N103">
        <f t="shared" ca="1" si="25"/>
        <v>3</v>
      </c>
      <c r="O103" s="2">
        <f t="shared" ca="1" si="22"/>
        <v>4.75</v>
      </c>
      <c r="P103" s="2">
        <f t="shared" ca="1" si="23"/>
        <v>4.333333333333333</v>
      </c>
      <c r="Q103" s="2">
        <f t="shared" ca="1" si="24"/>
        <v>4.5833333333333339</v>
      </c>
    </row>
    <row r="104" spans="1:17" x14ac:dyDescent="0.2">
      <c r="A104">
        <v>100103</v>
      </c>
      <c r="B104" s="3">
        <f t="shared" ca="1" si="16"/>
        <v>7208.7025477696889</v>
      </c>
      <c r="C104" s="3">
        <f t="shared" ca="1" si="17"/>
        <v>59.472376009943744</v>
      </c>
      <c r="D104" s="3" t="str">
        <f t="shared" ca="1" si="18"/>
        <v>老员工</v>
      </c>
      <c r="E104" t="str">
        <f t="shared" ca="1" si="19"/>
        <v>男</v>
      </c>
      <c r="F104" s="3">
        <f t="shared" ca="1" si="20"/>
        <v>19711.698604569454</v>
      </c>
      <c r="G104" s="3">
        <f t="shared" ca="1" si="21"/>
        <v>12</v>
      </c>
      <c r="H104">
        <f t="shared" ca="1" si="15"/>
        <v>5</v>
      </c>
      <c r="I104">
        <f t="shared" ca="1" si="25"/>
        <v>3</v>
      </c>
      <c r="J104">
        <f t="shared" ca="1" si="25"/>
        <v>5</v>
      </c>
      <c r="K104">
        <f t="shared" ca="1" si="25"/>
        <v>3</v>
      </c>
      <c r="L104">
        <f t="shared" ca="1" si="25"/>
        <v>4</v>
      </c>
      <c r="M104">
        <f t="shared" ca="1" si="25"/>
        <v>5</v>
      </c>
      <c r="N104">
        <f t="shared" ca="1" si="25"/>
        <v>4</v>
      </c>
      <c r="O104" s="2">
        <f t="shared" ca="1" si="22"/>
        <v>4</v>
      </c>
      <c r="P104" s="2">
        <f t="shared" ca="1" si="23"/>
        <v>4.333333333333333</v>
      </c>
      <c r="Q104" s="2">
        <f t="shared" ca="1" si="24"/>
        <v>4.1333333333333329</v>
      </c>
    </row>
    <row r="105" spans="1:17" x14ac:dyDescent="0.2">
      <c r="A105">
        <v>100104</v>
      </c>
      <c r="B105" s="3">
        <f t="shared" ca="1" si="16"/>
        <v>402.35550438917465</v>
      </c>
      <c r="C105" s="3">
        <f t="shared" ca="1" si="17"/>
        <v>54.505578584786122</v>
      </c>
      <c r="D105" s="3" t="str">
        <f t="shared" ca="1" si="18"/>
        <v>老员工</v>
      </c>
      <c r="E105" t="str">
        <f t="shared" ca="1" si="19"/>
        <v>男</v>
      </c>
      <c r="F105" s="3">
        <f t="shared" ca="1" si="20"/>
        <v>7210.0953603506086</v>
      </c>
      <c r="G105" s="3">
        <f t="shared" ca="1" si="21"/>
        <v>11</v>
      </c>
      <c r="H105">
        <f t="shared" ca="1" si="15"/>
        <v>4</v>
      </c>
      <c r="I105">
        <f t="shared" ca="1" si="25"/>
        <v>2</v>
      </c>
      <c r="J105">
        <f t="shared" ca="1" si="25"/>
        <v>4</v>
      </c>
      <c r="K105">
        <f t="shared" ca="1" si="25"/>
        <v>5</v>
      </c>
      <c r="L105">
        <f t="shared" ca="1" si="25"/>
        <v>4</v>
      </c>
      <c r="M105">
        <f t="shared" ca="1" si="25"/>
        <v>5</v>
      </c>
      <c r="N105">
        <f t="shared" ca="1" si="25"/>
        <v>4</v>
      </c>
      <c r="O105" s="2">
        <f t="shared" ca="1" si="22"/>
        <v>3.75</v>
      </c>
      <c r="P105" s="2">
        <f t="shared" ca="1" si="23"/>
        <v>4.333333333333333</v>
      </c>
      <c r="Q105" s="2">
        <f t="shared" ca="1" si="24"/>
        <v>3.9833333333333334</v>
      </c>
    </row>
    <row r="106" spans="1:17" x14ac:dyDescent="0.2">
      <c r="A106">
        <v>100105</v>
      </c>
      <c r="B106" s="3">
        <f t="shared" ca="1" si="16"/>
        <v>1024.7120065460335</v>
      </c>
      <c r="C106" s="3">
        <f t="shared" ca="1" si="17"/>
        <v>38.873759388292697</v>
      </c>
      <c r="D106" s="3" t="str">
        <f t="shared" ca="1" si="18"/>
        <v>老员工</v>
      </c>
      <c r="E106" t="str">
        <f t="shared" ca="1" si="19"/>
        <v>女</v>
      </c>
      <c r="F106" s="3">
        <f t="shared" ca="1" si="20"/>
        <v>16599.940521863937</v>
      </c>
      <c r="G106" s="3">
        <f t="shared" ca="1" si="21"/>
        <v>21</v>
      </c>
      <c r="H106">
        <f t="shared" ca="1" si="15"/>
        <v>4</v>
      </c>
      <c r="I106">
        <f t="shared" ca="1" si="25"/>
        <v>4</v>
      </c>
      <c r="J106">
        <f t="shared" ca="1" si="25"/>
        <v>5</v>
      </c>
      <c r="K106">
        <f t="shared" ca="1" si="25"/>
        <v>4</v>
      </c>
      <c r="L106">
        <f t="shared" ca="1" si="25"/>
        <v>4</v>
      </c>
      <c r="M106">
        <f t="shared" ca="1" si="25"/>
        <v>5</v>
      </c>
      <c r="N106">
        <f t="shared" ca="1" si="25"/>
        <v>4</v>
      </c>
      <c r="O106" s="2">
        <f t="shared" ca="1" si="22"/>
        <v>4.25</v>
      </c>
      <c r="P106" s="2">
        <f t="shared" ca="1" si="23"/>
        <v>4.333333333333333</v>
      </c>
      <c r="Q106" s="2">
        <f t="shared" ca="1" si="24"/>
        <v>4.2833333333333332</v>
      </c>
    </row>
    <row r="107" spans="1:17" x14ac:dyDescent="0.2">
      <c r="A107">
        <v>100106</v>
      </c>
      <c r="B107" s="3">
        <f t="shared" ca="1" si="16"/>
        <v>1761.4675800578905</v>
      </c>
      <c r="C107" s="3">
        <f t="shared" ca="1" si="17"/>
        <v>67.3503423357663</v>
      </c>
      <c r="D107" s="3" t="str">
        <f t="shared" ca="1" si="18"/>
        <v>老员工</v>
      </c>
      <c r="E107" t="str">
        <f t="shared" ca="1" si="19"/>
        <v>男</v>
      </c>
      <c r="F107" s="3">
        <f t="shared" ca="1" si="20"/>
        <v>8315.1864371472548</v>
      </c>
      <c r="G107" s="3">
        <f t="shared" ca="1" si="21"/>
        <v>12</v>
      </c>
      <c r="H107">
        <f t="shared" ca="1" si="15"/>
        <v>5</v>
      </c>
      <c r="I107">
        <f t="shared" ca="1" si="25"/>
        <v>3</v>
      </c>
      <c r="J107">
        <f t="shared" ca="1" si="25"/>
        <v>5</v>
      </c>
      <c r="K107">
        <f t="shared" ca="1" si="25"/>
        <v>5</v>
      </c>
      <c r="L107">
        <f t="shared" ca="1" si="25"/>
        <v>4</v>
      </c>
      <c r="M107">
        <f t="shared" ca="1" si="25"/>
        <v>4</v>
      </c>
      <c r="N107">
        <f t="shared" ca="1" si="25"/>
        <v>4</v>
      </c>
      <c r="O107" s="2">
        <f t="shared" ca="1" si="22"/>
        <v>4.5</v>
      </c>
      <c r="P107" s="2">
        <f t="shared" ca="1" si="23"/>
        <v>4</v>
      </c>
      <c r="Q107" s="2">
        <f t="shared" ca="1" si="24"/>
        <v>4.3</v>
      </c>
    </row>
    <row r="108" spans="1:17" x14ac:dyDescent="0.2">
      <c r="A108">
        <v>100107</v>
      </c>
      <c r="B108" s="3">
        <f t="shared" ca="1" si="16"/>
        <v>3300.8753556500824</v>
      </c>
      <c r="C108" s="3">
        <f t="shared" ca="1" si="17"/>
        <v>60.460085817648604</v>
      </c>
      <c r="D108" s="3" t="str">
        <f t="shared" ca="1" si="18"/>
        <v>老员工</v>
      </c>
      <c r="E108" t="str">
        <f t="shared" ca="1" si="19"/>
        <v>男</v>
      </c>
      <c r="F108" s="3">
        <f t="shared" ca="1" si="20"/>
        <v>8587.3863674586719</v>
      </c>
      <c r="G108" s="3">
        <f t="shared" ca="1" si="21"/>
        <v>11</v>
      </c>
      <c r="H108">
        <f t="shared" ca="1" si="15"/>
        <v>5</v>
      </c>
      <c r="I108">
        <f t="shared" ca="1" si="25"/>
        <v>4</v>
      </c>
      <c r="J108">
        <f t="shared" ca="1" si="25"/>
        <v>2</v>
      </c>
      <c r="K108">
        <f t="shared" ca="1" si="25"/>
        <v>3</v>
      </c>
      <c r="L108">
        <f t="shared" ca="1" si="25"/>
        <v>5</v>
      </c>
      <c r="M108">
        <f t="shared" ca="1" si="25"/>
        <v>4</v>
      </c>
      <c r="N108">
        <f t="shared" ca="1" si="25"/>
        <v>4</v>
      </c>
      <c r="O108" s="2">
        <f t="shared" ca="1" si="22"/>
        <v>3.5</v>
      </c>
      <c r="P108" s="2">
        <f t="shared" ca="1" si="23"/>
        <v>4.333333333333333</v>
      </c>
      <c r="Q108" s="2">
        <f t="shared" ca="1" si="24"/>
        <v>3.8333333333333335</v>
      </c>
    </row>
    <row r="109" spans="1:17" x14ac:dyDescent="0.2">
      <c r="A109">
        <v>100108</v>
      </c>
      <c r="B109" s="3">
        <f t="shared" ca="1" si="16"/>
        <v>9764.4186713402396</v>
      </c>
      <c r="C109" s="3">
        <f t="shared" ca="1" si="17"/>
        <v>26.45087655019065</v>
      </c>
      <c r="D109" s="3" t="str">
        <f t="shared" ca="1" si="18"/>
        <v>骨干</v>
      </c>
      <c r="E109" t="str">
        <f t="shared" ca="1" si="19"/>
        <v>女</v>
      </c>
      <c r="F109" s="3">
        <f t="shared" ca="1" si="20"/>
        <v>14149.633909194365</v>
      </c>
      <c r="G109" s="3">
        <f t="shared" ca="1" si="21"/>
        <v>3</v>
      </c>
      <c r="H109">
        <f t="shared" ca="1" si="15"/>
        <v>4</v>
      </c>
      <c r="I109">
        <f t="shared" ca="1" si="25"/>
        <v>4</v>
      </c>
      <c r="J109">
        <f t="shared" ca="1" si="25"/>
        <v>4</v>
      </c>
      <c r="K109">
        <f t="shared" ca="1" si="25"/>
        <v>4</v>
      </c>
      <c r="L109">
        <f t="shared" ca="1" si="25"/>
        <v>5</v>
      </c>
      <c r="M109">
        <f t="shared" ca="1" si="25"/>
        <v>2</v>
      </c>
      <c r="N109">
        <f t="shared" ca="1" si="25"/>
        <v>4</v>
      </c>
      <c r="O109" s="2">
        <f t="shared" ca="1" si="22"/>
        <v>4</v>
      </c>
      <c r="P109" s="2">
        <f t="shared" ca="1" si="23"/>
        <v>3.6666666666666665</v>
      </c>
      <c r="Q109" s="2">
        <f t="shared" ca="1" si="24"/>
        <v>3.8666666666666667</v>
      </c>
    </row>
    <row r="110" spans="1:17" x14ac:dyDescent="0.2">
      <c r="A110">
        <v>100109</v>
      </c>
      <c r="B110" s="3">
        <f t="shared" ca="1" si="16"/>
        <v>7284.5481047057774</v>
      </c>
      <c r="C110" s="3">
        <f t="shared" ca="1" si="17"/>
        <v>60.180589127901627</v>
      </c>
      <c r="D110" s="3" t="str">
        <f t="shared" ca="1" si="18"/>
        <v>老员工</v>
      </c>
      <c r="E110" t="str">
        <f t="shared" ca="1" si="19"/>
        <v>男</v>
      </c>
      <c r="F110" s="3">
        <f t="shared" ca="1" si="20"/>
        <v>4321.3486353421158</v>
      </c>
      <c r="G110" s="3">
        <f t="shared" ca="1" si="21"/>
        <v>19</v>
      </c>
      <c r="H110">
        <f t="shared" ca="1" si="15"/>
        <v>4</v>
      </c>
      <c r="I110">
        <f t="shared" ca="1" si="25"/>
        <v>5</v>
      </c>
      <c r="J110">
        <f t="shared" ca="1" si="25"/>
        <v>5</v>
      </c>
      <c r="K110">
        <f t="shared" ca="1" si="25"/>
        <v>4</v>
      </c>
      <c r="L110">
        <f t="shared" ca="1" si="25"/>
        <v>4</v>
      </c>
      <c r="M110">
        <f t="shared" ca="1" si="25"/>
        <v>4</v>
      </c>
      <c r="N110">
        <f t="shared" ca="1" si="25"/>
        <v>5</v>
      </c>
      <c r="O110" s="2">
        <f t="shared" ca="1" si="22"/>
        <v>4.5</v>
      </c>
      <c r="P110" s="2">
        <f t="shared" ca="1" si="23"/>
        <v>4.333333333333333</v>
      </c>
      <c r="Q110" s="2">
        <f t="shared" ca="1" si="24"/>
        <v>4.4333333333333336</v>
      </c>
    </row>
    <row r="111" spans="1:17" x14ac:dyDescent="0.2">
      <c r="A111">
        <v>100110</v>
      </c>
      <c r="B111" s="3">
        <f t="shared" ca="1" si="16"/>
        <v>9978.6775197074676</v>
      </c>
      <c r="C111" s="3">
        <f t="shared" ca="1" si="17"/>
        <v>24.247051421919348</v>
      </c>
      <c r="D111" s="3" t="str">
        <f t="shared" ca="1" si="18"/>
        <v>骨干</v>
      </c>
      <c r="E111" t="str">
        <f t="shared" ca="1" si="19"/>
        <v>女</v>
      </c>
      <c r="F111" s="3">
        <f t="shared" ca="1" si="20"/>
        <v>14455.872333506488</v>
      </c>
      <c r="G111" s="3">
        <f t="shared" ca="1" si="21"/>
        <v>13</v>
      </c>
      <c r="H111">
        <f t="shared" ca="1" si="15"/>
        <v>4</v>
      </c>
      <c r="I111">
        <f t="shared" ca="1" si="25"/>
        <v>4</v>
      </c>
      <c r="J111">
        <f t="shared" ca="1" si="25"/>
        <v>5</v>
      </c>
      <c r="K111">
        <f t="shared" ca="1" si="25"/>
        <v>5</v>
      </c>
      <c r="L111">
        <f t="shared" ca="1" si="25"/>
        <v>5</v>
      </c>
      <c r="M111">
        <f t="shared" ca="1" si="25"/>
        <v>5</v>
      </c>
      <c r="N111">
        <f t="shared" ca="1" si="25"/>
        <v>5</v>
      </c>
      <c r="O111" s="2">
        <f t="shared" ca="1" si="22"/>
        <v>4.5</v>
      </c>
      <c r="P111" s="2">
        <f t="shared" ca="1" si="23"/>
        <v>5</v>
      </c>
      <c r="Q111" s="2">
        <f t="shared" ca="1" si="24"/>
        <v>4.6999999999999993</v>
      </c>
    </row>
    <row r="112" spans="1:17" x14ac:dyDescent="0.2">
      <c r="A112">
        <v>100111</v>
      </c>
      <c r="B112" s="3">
        <f t="shared" ca="1" si="16"/>
        <v>6732.8104204445881</v>
      </c>
      <c r="C112" s="3">
        <f t="shared" ca="1" si="17"/>
        <v>45.547721810663333</v>
      </c>
      <c r="D112" s="3" t="str">
        <f t="shared" ca="1" si="18"/>
        <v>老员工</v>
      </c>
      <c r="E112" t="str">
        <f t="shared" ca="1" si="19"/>
        <v>女</v>
      </c>
      <c r="F112" s="3">
        <f t="shared" ca="1" si="20"/>
        <v>5606.1246988066159</v>
      </c>
      <c r="G112" s="3">
        <f t="shared" ca="1" si="21"/>
        <v>15</v>
      </c>
      <c r="H112">
        <f t="shared" ca="1" si="15"/>
        <v>5</v>
      </c>
      <c r="I112">
        <f t="shared" ca="1" si="25"/>
        <v>4</v>
      </c>
      <c r="J112">
        <f t="shared" ca="1" si="25"/>
        <v>4</v>
      </c>
      <c r="K112">
        <f t="shared" ca="1" si="25"/>
        <v>4</v>
      </c>
      <c r="L112">
        <f t="shared" ca="1" si="25"/>
        <v>5</v>
      </c>
      <c r="M112">
        <f t="shared" ca="1" si="25"/>
        <v>5</v>
      </c>
      <c r="N112">
        <f t="shared" ca="1" si="25"/>
        <v>5</v>
      </c>
      <c r="O112" s="2">
        <f t="shared" ca="1" si="22"/>
        <v>4.25</v>
      </c>
      <c r="P112" s="2">
        <f t="shared" ca="1" si="23"/>
        <v>5</v>
      </c>
      <c r="Q112" s="2">
        <f t="shared" ca="1" si="24"/>
        <v>4.55</v>
      </c>
    </row>
    <row r="113" spans="1:17" x14ac:dyDescent="0.2">
      <c r="A113">
        <v>100112</v>
      </c>
      <c r="B113" s="3">
        <f t="shared" ca="1" si="16"/>
        <v>431.74194395708133</v>
      </c>
      <c r="C113" s="3">
        <f t="shared" ca="1" si="17"/>
        <v>67.181195998186979</v>
      </c>
      <c r="D113" s="3" t="str">
        <f t="shared" ca="1" si="18"/>
        <v>老员工</v>
      </c>
      <c r="E113" t="str">
        <f t="shared" ca="1" si="19"/>
        <v>男</v>
      </c>
      <c r="F113" s="3">
        <f t="shared" ca="1" si="20"/>
        <v>9363.6551810261662</v>
      </c>
      <c r="G113" s="3">
        <f t="shared" ca="1" si="21"/>
        <v>16</v>
      </c>
      <c r="H113">
        <f t="shared" ca="1" si="15"/>
        <v>4</v>
      </c>
      <c r="I113">
        <f t="shared" ca="1" si="25"/>
        <v>3</v>
      </c>
      <c r="J113">
        <f t="shared" ca="1" si="25"/>
        <v>3</v>
      </c>
      <c r="K113">
        <f t="shared" ca="1" si="25"/>
        <v>4</v>
      </c>
      <c r="L113">
        <f t="shared" ca="1" si="25"/>
        <v>5</v>
      </c>
      <c r="M113">
        <f t="shared" ca="1" si="25"/>
        <v>5</v>
      </c>
      <c r="N113">
        <f t="shared" ca="1" si="25"/>
        <v>5</v>
      </c>
      <c r="O113" s="2">
        <f t="shared" ca="1" si="22"/>
        <v>3.5</v>
      </c>
      <c r="P113" s="2">
        <f t="shared" ca="1" si="23"/>
        <v>5</v>
      </c>
      <c r="Q113" s="2">
        <f t="shared" ca="1" si="24"/>
        <v>4.0999999999999996</v>
      </c>
    </row>
    <row r="114" spans="1:17" x14ac:dyDescent="0.2">
      <c r="A114">
        <v>100113</v>
      </c>
      <c r="B114" s="3">
        <f t="shared" ca="1" si="16"/>
        <v>6110.9462327721967</v>
      </c>
      <c r="C114" s="3">
        <f t="shared" ca="1" si="17"/>
        <v>47.191421300100494</v>
      </c>
      <c r="D114" s="3" t="str">
        <f t="shared" ca="1" si="18"/>
        <v>老员工</v>
      </c>
      <c r="E114" t="str">
        <f t="shared" ca="1" si="19"/>
        <v>女</v>
      </c>
      <c r="F114" s="3">
        <f t="shared" ca="1" si="20"/>
        <v>2382.3055328680057</v>
      </c>
      <c r="G114" s="3">
        <f t="shared" ca="1" si="21"/>
        <v>20</v>
      </c>
      <c r="H114">
        <f t="shared" ca="1" si="15"/>
        <v>5</v>
      </c>
      <c r="I114">
        <f t="shared" ca="1" si="25"/>
        <v>5</v>
      </c>
      <c r="J114">
        <f t="shared" ca="1" si="25"/>
        <v>5</v>
      </c>
      <c r="K114">
        <f t="shared" ca="1" si="25"/>
        <v>3</v>
      </c>
      <c r="L114">
        <f t="shared" ca="1" si="25"/>
        <v>3</v>
      </c>
      <c r="M114">
        <f t="shared" ca="1" si="25"/>
        <v>4</v>
      </c>
      <c r="N114">
        <f t="shared" ca="1" si="25"/>
        <v>4</v>
      </c>
      <c r="O114" s="2">
        <f t="shared" ca="1" si="22"/>
        <v>4.5</v>
      </c>
      <c r="P114" s="2">
        <f t="shared" ca="1" si="23"/>
        <v>3.6666666666666665</v>
      </c>
      <c r="Q114" s="2">
        <f t="shared" ca="1" si="24"/>
        <v>4.1666666666666661</v>
      </c>
    </row>
    <row r="115" spans="1:17" x14ac:dyDescent="0.2">
      <c r="A115">
        <v>100114</v>
      </c>
      <c r="B115" s="3">
        <f t="shared" ca="1" si="16"/>
        <v>7814.8413324297826</v>
      </c>
      <c r="C115" s="3">
        <f t="shared" ca="1" si="17"/>
        <v>48.923479279709142</v>
      </c>
      <c r="D115" s="3" t="str">
        <f t="shared" ca="1" si="18"/>
        <v>老员工</v>
      </c>
      <c r="E115" t="str">
        <f t="shared" ca="1" si="19"/>
        <v>男</v>
      </c>
      <c r="F115" s="3">
        <f t="shared" ca="1" si="20"/>
        <v>11883.037649383099</v>
      </c>
      <c r="G115" s="3">
        <f t="shared" ca="1" si="21"/>
        <v>6</v>
      </c>
      <c r="H115">
        <f t="shared" ca="1" si="15"/>
        <v>5</v>
      </c>
      <c r="I115">
        <f t="shared" ca="1" si="25"/>
        <v>5</v>
      </c>
      <c r="J115">
        <f t="shared" ca="1" si="25"/>
        <v>4</v>
      </c>
      <c r="K115">
        <f t="shared" ca="1" si="25"/>
        <v>5</v>
      </c>
      <c r="L115">
        <f t="shared" ca="1" si="25"/>
        <v>5</v>
      </c>
      <c r="M115">
        <f t="shared" ca="1" si="25"/>
        <v>3</v>
      </c>
      <c r="N115">
        <f t="shared" ca="1" si="25"/>
        <v>5</v>
      </c>
      <c r="O115" s="2">
        <f t="shared" ca="1" si="22"/>
        <v>4.75</v>
      </c>
      <c r="P115" s="2">
        <f t="shared" ca="1" si="23"/>
        <v>4.333333333333333</v>
      </c>
      <c r="Q115" s="2">
        <f t="shared" ca="1" si="24"/>
        <v>4.5833333333333339</v>
      </c>
    </row>
    <row r="116" spans="1:17" x14ac:dyDescent="0.2">
      <c r="A116">
        <v>100115</v>
      </c>
      <c r="B116" s="3">
        <f t="shared" ca="1" si="16"/>
        <v>3366.9723946550234</v>
      </c>
      <c r="C116" s="3">
        <f t="shared" ca="1" si="17"/>
        <v>66.352115978632014</v>
      </c>
      <c r="D116" s="3" t="str">
        <f t="shared" ca="1" si="18"/>
        <v>老员工</v>
      </c>
      <c r="E116" t="str">
        <f t="shared" ca="1" si="19"/>
        <v>女</v>
      </c>
      <c r="F116" s="3">
        <f t="shared" ca="1" si="20"/>
        <v>5734.8729486886523</v>
      </c>
      <c r="G116" s="3">
        <f t="shared" ca="1" si="21"/>
        <v>9</v>
      </c>
      <c r="H116">
        <f t="shared" ca="1" si="15"/>
        <v>5</v>
      </c>
      <c r="I116">
        <f t="shared" ca="1" si="25"/>
        <v>1</v>
      </c>
      <c r="J116">
        <f t="shared" ca="1" si="25"/>
        <v>4</v>
      </c>
      <c r="K116">
        <f t="shared" ca="1" si="25"/>
        <v>4</v>
      </c>
      <c r="L116">
        <f t="shared" ca="1" si="25"/>
        <v>5</v>
      </c>
      <c r="M116">
        <f t="shared" ca="1" si="25"/>
        <v>3</v>
      </c>
      <c r="N116">
        <f t="shared" ca="1" si="25"/>
        <v>4</v>
      </c>
      <c r="O116" s="2">
        <f t="shared" ca="1" si="22"/>
        <v>3.5</v>
      </c>
      <c r="P116" s="2">
        <f t="shared" ca="1" si="23"/>
        <v>4</v>
      </c>
      <c r="Q116" s="2">
        <f t="shared" ca="1" si="24"/>
        <v>3.7</v>
      </c>
    </row>
    <row r="117" spans="1:17" x14ac:dyDescent="0.2">
      <c r="A117">
        <v>100116</v>
      </c>
      <c r="B117" s="3">
        <f t="shared" ca="1" si="16"/>
        <v>4873.7083580758199</v>
      </c>
      <c r="C117" s="3">
        <f t="shared" ca="1" si="17"/>
        <v>32.98156644002534</v>
      </c>
      <c r="D117" s="3" t="str">
        <f t="shared" ca="1" si="18"/>
        <v>骨干</v>
      </c>
      <c r="E117" t="str">
        <f t="shared" ca="1" si="19"/>
        <v>男</v>
      </c>
      <c r="F117" s="3">
        <f t="shared" ca="1" si="20"/>
        <v>6735.3723500820479</v>
      </c>
      <c r="G117" s="3">
        <f t="shared" ca="1" si="21"/>
        <v>22</v>
      </c>
      <c r="H117">
        <f t="shared" ref="H117:H180" ca="1" si="26">IF(RAND()&lt;0.5,5,IF(RAND()&lt;0.7,4,IF(RAND()&lt;0.8,3,IF(RAND()&lt;0.9,2,1))))</f>
        <v>5</v>
      </c>
      <c r="I117">
        <f t="shared" ca="1" si="25"/>
        <v>5</v>
      </c>
      <c r="J117">
        <f t="shared" ca="1" si="25"/>
        <v>5</v>
      </c>
      <c r="K117">
        <f t="shared" ca="1" si="25"/>
        <v>4</v>
      </c>
      <c r="L117">
        <f t="shared" ca="1" si="25"/>
        <v>5</v>
      </c>
      <c r="M117">
        <f t="shared" ca="1" si="25"/>
        <v>5</v>
      </c>
      <c r="N117">
        <f t="shared" ca="1" si="25"/>
        <v>5</v>
      </c>
      <c r="O117" s="2">
        <f t="shared" ca="1" si="22"/>
        <v>4.75</v>
      </c>
      <c r="P117" s="2">
        <f t="shared" ca="1" si="23"/>
        <v>5</v>
      </c>
      <c r="Q117" s="2">
        <f t="shared" ca="1" si="24"/>
        <v>4.8499999999999996</v>
      </c>
    </row>
    <row r="118" spans="1:17" x14ac:dyDescent="0.2">
      <c r="A118">
        <v>100117</v>
      </c>
      <c r="B118" s="3">
        <f t="shared" ca="1" si="16"/>
        <v>7817.1541468662435</v>
      </c>
      <c r="C118" s="3">
        <f t="shared" ca="1" si="17"/>
        <v>66.471038825309677</v>
      </c>
      <c r="D118" s="3" t="str">
        <f t="shared" ca="1" si="18"/>
        <v>老员工</v>
      </c>
      <c r="E118" t="str">
        <f t="shared" ca="1" si="19"/>
        <v>女</v>
      </c>
      <c r="F118" s="3">
        <f t="shared" ca="1" si="20"/>
        <v>6275.0587426958609</v>
      </c>
      <c r="G118" s="3">
        <f t="shared" ca="1" si="21"/>
        <v>10</v>
      </c>
      <c r="H118">
        <f t="shared" ca="1" si="26"/>
        <v>3</v>
      </c>
      <c r="I118">
        <f t="shared" ca="1" si="25"/>
        <v>4</v>
      </c>
      <c r="J118">
        <f t="shared" ca="1" si="25"/>
        <v>4</v>
      </c>
      <c r="K118">
        <f t="shared" ca="1" si="25"/>
        <v>5</v>
      </c>
      <c r="L118">
        <f t="shared" ca="1" si="25"/>
        <v>4</v>
      </c>
      <c r="M118">
        <f t="shared" ca="1" si="25"/>
        <v>5</v>
      </c>
      <c r="N118">
        <f t="shared" ca="1" si="25"/>
        <v>4</v>
      </c>
      <c r="O118" s="2">
        <f t="shared" ca="1" si="22"/>
        <v>4</v>
      </c>
      <c r="P118" s="2">
        <f t="shared" ca="1" si="23"/>
        <v>4.333333333333333</v>
      </c>
      <c r="Q118" s="2">
        <f t="shared" ca="1" si="24"/>
        <v>4.1333333333333329</v>
      </c>
    </row>
    <row r="119" spans="1:17" x14ac:dyDescent="0.2">
      <c r="A119">
        <v>100118</v>
      </c>
      <c r="B119" s="3">
        <f t="shared" ca="1" si="16"/>
        <v>5303.0094938411867</v>
      </c>
      <c r="C119" s="3">
        <f t="shared" ca="1" si="17"/>
        <v>19.765781914155724</v>
      </c>
      <c r="D119" s="3" t="str">
        <f t="shared" ca="1" si="18"/>
        <v>青年</v>
      </c>
      <c r="E119" t="str">
        <f t="shared" ca="1" si="19"/>
        <v>男</v>
      </c>
      <c r="F119" s="3">
        <f t="shared" ca="1" si="20"/>
        <v>13712.590647968847</v>
      </c>
      <c r="G119" s="3">
        <f t="shared" ca="1" si="21"/>
        <v>20</v>
      </c>
      <c r="H119">
        <f t="shared" ca="1" si="26"/>
        <v>5</v>
      </c>
      <c r="I119">
        <f t="shared" ca="1" si="25"/>
        <v>5</v>
      </c>
      <c r="J119">
        <f t="shared" ca="1" si="25"/>
        <v>5</v>
      </c>
      <c r="K119">
        <f t="shared" ca="1" si="25"/>
        <v>4</v>
      </c>
      <c r="L119">
        <f t="shared" ca="1" si="25"/>
        <v>5</v>
      </c>
      <c r="M119">
        <f t="shared" ca="1" si="25"/>
        <v>5</v>
      </c>
      <c r="N119">
        <f t="shared" ca="1" si="25"/>
        <v>5</v>
      </c>
      <c r="O119" s="2">
        <f t="shared" ca="1" si="22"/>
        <v>4.75</v>
      </c>
      <c r="P119" s="2">
        <f t="shared" ca="1" si="23"/>
        <v>5</v>
      </c>
      <c r="Q119" s="2">
        <f t="shared" ca="1" si="24"/>
        <v>4.8499999999999996</v>
      </c>
    </row>
    <row r="120" spans="1:17" x14ac:dyDescent="0.2">
      <c r="A120">
        <v>100119</v>
      </c>
      <c r="B120" s="3">
        <f t="shared" ca="1" si="16"/>
        <v>8634.0613662691158</v>
      </c>
      <c r="C120" s="3">
        <f t="shared" ca="1" si="17"/>
        <v>25.497547458258623</v>
      </c>
      <c r="D120" s="3" t="str">
        <f t="shared" ca="1" si="18"/>
        <v>骨干</v>
      </c>
      <c r="E120" t="str">
        <f t="shared" ca="1" si="19"/>
        <v>女</v>
      </c>
      <c r="F120" s="3">
        <f t="shared" ca="1" si="20"/>
        <v>11720.395542329536</v>
      </c>
      <c r="G120" s="3">
        <f t="shared" ca="1" si="21"/>
        <v>11</v>
      </c>
      <c r="H120">
        <f t="shared" ca="1" si="26"/>
        <v>4</v>
      </c>
      <c r="I120">
        <f t="shared" ca="1" si="25"/>
        <v>4</v>
      </c>
      <c r="J120">
        <f t="shared" ca="1" si="25"/>
        <v>3</v>
      </c>
      <c r="K120">
        <f t="shared" ca="1" si="25"/>
        <v>4</v>
      </c>
      <c r="L120">
        <f t="shared" ca="1" si="25"/>
        <v>5</v>
      </c>
      <c r="M120">
        <f t="shared" ca="1" si="25"/>
        <v>3</v>
      </c>
      <c r="N120">
        <f t="shared" ca="1" si="25"/>
        <v>4</v>
      </c>
      <c r="O120" s="2">
        <f t="shared" ca="1" si="22"/>
        <v>3.75</v>
      </c>
      <c r="P120" s="2">
        <f t="shared" ca="1" si="23"/>
        <v>4</v>
      </c>
      <c r="Q120" s="2">
        <f t="shared" ca="1" si="24"/>
        <v>3.85</v>
      </c>
    </row>
    <row r="121" spans="1:17" x14ac:dyDescent="0.2">
      <c r="A121">
        <v>100120</v>
      </c>
      <c r="B121" s="3">
        <f t="shared" ca="1" si="16"/>
        <v>9189.6518258896067</v>
      </c>
      <c r="C121" s="3">
        <f t="shared" ca="1" si="17"/>
        <v>19.164224283653546</v>
      </c>
      <c r="D121" s="3" t="str">
        <f t="shared" ca="1" si="18"/>
        <v>青年</v>
      </c>
      <c r="E121" t="str">
        <f t="shared" ca="1" si="19"/>
        <v>女</v>
      </c>
      <c r="F121" s="3">
        <f t="shared" ca="1" si="20"/>
        <v>6742.1828143382209</v>
      </c>
      <c r="G121" s="3">
        <f t="shared" ca="1" si="21"/>
        <v>17</v>
      </c>
      <c r="H121">
        <f t="shared" ca="1" si="26"/>
        <v>5</v>
      </c>
      <c r="I121">
        <f t="shared" ca="1" si="25"/>
        <v>4</v>
      </c>
      <c r="J121">
        <f t="shared" ca="1" si="25"/>
        <v>2</v>
      </c>
      <c r="K121">
        <f t="shared" ca="1" si="25"/>
        <v>4</v>
      </c>
      <c r="L121">
        <f t="shared" ca="1" si="25"/>
        <v>5</v>
      </c>
      <c r="M121">
        <f t="shared" ca="1" si="25"/>
        <v>3</v>
      </c>
      <c r="N121">
        <f t="shared" ca="1" si="25"/>
        <v>4</v>
      </c>
      <c r="O121" s="2">
        <f t="shared" ca="1" si="22"/>
        <v>3.75</v>
      </c>
      <c r="P121" s="2">
        <f t="shared" ca="1" si="23"/>
        <v>4</v>
      </c>
      <c r="Q121" s="2">
        <f t="shared" ca="1" si="24"/>
        <v>3.85</v>
      </c>
    </row>
    <row r="122" spans="1:17" x14ac:dyDescent="0.2">
      <c r="A122">
        <v>100121</v>
      </c>
      <c r="B122" s="3">
        <f t="shared" ca="1" si="16"/>
        <v>7558.9817629531663</v>
      </c>
      <c r="C122" s="3">
        <f t="shared" ca="1" si="17"/>
        <v>47.372895545730529</v>
      </c>
      <c r="D122" s="3" t="str">
        <f t="shared" ca="1" si="18"/>
        <v>老员工</v>
      </c>
      <c r="E122" t="str">
        <f t="shared" ca="1" si="19"/>
        <v>女</v>
      </c>
      <c r="F122" s="3">
        <f t="shared" ca="1" si="20"/>
        <v>2862.1459468722906</v>
      </c>
      <c r="G122" s="3">
        <f t="shared" ca="1" si="21"/>
        <v>20</v>
      </c>
      <c r="H122">
        <f t="shared" ca="1" si="26"/>
        <v>3</v>
      </c>
      <c r="I122">
        <f t="shared" ca="1" si="25"/>
        <v>4</v>
      </c>
      <c r="J122">
        <f t="shared" ca="1" si="25"/>
        <v>5</v>
      </c>
      <c r="K122">
        <f t="shared" ca="1" si="25"/>
        <v>3</v>
      </c>
      <c r="L122">
        <f t="shared" ca="1" si="25"/>
        <v>4</v>
      </c>
      <c r="M122">
        <f t="shared" ca="1" si="25"/>
        <v>4</v>
      </c>
      <c r="N122">
        <f t="shared" ca="1" si="25"/>
        <v>5</v>
      </c>
      <c r="O122" s="2">
        <f t="shared" ca="1" si="22"/>
        <v>3.75</v>
      </c>
      <c r="P122" s="2">
        <f t="shared" ca="1" si="23"/>
        <v>4.333333333333333</v>
      </c>
      <c r="Q122" s="2">
        <f t="shared" ca="1" si="24"/>
        <v>3.9833333333333334</v>
      </c>
    </row>
    <row r="123" spans="1:17" x14ac:dyDescent="0.2">
      <c r="A123">
        <v>100122</v>
      </c>
      <c r="B123" s="3">
        <f t="shared" ca="1" si="16"/>
        <v>4455.8493937307348</v>
      </c>
      <c r="C123" s="3">
        <f t="shared" ca="1" si="17"/>
        <v>34.957191975860901</v>
      </c>
      <c r="D123" s="3" t="str">
        <f t="shared" ca="1" si="18"/>
        <v>骨干</v>
      </c>
      <c r="E123" t="str">
        <f t="shared" ca="1" si="19"/>
        <v>女</v>
      </c>
      <c r="F123" s="3">
        <f t="shared" ca="1" si="20"/>
        <v>9516.9079440551432</v>
      </c>
      <c r="G123" s="3">
        <f t="shared" ca="1" si="21"/>
        <v>10</v>
      </c>
      <c r="H123">
        <f t="shared" ca="1" si="26"/>
        <v>4</v>
      </c>
      <c r="I123">
        <f t="shared" ca="1" si="25"/>
        <v>3</v>
      </c>
      <c r="J123">
        <f t="shared" ca="1" si="25"/>
        <v>5</v>
      </c>
      <c r="K123">
        <f t="shared" ca="1" si="25"/>
        <v>3</v>
      </c>
      <c r="L123">
        <f t="shared" ca="1" si="25"/>
        <v>4</v>
      </c>
      <c r="M123">
        <f t="shared" ca="1" si="25"/>
        <v>5</v>
      </c>
      <c r="N123">
        <f t="shared" ca="1" si="25"/>
        <v>3</v>
      </c>
      <c r="O123" s="2">
        <f t="shared" ca="1" si="22"/>
        <v>3.75</v>
      </c>
      <c r="P123" s="2">
        <f t="shared" ca="1" si="23"/>
        <v>4</v>
      </c>
      <c r="Q123" s="2">
        <f t="shared" ca="1" si="24"/>
        <v>3.85</v>
      </c>
    </row>
    <row r="124" spans="1:17" x14ac:dyDescent="0.2">
      <c r="A124">
        <v>100123</v>
      </c>
      <c r="B124" s="3">
        <f t="shared" ca="1" si="16"/>
        <v>5682.3662651097338</v>
      </c>
      <c r="C124" s="3">
        <f t="shared" ca="1" si="17"/>
        <v>48.511563631663876</v>
      </c>
      <c r="D124" s="3" t="str">
        <f t="shared" ca="1" si="18"/>
        <v>老员工</v>
      </c>
      <c r="E124" t="str">
        <f t="shared" ca="1" si="19"/>
        <v>女</v>
      </c>
      <c r="F124" s="3">
        <f t="shared" ca="1" si="20"/>
        <v>5356.9108352734211</v>
      </c>
      <c r="G124" s="3">
        <f t="shared" ca="1" si="21"/>
        <v>13</v>
      </c>
      <c r="H124">
        <f t="shared" ca="1" si="26"/>
        <v>5</v>
      </c>
      <c r="I124">
        <f t="shared" ca="1" si="25"/>
        <v>5</v>
      </c>
      <c r="J124">
        <f t="shared" ca="1" si="25"/>
        <v>3</v>
      </c>
      <c r="K124">
        <f t="shared" ca="1" si="25"/>
        <v>5</v>
      </c>
      <c r="L124">
        <f t="shared" ca="1" si="25"/>
        <v>4</v>
      </c>
      <c r="M124">
        <f t="shared" ca="1" si="25"/>
        <v>4</v>
      </c>
      <c r="N124">
        <f t="shared" ca="1" si="25"/>
        <v>4</v>
      </c>
      <c r="O124" s="2">
        <f t="shared" ca="1" si="22"/>
        <v>4.5</v>
      </c>
      <c r="P124" s="2">
        <f t="shared" ca="1" si="23"/>
        <v>4</v>
      </c>
      <c r="Q124" s="2">
        <f t="shared" ca="1" si="24"/>
        <v>4.3</v>
      </c>
    </row>
    <row r="125" spans="1:17" x14ac:dyDescent="0.2">
      <c r="A125">
        <v>100124</v>
      </c>
      <c r="B125" s="3">
        <f t="shared" ca="1" si="16"/>
        <v>5745.7760209814141</v>
      </c>
      <c r="C125" s="3">
        <f t="shared" ca="1" si="17"/>
        <v>40.189322965379354</v>
      </c>
      <c r="D125" s="3" t="str">
        <f t="shared" ca="1" si="18"/>
        <v>老员工</v>
      </c>
      <c r="E125" t="str">
        <f t="shared" ca="1" si="19"/>
        <v>女</v>
      </c>
      <c r="F125" s="3">
        <f t="shared" ca="1" si="20"/>
        <v>21678.641271599576</v>
      </c>
      <c r="G125" s="3">
        <f t="shared" ca="1" si="21"/>
        <v>3</v>
      </c>
      <c r="H125">
        <f t="shared" ca="1" si="26"/>
        <v>5</v>
      </c>
      <c r="I125">
        <f t="shared" ca="1" si="25"/>
        <v>3</v>
      </c>
      <c r="J125">
        <f t="shared" ca="1" si="25"/>
        <v>3</v>
      </c>
      <c r="K125">
        <f t="shared" ca="1" si="25"/>
        <v>4</v>
      </c>
      <c r="L125">
        <f t="shared" ca="1" si="25"/>
        <v>4</v>
      </c>
      <c r="M125">
        <f t="shared" ca="1" si="25"/>
        <v>4</v>
      </c>
      <c r="N125">
        <f t="shared" ca="1" si="25"/>
        <v>5</v>
      </c>
      <c r="O125" s="2">
        <f t="shared" ca="1" si="22"/>
        <v>3.75</v>
      </c>
      <c r="P125" s="2">
        <f t="shared" ca="1" si="23"/>
        <v>4.333333333333333</v>
      </c>
      <c r="Q125" s="2">
        <f t="shared" ca="1" si="24"/>
        <v>3.9833333333333334</v>
      </c>
    </row>
    <row r="126" spans="1:17" x14ac:dyDescent="0.2">
      <c r="A126">
        <v>100125</v>
      </c>
      <c r="B126" s="3">
        <f t="shared" ca="1" si="16"/>
        <v>5832.3702570726864</v>
      </c>
      <c r="C126" s="3">
        <f t="shared" ca="1" si="17"/>
        <v>49.952586444931896</v>
      </c>
      <c r="D126" s="3" t="str">
        <f t="shared" ca="1" si="18"/>
        <v>老员工</v>
      </c>
      <c r="E126" t="str">
        <f t="shared" ca="1" si="19"/>
        <v>男</v>
      </c>
      <c r="F126" s="3">
        <f t="shared" ca="1" si="20"/>
        <v>10819.542706974444</v>
      </c>
      <c r="G126" s="3">
        <f t="shared" ca="1" si="21"/>
        <v>3</v>
      </c>
      <c r="H126">
        <f t="shared" ca="1" si="26"/>
        <v>5</v>
      </c>
      <c r="I126">
        <f t="shared" ca="1" si="25"/>
        <v>5</v>
      </c>
      <c r="J126">
        <f t="shared" ca="1" si="25"/>
        <v>4</v>
      </c>
      <c r="K126">
        <f t="shared" ca="1" si="25"/>
        <v>5</v>
      </c>
      <c r="L126">
        <f t="shared" ca="1" si="25"/>
        <v>4</v>
      </c>
      <c r="M126">
        <f t="shared" ca="1" si="25"/>
        <v>4</v>
      </c>
      <c r="N126">
        <f t="shared" ca="1" si="25"/>
        <v>5</v>
      </c>
      <c r="O126" s="2">
        <f t="shared" ca="1" si="22"/>
        <v>4.75</v>
      </c>
      <c r="P126" s="2">
        <f t="shared" ca="1" si="23"/>
        <v>4.333333333333333</v>
      </c>
      <c r="Q126" s="2">
        <f t="shared" ca="1" si="24"/>
        <v>4.5833333333333339</v>
      </c>
    </row>
    <row r="127" spans="1:17" x14ac:dyDescent="0.2">
      <c r="A127">
        <v>100126</v>
      </c>
      <c r="B127" s="3">
        <f t="shared" ca="1" si="16"/>
        <v>7789.6696248568251</v>
      </c>
      <c r="C127" s="3">
        <f t="shared" ca="1" si="17"/>
        <v>20.346208817649892</v>
      </c>
      <c r="D127" s="3" t="str">
        <f t="shared" ca="1" si="18"/>
        <v>青年</v>
      </c>
      <c r="E127" t="str">
        <f t="shared" ca="1" si="19"/>
        <v>女</v>
      </c>
      <c r="F127" s="3">
        <f t="shared" ca="1" si="20"/>
        <v>16929.907652082049</v>
      </c>
      <c r="G127" s="3">
        <f t="shared" ca="1" si="21"/>
        <v>4</v>
      </c>
      <c r="H127">
        <f t="shared" ca="1" si="26"/>
        <v>2</v>
      </c>
      <c r="I127">
        <f t="shared" ca="1" si="25"/>
        <v>4</v>
      </c>
      <c r="J127">
        <f t="shared" ca="1" si="25"/>
        <v>5</v>
      </c>
      <c r="K127">
        <f t="shared" ca="1" si="25"/>
        <v>3</v>
      </c>
      <c r="L127">
        <f t="shared" ca="1" si="25"/>
        <v>4</v>
      </c>
      <c r="M127">
        <f t="shared" ca="1" si="25"/>
        <v>5</v>
      </c>
      <c r="N127">
        <f t="shared" ca="1" si="25"/>
        <v>3</v>
      </c>
      <c r="O127" s="2">
        <f t="shared" ca="1" si="22"/>
        <v>3.5</v>
      </c>
      <c r="P127" s="2">
        <f t="shared" ca="1" si="23"/>
        <v>4</v>
      </c>
      <c r="Q127" s="2">
        <f t="shared" ca="1" si="24"/>
        <v>3.7</v>
      </c>
    </row>
    <row r="128" spans="1:17" x14ac:dyDescent="0.2">
      <c r="A128">
        <v>100127</v>
      </c>
      <c r="B128" s="3">
        <f t="shared" ca="1" si="16"/>
        <v>7175.9859003336524</v>
      </c>
      <c r="C128" s="3">
        <f t="shared" ca="1" si="17"/>
        <v>47.098016365153633</v>
      </c>
      <c r="D128" s="3" t="str">
        <f t="shared" ca="1" si="18"/>
        <v>老员工</v>
      </c>
      <c r="E128" t="str">
        <f t="shared" ca="1" si="19"/>
        <v>男</v>
      </c>
      <c r="F128" s="3">
        <f t="shared" ca="1" si="20"/>
        <v>12090.782821939154</v>
      </c>
      <c r="G128" s="3">
        <f t="shared" ca="1" si="21"/>
        <v>15</v>
      </c>
      <c r="H128">
        <f t="shared" ca="1" si="26"/>
        <v>5</v>
      </c>
      <c r="I128">
        <f t="shared" ca="1" si="25"/>
        <v>4</v>
      </c>
      <c r="J128">
        <f t="shared" ca="1" si="25"/>
        <v>5</v>
      </c>
      <c r="K128">
        <f t="shared" ca="1" si="25"/>
        <v>5</v>
      </c>
      <c r="L128">
        <f t="shared" ca="1" si="25"/>
        <v>4</v>
      </c>
      <c r="M128">
        <f t="shared" ca="1" si="25"/>
        <v>5</v>
      </c>
      <c r="N128">
        <f t="shared" ca="1" si="25"/>
        <v>4</v>
      </c>
      <c r="O128" s="2">
        <f t="shared" ca="1" si="22"/>
        <v>4.75</v>
      </c>
      <c r="P128" s="2">
        <f t="shared" ca="1" si="23"/>
        <v>4.333333333333333</v>
      </c>
      <c r="Q128" s="2">
        <f t="shared" ca="1" si="24"/>
        <v>4.5833333333333339</v>
      </c>
    </row>
    <row r="129" spans="1:17" x14ac:dyDescent="0.2">
      <c r="A129">
        <v>100128</v>
      </c>
      <c r="B129" s="3">
        <f t="shared" ca="1" si="16"/>
        <v>8512.9798574546458</v>
      </c>
      <c r="C129" s="3">
        <f t="shared" ca="1" si="17"/>
        <v>67.698178344304694</v>
      </c>
      <c r="D129" s="3" t="str">
        <f t="shared" ca="1" si="18"/>
        <v>老员工</v>
      </c>
      <c r="E129" t="str">
        <f t="shared" ca="1" si="19"/>
        <v>男</v>
      </c>
      <c r="F129" s="3">
        <f t="shared" ca="1" si="20"/>
        <v>7177.1175807010432</v>
      </c>
      <c r="G129" s="3">
        <f t="shared" ca="1" si="21"/>
        <v>5</v>
      </c>
      <c r="H129">
        <f t="shared" ca="1" si="26"/>
        <v>4</v>
      </c>
      <c r="I129">
        <f t="shared" ca="1" si="25"/>
        <v>5</v>
      </c>
      <c r="J129">
        <f t="shared" ca="1" si="25"/>
        <v>5</v>
      </c>
      <c r="K129">
        <f t="shared" ca="1" si="25"/>
        <v>5</v>
      </c>
      <c r="L129">
        <f t="shared" ca="1" si="25"/>
        <v>5</v>
      </c>
      <c r="M129">
        <f t="shared" ca="1" si="25"/>
        <v>4</v>
      </c>
      <c r="N129">
        <f t="shared" ca="1" si="25"/>
        <v>3</v>
      </c>
      <c r="O129" s="2">
        <f t="shared" ca="1" si="22"/>
        <v>4.75</v>
      </c>
      <c r="P129" s="2">
        <f t="shared" ca="1" si="23"/>
        <v>4</v>
      </c>
      <c r="Q129" s="2">
        <f t="shared" ca="1" si="24"/>
        <v>4.45</v>
      </c>
    </row>
    <row r="130" spans="1:17" x14ac:dyDescent="0.2">
      <c r="A130">
        <v>100129</v>
      </c>
      <c r="B130" s="3">
        <f t="shared" ca="1" si="16"/>
        <v>9909.2070844935843</v>
      </c>
      <c r="C130" s="3">
        <f t="shared" ca="1" si="17"/>
        <v>49.335218652216128</v>
      </c>
      <c r="D130" s="3" t="str">
        <f t="shared" ca="1" si="18"/>
        <v>老员工</v>
      </c>
      <c r="E130" t="str">
        <f t="shared" ca="1" si="19"/>
        <v>男</v>
      </c>
      <c r="F130" s="3">
        <f t="shared" ca="1" si="20"/>
        <v>5748.3101922199703</v>
      </c>
      <c r="G130" s="3">
        <f t="shared" ca="1" si="21"/>
        <v>17</v>
      </c>
      <c r="H130">
        <f t="shared" ca="1" si="26"/>
        <v>4</v>
      </c>
      <c r="I130">
        <f t="shared" ca="1" si="25"/>
        <v>5</v>
      </c>
      <c r="J130">
        <f t="shared" ca="1" si="25"/>
        <v>3</v>
      </c>
      <c r="K130">
        <f t="shared" ca="1" si="25"/>
        <v>5</v>
      </c>
      <c r="L130">
        <f t="shared" ca="1" si="25"/>
        <v>5</v>
      </c>
      <c r="M130">
        <f t="shared" ca="1" si="25"/>
        <v>4</v>
      </c>
      <c r="N130">
        <f t="shared" ca="1" si="25"/>
        <v>4</v>
      </c>
      <c r="O130" s="2">
        <f t="shared" ca="1" si="22"/>
        <v>4.25</v>
      </c>
      <c r="P130" s="2">
        <f t="shared" ca="1" si="23"/>
        <v>4.333333333333333</v>
      </c>
      <c r="Q130" s="2">
        <f t="shared" ca="1" si="24"/>
        <v>4.2833333333333332</v>
      </c>
    </row>
    <row r="131" spans="1:17" x14ac:dyDescent="0.2">
      <c r="A131">
        <v>100130</v>
      </c>
      <c r="B131" s="3">
        <f t="shared" ref="B131:B194" ca="1" si="27">RAND()*10000</f>
        <v>5283.1456870701377</v>
      </c>
      <c r="C131" s="3">
        <f t="shared" ref="C131:C194" ca="1" si="28">18+RAND()*50</f>
        <v>59.279928276447201</v>
      </c>
      <c r="D131" s="3" t="str">
        <f t="shared" ref="D131:D194" ca="1" si="29">IF(C131&lt;=22,"青年",IF(C131&lt;=35,"骨干","老员工"))</f>
        <v>老员工</v>
      </c>
      <c r="E131" t="str">
        <f t="shared" ref="E131:E194" ca="1" si="30">IF(RAND()&lt;=0.5,"男","女")</f>
        <v>女</v>
      </c>
      <c r="F131" s="3">
        <f t="shared" ref="F131:F194" ca="1" si="31">RAND()*20000+2000</f>
        <v>6354.0319540573892</v>
      </c>
      <c r="G131" s="3">
        <f t="shared" ref="G131:G194" ca="1" si="32">ROUND((2+RAND()*20),0)</f>
        <v>2</v>
      </c>
      <c r="H131">
        <f t="shared" ca="1" si="26"/>
        <v>5</v>
      </c>
      <c r="I131">
        <f t="shared" ca="1" si="25"/>
        <v>4</v>
      </c>
      <c r="J131">
        <f t="shared" ca="1" si="25"/>
        <v>5</v>
      </c>
      <c r="K131">
        <f t="shared" ca="1" si="25"/>
        <v>5</v>
      </c>
      <c r="L131">
        <f t="shared" ca="1" si="25"/>
        <v>5</v>
      </c>
      <c r="M131">
        <f t="shared" ca="1" si="25"/>
        <v>4</v>
      </c>
      <c r="N131">
        <f t="shared" ca="1" si="25"/>
        <v>4</v>
      </c>
      <c r="O131" s="2">
        <f t="shared" ref="O131:O194" ca="1" si="33">AVERAGE(H131:K131)</f>
        <v>4.75</v>
      </c>
      <c r="P131" s="2">
        <f t="shared" ref="P131:P194" ca="1" si="34">AVERAGE(L131:N131)</f>
        <v>4.333333333333333</v>
      </c>
      <c r="Q131" s="2">
        <f t="shared" ref="Q131:Q194" ca="1" si="35">0.6*O131+0.4*P131</f>
        <v>4.5833333333333339</v>
      </c>
    </row>
    <row r="132" spans="1:17" x14ac:dyDescent="0.2">
      <c r="A132">
        <v>100131</v>
      </c>
      <c r="B132" s="3">
        <f t="shared" ca="1" si="27"/>
        <v>5226.1385376569679</v>
      </c>
      <c r="C132" s="3">
        <f t="shared" ca="1" si="28"/>
        <v>34.335593514549835</v>
      </c>
      <c r="D132" s="3" t="str">
        <f t="shared" ca="1" si="29"/>
        <v>骨干</v>
      </c>
      <c r="E132" t="str">
        <f t="shared" ca="1" si="30"/>
        <v>女</v>
      </c>
      <c r="F132" s="3">
        <f t="shared" ca="1" si="31"/>
        <v>10371.329053865818</v>
      </c>
      <c r="G132" s="3">
        <f t="shared" ca="1" si="32"/>
        <v>12</v>
      </c>
      <c r="H132">
        <f t="shared" ca="1" si="26"/>
        <v>4</v>
      </c>
      <c r="I132">
        <f t="shared" ca="1" si="25"/>
        <v>4</v>
      </c>
      <c r="J132">
        <f t="shared" ca="1" si="25"/>
        <v>5</v>
      </c>
      <c r="K132">
        <f t="shared" ca="1" si="25"/>
        <v>5</v>
      </c>
      <c r="L132">
        <f t="shared" ca="1" si="25"/>
        <v>5</v>
      </c>
      <c r="M132">
        <f t="shared" ca="1" si="25"/>
        <v>3</v>
      </c>
      <c r="N132">
        <f t="shared" ca="1" si="25"/>
        <v>5</v>
      </c>
      <c r="O132" s="2">
        <f t="shared" ca="1" si="33"/>
        <v>4.5</v>
      </c>
      <c r="P132" s="2">
        <f t="shared" ca="1" si="34"/>
        <v>4.333333333333333</v>
      </c>
      <c r="Q132" s="2">
        <f t="shared" ca="1" si="35"/>
        <v>4.4333333333333336</v>
      </c>
    </row>
    <row r="133" spans="1:17" x14ac:dyDescent="0.2">
      <c r="A133">
        <v>100132</v>
      </c>
      <c r="B133" s="3">
        <f t="shared" ca="1" si="27"/>
        <v>6204.4752050021179</v>
      </c>
      <c r="C133" s="3">
        <f t="shared" ca="1" si="28"/>
        <v>65.291496741735884</v>
      </c>
      <c r="D133" s="3" t="str">
        <f t="shared" ca="1" si="29"/>
        <v>老员工</v>
      </c>
      <c r="E133" t="str">
        <f t="shared" ca="1" si="30"/>
        <v>男</v>
      </c>
      <c r="F133" s="3">
        <f t="shared" ca="1" si="31"/>
        <v>9798.0442878084432</v>
      </c>
      <c r="G133" s="3">
        <f t="shared" ca="1" si="32"/>
        <v>6</v>
      </c>
      <c r="H133">
        <f t="shared" ca="1" si="26"/>
        <v>3</v>
      </c>
      <c r="I133">
        <f t="shared" ca="1" si="25"/>
        <v>4</v>
      </c>
      <c r="J133">
        <f t="shared" ca="1" si="25"/>
        <v>5</v>
      </c>
      <c r="K133">
        <f t="shared" ca="1" si="25"/>
        <v>4</v>
      </c>
      <c r="L133">
        <f t="shared" ca="1" si="25"/>
        <v>4</v>
      </c>
      <c r="M133">
        <f t="shared" ca="1" si="25"/>
        <v>4</v>
      </c>
      <c r="N133">
        <f t="shared" ca="1" si="25"/>
        <v>2</v>
      </c>
      <c r="O133" s="2">
        <f t="shared" ca="1" si="33"/>
        <v>4</v>
      </c>
      <c r="P133" s="2">
        <f t="shared" ca="1" si="34"/>
        <v>3.3333333333333335</v>
      </c>
      <c r="Q133" s="2">
        <f t="shared" ca="1" si="35"/>
        <v>3.7333333333333334</v>
      </c>
    </row>
    <row r="134" spans="1:17" x14ac:dyDescent="0.2">
      <c r="A134">
        <v>100133</v>
      </c>
      <c r="B134" s="3">
        <f t="shared" ca="1" si="27"/>
        <v>5814.8043382456763</v>
      </c>
      <c r="C134" s="3">
        <f t="shared" ca="1" si="28"/>
        <v>42.222651089266272</v>
      </c>
      <c r="D134" s="3" t="str">
        <f t="shared" ca="1" si="29"/>
        <v>老员工</v>
      </c>
      <c r="E134" t="str">
        <f t="shared" ca="1" si="30"/>
        <v>女</v>
      </c>
      <c r="F134" s="3">
        <f t="shared" ca="1" si="31"/>
        <v>17834.722473992108</v>
      </c>
      <c r="G134" s="3">
        <f t="shared" ca="1" si="32"/>
        <v>20</v>
      </c>
      <c r="H134">
        <f t="shared" ca="1" si="26"/>
        <v>5</v>
      </c>
      <c r="I134">
        <f t="shared" ca="1" si="25"/>
        <v>5</v>
      </c>
      <c r="J134">
        <f t="shared" ca="1" si="25"/>
        <v>5</v>
      </c>
      <c r="K134">
        <f t="shared" ca="1" si="25"/>
        <v>2</v>
      </c>
      <c r="L134">
        <f t="shared" ca="1" si="25"/>
        <v>5</v>
      </c>
      <c r="M134">
        <f t="shared" ca="1" si="25"/>
        <v>5</v>
      </c>
      <c r="N134">
        <f t="shared" ca="1" si="25"/>
        <v>5</v>
      </c>
      <c r="O134" s="2">
        <f t="shared" ca="1" si="33"/>
        <v>4.25</v>
      </c>
      <c r="P134" s="2">
        <f t="shared" ca="1" si="34"/>
        <v>5</v>
      </c>
      <c r="Q134" s="2">
        <f t="shared" ca="1" si="35"/>
        <v>4.55</v>
      </c>
    </row>
    <row r="135" spans="1:17" x14ac:dyDescent="0.2">
      <c r="A135">
        <v>100134</v>
      </c>
      <c r="B135" s="3">
        <f t="shared" ca="1" si="27"/>
        <v>869.14439698773776</v>
      </c>
      <c r="C135" s="3">
        <f t="shared" ca="1" si="28"/>
        <v>19.401915830538869</v>
      </c>
      <c r="D135" s="3" t="str">
        <f t="shared" ca="1" si="29"/>
        <v>青年</v>
      </c>
      <c r="E135" t="str">
        <f t="shared" ca="1" si="30"/>
        <v>女</v>
      </c>
      <c r="F135" s="3">
        <f t="shared" ca="1" si="31"/>
        <v>6223.7369222933867</v>
      </c>
      <c r="G135" s="3">
        <f t="shared" ca="1" si="32"/>
        <v>3</v>
      </c>
      <c r="H135">
        <f t="shared" ca="1" si="26"/>
        <v>5</v>
      </c>
      <c r="I135">
        <f t="shared" ca="1" si="25"/>
        <v>5</v>
      </c>
      <c r="J135">
        <f t="shared" ca="1" si="25"/>
        <v>5</v>
      </c>
      <c r="K135">
        <f t="shared" ca="1" si="25"/>
        <v>2</v>
      </c>
      <c r="L135">
        <f t="shared" ca="1" si="25"/>
        <v>4</v>
      </c>
      <c r="M135">
        <f t="shared" ca="1" si="25"/>
        <v>4</v>
      </c>
      <c r="N135">
        <f t="shared" ca="1" si="25"/>
        <v>5</v>
      </c>
      <c r="O135" s="2">
        <f t="shared" ca="1" si="33"/>
        <v>4.25</v>
      </c>
      <c r="P135" s="2">
        <f t="shared" ca="1" si="34"/>
        <v>4.333333333333333</v>
      </c>
      <c r="Q135" s="2">
        <f t="shared" ca="1" si="35"/>
        <v>4.2833333333333332</v>
      </c>
    </row>
    <row r="136" spans="1:17" x14ac:dyDescent="0.2">
      <c r="A136">
        <v>100135</v>
      </c>
      <c r="B136" s="3">
        <f t="shared" ca="1" si="27"/>
        <v>6812.3287750105319</v>
      </c>
      <c r="C136" s="3">
        <f t="shared" ca="1" si="28"/>
        <v>50.120444152062724</v>
      </c>
      <c r="D136" s="3" t="str">
        <f t="shared" ca="1" si="29"/>
        <v>老员工</v>
      </c>
      <c r="E136" t="str">
        <f t="shared" ca="1" si="30"/>
        <v>男</v>
      </c>
      <c r="F136" s="3">
        <f t="shared" ca="1" si="31"/>
        <v>9837.1212339025824</v>
      </c>
      <c r="G136" s="3">
        <f t="shared" ca="1" si="32"/>
        <v>17</v>
      </c>
      <c r="H136">
        <f t="shared" ca="1" si="26"/>
        <v>4</v>
      </c>
      <c r="I136">
        <f t="shared" ca="1" si="25"/>
        <v>5</v>
      </c>
      <c r="J136">
        <f t="shared" ca="1" si="25"/>
        <v>5</v>
      </c>
      <c r="K136">
        <f t="shared" ca="1" si="25"/>
        <v>4</v>
      </c>
      <c r="L136">
        <f t="shared" ca="1" si="25"/>
        <v>5</v>
      </c>
      <c r="M136">
        <f t="shared" ca="1" si="25"/>
        <v>5</v>
      </c>
      <c r="N136">
        <f t="shared" ca="1" si="25"/>
        <v>4</v>
      </c>
      <c r="O136" s="2">
        <f t="shared" ca="1" si="33"/>
        <v>4.5</v>
      </c>
      <c r="P136" s="2">
        <f t="shared" ca="1" si="34"/>
        <v>4.666666666666667</v>
      </c>
      <c r="Q136" s="2">
        <f t="shared" ca="1" si="35"/>
        <v>4.5666666666666664</v>
      </c>
    </row>
    <row r="137" spans="1:17" x14ac:dyDescent="0.2">
      <c r="A137">
        <v>100136</v>
      </c>
      <c r="B137" s="3">
        <f t="shared" ca="1" si="27"/>
        <v>8348.9339008308707</v>
      </c>
      <c r="C137" s="3">
        <f t="shared" ca="1" si="28"/>
        <v>59.755688267224478</v>
      </c>
      <c r="D137" s="3" t="str">
        <f t="shared" ca="1" si="29"/>
        <v>老员工</v>
      </c>
      <c r="E137" t="str">
        <f t="shared" ca="1" si="30"/>
        <v>女</v>
      </c>
      <c r="F137" s="3">
        <f t="shared" ca="1" si="31"/>
        <v>2674.9067113924534</v>
      </c>
      <c r="G137" s="3">
        <f t="shared" ca="1" si="32"/>
        <v>2</v>
      </c>
      <c r="H137">
        <f t="shared" ca="1" si="26"/>
        <v>3</v>
      </c>
      <c r="I137">
        <f t="shared" ca="1" si="25"/>
        <v>3</v>
      </c>
      <c r="J137">
        <f t="shared" ref="I137:N179" ca="1" si="36">IF(RAND()&lt;0.5,5,IF(RAND()&lt;0.7,4,IF(RAND()&lt;0.8,3,IF(RAND()&lt;0.9,2,1))))</f>
        <v>4</v>
      </c>
      <c r="K137">
        <f t="shared" ca="1" si="36"/>
        <v>5</v>
      </c>
      <c r="L137">
        <f t="shared" ca="1" si="36"/>
        <v>5</v>
      </c>
      <c r="M137">
        <f t="shared" ca="1" si="36"/>
        <v>4</v>
      </c>
      <c r="N137">
        <f t="shared" ca="1" si="36"/>
        <v>5</v>
      </c>
      <c r="O137" s="2">
        <f t="shared" ca="1" si="33"/>
        <v>3.75</v>
      </c>
      <c r="P137" s="2">
        <f t="shared" ca="1" si="34"/>
        <v>4.666666666666667</v>
      </c>
      <c r="Q137" s="2">
        <f t="shared" ca="1" si="35"/>
        <v>4.1166666666666671</v>
      </c>
    </row>
    <row r="138" spans="1:17" x14ac:dyDescent="0.2">
      <c r="A138">
        <v>100137</v>
      </c>
      <c r="B138" s="3">
        <f t="shared" ca="1" si="27"/>
        <v>4099.68026774184</v>
      </c>
      <c r="C138" s="3">
        <f t="shared" ca="1" si="28"/>
        <v>27.638897296864414</v>
      </c>
      <c r="D138" s="3" t="str">
        <f t="shared" ca="1" si="29"/>
        <v>骨干</v>
      </c>
      <c r="E138" t="str">
        <f t="shared" ca="1" si="30"/>
        <v>男</v>
      </c>
      <c r="F138" s="3">
        <f t="shared" ca="1" si="31"/>
        <v>17926.574489925544</v>
      </c>
      <c r="G138" s="3">
        <f t="shared" ca="1" si="32"/>
        <v>2</v>
      </c>
      <c r="H138">
        <f t="shared" ca="1" si="26"/>
        <v>5</v>
      </c>
      <c r="I138">
        <f t="shared" ca="1" si="36"/>
        <v>4</v>
      </c>
      <c r="J138">
        <f t="shared" ca="1" si="36"/>
        <v>5</v>
      </c>
      <c r="K138">
        <f t="shared" ca="1" si="36"/>
        <v>4</v>
      </c>
      <c r="L138">
        <f t="shared" ca="1" si="36"/>
        <v>4</v>
      </c>
      <c r="M138">
        <f t="shared" ca="1" si="36"/>
        <v>2</v>
      </c>
      <c r="N138">
        <f t="shared" ca="1" si="36"/>
        <v>5</v>
      </c>
      <c r="O138" s="2">
        <f t="shared" ca="1" si="33"/>
        <v>4.5</v>
      </c>
      <c r="P138" s="2">
        <f t="shared" ca="1" si="34"/>
        <v>3.6666666666666665</v>
      </c>
      <c r="Q138" s="2">
        <f t="shared" ca="1" si="35"/>
        <v>4.1666666666666661</v>
      </c>
    </row>
    <row r="139" spans="1:17" x14ac:dyDescent="0.2">
      <c r="A139">
        <v>100138</v>
      </c>
      <c r="B139" s="3">
        <f t="shared" ca="1" si="27"/>
        <v>4905.4326205151719</v>
      </c>
      <c r="C139" s="3">
        <f t="shared" ca="1" si="28"/>
        <v>26.214628789356489</v>
      </c>
      <c r="D139" s="3" t="str">
        <f t="shared" ca="1" si="29"/>
        <v>骨干</v>
      </c>
      <c r="E139" t="str">
        <f t="shared" ca="1" si="30"/>
        <v>女</v>
      </c>
      <c r="F139" s="3">
        <f t="shared" ca="1" si="31"/>
        <v>11288.766870046862</v>
      </c>
      <c r="G139" s="3">
        <f t="shared" ca="1" si="32"/>
        <v>12</v>
      </c>
      <c r="H139">
        <f t="shared" ca="1" si="26"/>
        <v>4</v>
      </c>
      <c r="I139">
        <f t="shared" ca="1" si="36"/>
        <v>4</v>
      </c>
      <c r="J139">
        <f t="shared" ca="1" si="36"/>
        <v>4</v>
      </c>
      <c r="K139">
        <f t="shared" ca="1" si="36"/>
        <v>5</v>
      </c>
      <c r="L139">
        <f t="shared" ca="1" si="36"/>
        <v>4</v>
      </c>
      <c r="M139">
        <f t="shared" ca="1" si="36"/>
        <v>5</v>
      </c>
      <c r="N139">
        <f t="shared" ca="1" si="36"/>
        <v>4</v>
      </c>
      <c r="O139" s="2">
        <f t="shared" ca="1" si="33"/>
        <v>4.25</v>
      </c>
      <c r="P139" s="2">
        <f t="shared" ca="1" si="34"/>
        <v>4.333333333333333</v>
      </c>
      <c r="Q139" s="2">
        <f t="shared" ca="1" si="35"/>
        <v>4.2833333333333332</v>
      </c>
    </row>
    <row r="140" spans="1:17" x14ac:dyDescent="0.2">
      <c r="A140">
        <v>100139</v>
      </c>
      <c r="B140" s="3">
        <f t="shared" ca="1" si="27"/>
        <v>7105.4544981870531</v>
      </c>
      <c r="C140" s="3">
        <f t="shared" ca="1" si="28"/>
        <v>63.679228874614267</v>
      </c>
      <c r="D140" s="3" t="str">
        <f t="shared" ca="1" si="29"/>
        <v>老员工</v>
      </c>
      <c r="E140" t="str">
        <f t="shared" ca="1" si="30"/>
        <v>女</v>
      </c>
      <c r="F140" s="3">
        <f t="shared" ca="1" si="31"/>
        <v>19593.702448039199</v>
      </c>
      <c r="G140" s="3">
        <f t="shared" ca="1" si="32"/>
        <v>18</v>
      </c>
      <c r="H140">
        <f t="shared" ca="1" si="26"/>
        <v>5</v>
      </c>
      <c r="I140">
        <f t="shared" ca="1" si="36"/>
        <v>4</v>
      </c>
      <c r="J140">
        <f t="shared" ca="1" si="36"/>
        <v>5</v>
      </c>
      <c r="K140">
        <f t="shared" ca="1" si="36"/>
        <v>3</v>
      </c>
      <c r="L140">
        <f t="shared" ca="1" si="36"/>
        <v>5</v>
      </c>
      <c r="M140">
        <f t="shared" ca="1" si="36"/>
        <v>5</v>
      </c>
      <c r="N140">
        <f t="shared" ca="1" si="36"/>
        <v>5</v>
      </c>
      <c r="O140" s="2">
        <f t="shared" ca="1" si="33"/>
        <v>4.25</v>
      </c>
      <c r="P140" s="2">
        <f t="shared" ca="1" si="34"/>
        <v>5</v>
      </c>
      <c r="Q140" s="2">
        <f t="shared" ca="1" si="35"/>
        <v>4.55</v>
      </c>
    </row>
    <row r="141" spans="1:17" x14ac:dyDescent="0.2">
      <c r="A141">
        <v>100140</v>
      </c>
      <c r="B141" s="3">
        <f t="shared" ca="1" si="27"/>
        <v>4755.1118709549692</v>
      </c>
      <c r="C141" s="3">
        <f t="shared" ca="1" si="28"/>
        <v>42.057266913562543</v>
      </c>
      <c r="D141" s="3" t="str">
        <f t="shared" ca="1" si="29"/>
        <v>老员工</v>
      </c>
      <c r="E141" t="str">
        <f t="shared" ca="1" si="30"/>
        <v>男</v>
      </c>
      <c r="F141" s="3">
        <f t="shared" ca="1" si="31"/>
        <v>13584.741699284839</v>
      </c>
      <c r="G141" s="3">
        <f t="shared" ca="1" si="32"/>
        <v>19</v>
      </c>
      <c r="H141">
        <f t="shared" ca="1" si="26"/>
        <v>4</v>
      </c>
      <c r="I141">
        <f t="shared" ca="1" si="36"/>
        <v>5</v>
      </c>
      <c r="J141">
        <f t="shared" ca="1" si="36"/>
        <v>5</v>
      </c>
      <c r="K141">
        <f t="shared" ca="1" si="36"/>
        <v>4</v>
      </c>
      <c r="L141">
        <f t="shared" ca="1" si="36"/>
        <v>4</v>
      </c>
      <c r="M141">
        <f t="shared" ca="1" si="36"/>
        <v>5</v>
      </c>
      <c r="N141">
        <f t="shared" ca="1" si="36"/>
        <v>5</v>
      </c>
      <c r="O141" s="2">
        <f t="shared" ca="1" si="33"/>
        <v>4.5</v>
      </c>
      <c r="P141" s="2">
        <f t="shared" ca="1" si="34"/>
        <v>4.666666666666667</v>
      </c>
      <c r="Q141" s="2">
        <f t="shared" ca="1" si="35"/>
        <v>4.5666666666666664</v>
      </c>
    </row>
    <row r="142" spans="1:17" x14ac:dyDescent="0.2">
      <c r="A142">
        <v>100141</v>
      </c>
      <c r="B142" s="3">
        <f t="shared" ca="1" si="27"/>
        <v>6398.6590784491646</v>
      </c>
      <c r="C142" s="3">
        <f t="shared" ca="1" si="28"/>
        <v>21.792292264284097</v>
      </c>
      <c r="D142" s="3" t="str">
        <f t="shared" ca="1" si="29"/>
        <v>青年</v>
      </c>
      <c r="E142" t="str">
        <f t="shared" ca="1" si="30"/>
        <v>女</v>
      </c>
      <c r="F142" s="3">
        <f t="shared" ca="1" si="31"/>
        <v>6611.0279447586208</v>
      </c>
      <c r="G142" s="3">
        <f t="shared" ca="1" si="32"/>
        <v>11</v>
      </c>
      <c r="H142">
        <f t="shared" ca="1" si="26"/>
        <v>5</v>
      </c>
      <c r="I142">
        <f t="shared" ca="1" si="36"/>
        <v>4</v>
      </c>
      <c r="J142">
        <f t="shared" ca="1" si="36"/>
        <v>4</v>
      </c>
      <c r="K142">
        <f t="shared" ca="1" si="36"/>
        <v>2</v>
      </c>
      <c r="L142">
        <f t="shared" ca="1" si="36"/>
        <v>4</v>
      </c>
      <c r="M142">
        <f t="shared" ca="1" si="36"/>
        <v>5</v>
      </c>
      <c r="N142">
        <f t="shared" ca="1" si="36"/>
        <v>5</v>
      </c>
      <c r="O142" s="2">
        <f t="shared" ca="1" si="33"/>
        <v>3.75</v>
      </c>
      <c r="P142" s="2">
        <f t="shared" ca="1" si="34"/>
        <v>4.666666666666667</v>
      </c>
      <c r="Q142" s="2">
        <f t="shared" ca="1" si="35"/>
        <v>4.1166666666666671</v>
      </c>
    </row>
    <row r="143" spans="1:17" x14ac:dyDescent="0.2">
      <c r="A143">
        <v>100142</v>
      </c>
      <c r="B143" s="3">
        <f t="shared" ca="1" si="27"/>
        <v>8506.134046082072</v>
      </c>
      <c r="C143" s="3">
        <f t="shared" ca="1" si="28"/>
        <v>24.739539065867401</v>
      </c>
      <c r="D143" s="3" t="str">
        <f t="shared" ca="1" si="29"/>
        <v>骨干</v>
      </c>
      <c r="E143" t="str">
        <f t="shared" ca="1" si="30"/>
        <v>男</v>
      </c>
      <c r="F143" s="3">
        <f t="shared" ca="1" si="31"/>
        <v>8928.3220997984754</v>
      </c>
      <c r="G143" s="3">
        <f t="shared" ca="1" si="32"/>
        <v>19</v>
      </c>
      <c r="H143">
        <f t="shared" ca="1" si="26"/>
        <v>5</v>
      </c>
      <c r="I143">
        <f t="shared" ca="1" si="36"/>
        <v>3</v>
      </c>
      <c r="J143">
        <f t="shared" ca="1" si="36"/>
        <v>4</v>
      </c>
      <c r="K143">
        <f t="shared" ca="1" si="36"/>
        <v>5</v>
      </c>
      <c r="L143">
        <f t="shared" ca="1" si="36"/>
        <v>4</v>
      </c>
      <c r="M143">
        <f t="shared" ca="1" si="36"/>
        <v>5</v>
      </c>
      <c r="N143">
        <f t="shared" ca="1" si="36"/>
        <v>5</v>
      </c>
      <c r="O143" s="2">
        <f t="shared" ca="1" si="33"/>
        <v>4.25</v>
      </c>
      <c r="P143" s="2">
        <f t="shared" ca="1" si="34"/>
        <v>4.666666666666667</v>
      </c>
      <c r="Q143" s="2">
        <f t="shared" ca="1" si="35"/>
        <v>4.416666666666667</v>
      </c>
    </row>
    <row r="144" spans="1:17" x14ac:dyDescent="0.2">
      <c r="A144">
        <v>100143</v>
      </c>
      <c r="B144" s="3">
        <f t="shared" ca="1" si="27"/>
        <v>7215.7354806990979</v>
      </c>
      <c r="C144" s="3">
        <f t="shared" ca="1" si="28"/>
        <v>43.773598206545103</v>
      </c>
      <c r="D144" s="3" t="str">
        <f t="shared" ca="1" si="29"/>
        <v>老员工</v>
      </c>
      <c r="E144" t="str">
        <f t="shared" ca="1" si="30"/>
        <v>女</v>
      </c>
      <c r="F144" s="3">
        <f t="shared" ca="1" si="31"/>
        <v>8312.3312223681933</v>
      </c>
      <c r="G144" s="3">
        <f t="shared" ca="1" si="32"/>
        <v>6</v>
      </c>
      <c r="H144">
        <f t="shared" ca="1" si="26"/>
        <v>5</v>
      </c>
      <c r="I144">
        <f t="shared" ca="1" si="36"/>
        <v>5</v>
      </c>
      <c r="J144">
        <f t="shared" ca="1" si="36"/>
        <v>4</v>
      </c>
      <c r="K144">
        <f t="shared" ca="1" si="36"/>
        <v>5</v>
      </c>
      <c r="L144">
        <f t="shared" ca="1" si="36"/>
        <v>4</v>
      </c>
      <c r="M144">
        <f t="shared" ca="1" si="36"/>
        <v>4</v>
      </c>
      <c r="N144">
        <f t="shared" ca="1" si="36"/>
        <v>4</v>
      </c>
      <c r="O144" s="2">
        <f t="shared" ca="1" si="33"/>
        <v>4.75</v>
      </c>
      <c r="P144" s="2">
        <f t="shared" ca="1" si="34"/>
        <v>4</v>
      </c>
      <c r="Q144" s="2">
        <f t="shared" ca="1" si="35"/>
        <v>4.45</v>
      </c>
    </row>
    <row r="145" spans="1:17" x14ac:dyDescent="0.2">
      <c r="A145">
        <v>100144</v>
      </c>
      <c r="B145" s="3">
        <f t="shared" ca="1" si="27"/>
        <v>513.11417647199266</v>
      </c>
      <c r="C145" s="3">
        <f t="shared" ca="1" si="28"/>
        <v>24.61409555565195</v>
      </c>
      <c r="D145" s="3" t="str">
        <f t="shared" ca="1" si="29"/>
        <v>骨干</v>
      </c>
      <c r="E145" t="str">
        <f t="shared" ca="1" si="30"/>
        <v>男</v>
      </c>
      <c r="F145" s="3">
        <f t="shared" ca="1" si="31"/>
        <v>5121.2884018673103</v>
      </c>
      <c r="G145" s="3">
        <f t="shared" ca="1" si="32"/>
        <v>5</v>
      </c>
      <c r="H145">
        <f t="shared" ca="1" si="26"/>
        <v>3</v>
      </c>
      <c r="I145">
        <f t="shared" ca="1" si="36"/>
        <v>5</v>
      </c>
      <c r="J145">
        <f t="shared" ca="1" si="36"/>
        <v>4</v>
      </c>
      <c r="K145">
        <f t="shared" ca="1" si="36"/>
        <v>5</v>
      </c>
      <c r="L145">
        <f t="shared" ca="1" si="36"/>
        <v>5</v>
      </c>
      <c r="M145">
        <f t="shared" ca="1" si="36"/>
        <v>4</v>
      </c>
      <c r="N145">
        <f t="shared" ca="1" si="36"/>
        <v>5</v>
      </c>
      <c r="O145" s="2">
        <f t="shared" ca="1" si="33"/>
        <v>4.25</v>
      </c>
      <c r="P145" s="2">
        <f t="shared" ca="1" si="34"/>
        <v>4.666666666666667</v>
      </c>
      <c r="Q145" s="2">
        <f t="shared" ca="1" si="35"/>
        <v>4.416666666666667</v>
      </c>
    </row>
    <row r="146" spans="1:17" x14ac:dyDescent="0.2">
      <c r="A146">
        <v>100145</v>
      </c>
      <c r="B146" s="3">
        <f t="shared" ca="1" si="27"/>
        <v>718.95177484868952</v>
      </c>
      <c r="C146" s="3">
        <f t="shared" ca="1" si="28"/>
        <v>54.211685276747154</v>
      </c>
      <c r="D146" s="3" t="str">
        <f t="shared" ca="1" si="29"/>
        <v>老员工</v>
      </c>
      <c r="E146" t="str">
        <f t="shared" ca="1" si="30"/>
        <v>女</v>
      </c>
      <c r="F146" s="3">
        <f t="shared" ca="1" si="31"/>
        <v>6839.7691986304417</v>
      </c>
      <c r="G146" s="3">
        <f t="shared" ca="1" si="32"/>
        <v>7</v>
      </c>
      <c r="H146">
        <f t="shared" ca="1" si="26"/>
        <v>4</v>
      </c>
      <c r="I146">
        <f t="shared" ca="1" si="36"/>
        <v>3</v>
      </c>
      <c r="J146">
        <f t="shared" ca="1" si="36"/>
        <v>5</v>
      </c>
      <c r="K146">
        <f t="shared" ca="1" si="36"/>
        <v>5</v>
      </c>
      <c r="L146">
        <f t="shared" ca="1" si="36"/>
        <v>5</v>
      </c>
      <c r="M146">
        <f t="shared" ca="1" si="36"/>
        <v>2</v>
      </c>
      <c r="N146">
        <f t="shared" ca="1" si="36"/>
        <v>5</v>
      </c>
      <c r="O146" s="2">
        <f t="shared" ca="1" si="33"/>
        <v>4.25</v>
      </c>
      <c r="P146" s="2">
        <f t="shared" ca="1" si="34"/>
        <v>4</v>
      </c>
      <c r="Q146" s="2">
        <f t="shared" ca="1" si="35"/>
        <v>4.1500000000000004</v>
      </c>
    </row>
    <row r="147" spans="1:17" x14ac:dyDescent="0.2">
      <c r="A147">
        <v>100146</v>
      </c>
      <c r="B147" s="3">
        <f t="shared" ca="1" si="27"/>
        <v>7625.6557573741193</v>
      </c>
      <c r="C147" s="3">
        <f t="shared" ca="1" si="28"/>
        <v>66.048017304367889</v>
      </c>
      <c r="D147" s="3" t="str">
        <f t="shared" ca="1" si="29"/>
        <v>老员工</v>
      </c>
      <c r="E147" t="str">
        <f t="shared" ca="1" si="30"/>
        <v>女</v>
      </c>
      <c r="F147" s="3">
        <f t="shared" ca="1" si="31"/>
        <v>20721.278428442452</v>
      </c>
      <c r="G147" s="3">
        <f t="shared" ca="1" si="32"/>
        <v>10</v>
      </c>
      <c r="H147">
        <f t="shared" ca="1" si="26"/>
        <v>4</v>
      </c>
      <c r="I147">
        <f t="shared" ca="1" si="36"/>
        <v>5</v>
      </c>
      <c r="J147">
        <f t="shared" ca="1" si="36"/>
        <v>5</v>
      </c>
      <c r="K147">
        <f t="shared" ca="1" si="36"/>
        <v>5</v>
      </c>
      <c r="L147">
        <f t="shared" ca="1" si="36"/>
        <v>5</v>
      </c>
      <c r="M147">
        <f t="shared" ca="1" si="36"/>
        <v>5</v>
      </c>
      <c r="N147">
        <f t="shared" ca="1" si="36"/>
        <v>5</v>
      </c>
      <c r="O147" s="2">
        <f t="shared" ca="1" si="33"/>
        <v>4.75</v>
      </c>
      <c r="P147" s="2">
        <f t="shared" ca="1" si="34"/>
        <v>5</v>
      </c>
      <c r="Q147" s="2">
        <f t="shared" ca="1" si="35"/>
        <v>4.8499999999999996</v>
      </c>
    </row>
    <row r="148" spans="1:17" x14ac:dyDescent="0.2">
      <c r="A148">
        <v>100147</v>
      </c>
      <c r="B148" s="3">
        <f t="shared" ca="1" si="27"/>
        <v>5543.4885767667611</v>
      </c>
      <c r="C148" s="3">
        <f t="shared" ca="1" si="28"/>
        <v>37.079990337803906</v>
      </c>
      <c r="D148" s="3" t="str">
        <f t="shared" ca="1" si="29"/>
        <v>老员工</v>
      </c>
      <c r="E148" t="str">
        <f t="shared" ca="1" si="30"/>
        <v>女</v>
      </c>
      <c r="F148" s="3">
        <f t="shared" ca="1" si="31"/>
        <v>5619.6673621393029</v>
      </c>
      <c r="G148" s="3">
        <f t="shared" ca="1" si="32"/>
        <v>3</v>
      </c>
      <c r="H148">
        <f t="shared" ca="1" si="26"/>
        <v>5</v>
      </c>
      <c r="I148">
        <f t="shared" ca="1" si="36"/>
        <v>5</v>
      </c>
      <c r="J148">
        <f t="shared" ca="1" si="36"/>
        <v>4</v>
      </c>
      <c r="K148">
        <f t="shared" ca="1" si="36"/>
        <v>5</v>
      </c>
      <c r="L148">
        <f t="shared" ca="1" si="36"/>
        <v>5</v>
      </c>
      <c r="M148">
        <f t="shared" ca="1" si="36"/>
        <v>5</v>
      </c>
      <c r="N148">
        <f t="shared" ca="1" si="36"/>
        <v>5</v>
      </c>
      <c r="O148" s="2">
        <f t="shared" ca="1" si="33"/>
        <v>4.75</v>
      </c>
      <c r="P148" s="2">
        <f t="shared" ca="1" si="34"/>
        <v>5</v>
      </c>
      <c r="Q148" s="2">
        <f t="shared" ca="1" si="35"/>
        <v>4.8499999999999996</v>
      </c>
    </row>
    <row r="149" spans="1:17" x14ac:dyDescent="0.2">
      <c r="A149">
        <v>100148</v>
      </c>
      <c r="B149" s="3">
        <f t="shared" ca="1" si="27"/>
        <v>406.17408700108768</v>
      </c>
      <c r="C149" s="3">
        <f t="shared" ca="1" si="28"/>
        <v>28.939966648681953</v>
      </c>
      <c r="D149" s="3" t="str">
        <f t="shared" ca="1" si="29"/>
        <v>骨干</v>
      </c>
      <c r="E149" t="str">
        <f t="shared" ca="1" si="30"/>
        <v>女</v>
      </c>
      <c r="F149" s="3">
        <f t="shared" ca="1" si="31"/>
        <v>8483.6779945930466</v>
      </c>
      <c r="G149" s="3">
        <f t="shared" ca="1" si="32"/>
        <v>19</v>
      </c>
      <c r="H149">
        <f t="shared" ca="1" si="26"/>
        <v>4</v>
      </c>
      <c r="I149">
        <f t="shared" ca="1" si="36"/>
        <v>5</v>
      </c>
      <c r="J149">
        <f t="shared" ca="1" si="36"/>
        <v>5</v>
      </c>
      <c r="K149">
        <f t="shared" ca="1" si="36"/>
        <v>5</v>
      </c>
      <c r="L149">
        <f t="shared" ca="1" si="36"/>
        <v>5</v>
      </c>
      <c r="M149">
        <f t="shared" ca="1" si="36"/>
        <v>5</v>
      </c>
      <c r="N149">
        <f t="shared" ca="1" si="36"/>
        <v>4</v>
      </c>
      <c r="O149" s="2">
        <f t="shared" ca="1" si="33"/>
        <v>4.75</v>
      </c>
      <c r="P149" s="2">
        <f t="shared" ca="1" si="34"/>
        <v>4.666666666666667</v>
      </c>
      <c r="Q149" s="2">
        <f t="shared" ca="1" si="35"/>
        <v>4.7166666666666668</v>
      </c>
    </row>
    <row r="150" spans="1:17" x14ac:dyDescent="0.2">
      <c r="A150">
        <v>100149</v>
      </c>
      <c r="B150" s="3">
        <f t="shared" ca="1" si="27"/>
        <v>8277.4602126359678</v>
      </c>
      <c r="C150" s="3">
        <f t="shared" ca="1" si="28"/>
        <v>63.627653439408952</v>
      </c>
      <c r="D150" s="3" t="str">
        <f t="shared" ca="1" si="29"/>
        <v>老员工</v>
      </c>
      <c r="E150" t="str">
        <f t="shared" ca="1" si="30"/>
        <v>男</v>
      </c>
      <c r="F150" s="3">
        <f t="shared" ca="1" si="31"/>
        <v>19633.579373237641</v>
      </c>
      <c r="G150" s="3">
        <f t="shared" ca="1" si="32"/>
        <v>8</v>
      </c>
      <c r="H150">
        <f t="shared" ca="1" si="26"/>
        <v>4</v>
      </c>
      <c r="I150">
        <f t="shared" ca="1" si="36"/>
        <v>4</v>
      </c>
      <c r="J150">
        <f t="shared" ca="1" si="36"/>
        <v>4</v>
      </c>
      <c r="K150">
        <f t="shared" ca="1" si="36"/>
        <v>5</v>
      </c>
      <c r="L150">
        <f t="shared" ca="1" si="36"/>
        <v>5</v>
      </c>
      <c r="M150">
        <f t="shared" ca="1" si="36"/>
        <v>3</v>
      </c>
      <c r="N150">
        <f t="shared" ca="1" si="36"/>
        <v>4</v>
      </c>
      <c r="O150" s="2">
        <f t="shared" ca="1" si="33"/>
        <v>4.25</v>
      </c>
      <c r="P150" s="2">
        <f t="shared" ca="1" si="34"/>
        <v>4</v>
      </c>
      <c r="Q150" s="2">
        <f t="shared" ca="1" si="35"/>
        <v>4.1500000000000004</v>
      </c>
    </row>
    <row r="151" spans="1:17" x14ac:dyDescent="0.2">
      <c r="A151">
        <v>100150</v>
      </c>
      <c r="B151" s="3">
        <f t="shared" ca="1" si="27"/>
        <v>739.2418264705924</v>
      </c>
      <c r="C151" s="3">
        <f t="shared" ca="1" si="28"/>
        <v>66.491528532120441</v>
      </c>
      <c r="D151" s="3" t="str">
        <f t="shared" ca="1" si="29"/>
        <v>老员工</v>
      </c>
      <c r="E151" t="str">
        <f t="shared" ca="1" si="30"/>
        <v>女</v>
      </c>
      <c r="F151" s="3">
        <f t="shared" ca="1" si="31"/>
        <v>14463.334437280904</v>
      </c>
      <c r="G151" s="3">
        <f t="shared" ca="1" si="32"/>
        <v>18</v>
      </c>
      <c r="H151">
        <f t="shared" ca="1" si="26"/>
        <v>5</v>
      </c>
      <c r="I151">
        <f t="shared" ca="1" si="36"/>
        <v>5</v>
      </c>
      <c r="J151">
        <f t="shared" ca="1" si="36"/>
        <v>4</v>
      </c>
      <c r="K151">
        <f t="shared" ca="1" si="36"/>
        <v>5</v>
      </c>
      <c r="L151">
        <f t="shared" ca="1" si="36"/>
        <v>2</v>
      </c>
      <c r="M151">
        <f t="shared" ca="1" si="36"/>
        <v>4</v>
      </c>
      <c r="N151">
        <f t="shared" ca="1" si="36"/>
        <v>4</v>
      </c>
      <c r="O151" s="2">
        <f t="shared" ca="1" si="33"/>
        <v>4.75</v>
      </c>
      <c r="P151" s="2">
        <f t="shared" ca="1" si="34"/>
        <v>3.3333333333333335</v>
      </c>
      <c r="Q151" s="2">
        <f t="shared" ca="1" si="35"/>
        <v>4.1833333333333336</v>
      </c>
    </row>
    <row r="152" spans="1:17" x14ac:dyDescent="0.2">
      <c r="A152">
        <v>100151</v>
      </c>
      <c r="B152" s="3">
        <f t="shared" ca="1" si="27"/>
        <v>8836.5809656595156</v>
      </c>
      <c r="C152" s="3">
        <f t="shared" ca="1" si="28"/>
        <v>26.926705851925533</v>
      </c>
      <c r="D152" s="3" t="str">
        <f t="shared" ca="1" si="29"/>
        <v>骨干</v>
      </c>
      <c r="E152" t="str">
        <f t="shared" ca="1" si="30"/>
        <v>女</v>
      </c>
      <c r="F152" s="3">
        <f t="shared" ca="1" si="31"/>
        <v>6415.0214131037037</v>
      </c>
      <c r="G152" s="3">
        <f t="shared" ca="1" si="32"/>
        <v>9</v>
      </c>
      <c r="H152">
        <f t="shared" ca="1" si="26"/>
        <v>5</v>
      </c>
      <c r="I152">
        <f t="shared" ca="1" si="36"/>
        <v>5</v>
      </c>
      <c r="J152">
        <f t="shared" ca="1" si="36"/>
        <v>4</v>
      </c>
      <c r="K152">
        <f t="shared" ca="1" si="36"/>
        <v>5</v>
      </c>
      <c r="L152">
        <f t="shared" ca="1" si="36"/>
        <v>5</v>
      </c>
      <c r="M152">
        <f t="shared" ca="1" si="36"/>
        <v>4</v>
      </c>
      <c r="N152">
        <f t="shared" ca="1" si="36"/>
        <v>5</v>
      </c>
      <c r="O152" s="2">
        <f t="shared" ca="1" si="33"/>
        <v>4.75</v>
      </c>
      <c r="P152" s="2">
        <f t="shared" ca="1" si="34"/>
        <v>4.666666666666667</v>
      </c>
      <c r="Q152" s="2">
        <f t="shared" ca="1" si="35"/>
        <v>4.7166666666666668</v>
      </c>
    </row>
    <row r="153" spans="1:17" x14ac:dyDescent="0.2">
      <c r="A153">
        <v>100152</v>
      </c>
      <c r="B153" s="3">
        <f t="shared" ca="1" si="27"/>
        <v>8496.7945345079333</v>
      </c>
      <c r="C153" s="3">
        <f t="shared" ca="1" si="28"/>
        <v>57.518968785291534</v>
      </c>
      <c r="D153" s="3" t="str">
        <f t="shared" ca="1" si="29"/>
        <v>老员工</v>
      </c>
      <c r="E153" t="str">
        <f t="shared" ca="1" si="30"/>
        <v>男</v>
      </c>
      <c r="F153" s="3">
        <f t="shared" ca="1" si="31"/>
        <v>21068.803486394052</v>
      </c>
      <c r="G153" s="3">
        <f t="shared" ca="1" si="32"/>
        <v>17</v>
      </c>
      <c r="H153">
        <f t="shared" ca="1" si="26"/>
        <v>4</v>
      </c>
      <c r="I153">
        <f t="shared" ca="1" si="36"/>
        <v>5</v>
      </c>
      <c r="J153">
        <f t="shared" ca="1" si="36"/>
        <v>4</v>
      </c>
      <c r="K153">
        <f t="shared" ca="1" si="36"/>
        <v>5</v>
      </c>
      <c r="L153">
        <f t="shared" ca="1" si="36"/>
        <v>3</v>
      </c>
      <c r="M153">
        <f t="shared" ca="1" si="36"/>
        <v>5</v>
      </c>
      <c r="N153">
        <f t="shared" ca="1" si="36"/>
        <v>2</v>
      </c>
      <c r="O153" s="2">
        <f t="shared" ca="1" si="33"/>
        <v>4.5</v>
      </c>
      <c r="P153" s="2">
        <f t="shared" ca="1" si="34"/>
        <v>3.3333333333333335</v>
      </c>
      <c r="Q153" s="2">
        <f t="shared" ca="1" si="35"/>
        <v>4.0333333333333332</v>
      </c>
    </row>
    <row r="154" spans="1:17" x14ac:dyDescent="0.2">
      <c r="A154">
        <v>100153</v>
      </c>
      <c r="B154" s="3">
        <f t="shared" ca="1" si="27"/>
        <v>4710.2930002765797</v>
      </c>
      <c r="C154" s="3">
        <f t="shared" ca="1" si="28"/>
        <v>61.48137931490875</v>
      </c>
      <c r="D154" s="3" t="str">
        <f t="shared" ca="1" si="29"/>
        <v>老员工</v>
      </c>
      <c r="E154" t="str">
        <f t="shared" ca="1" si="30"/>
        <v>女</v>
      </c>
      <c r="F154" s="3">
        <f t="shared" ca="1" si="31"/>
        <v>4812.272685375312</v>
      </c>
      <c r="G154" s="3">
        <f t="shared" ca="1" si="32"/>
        <v>10</v>
      </c>
      <c r="H154">
        <f t="shared" ca="1" si="26"/>
        <v>5</v>
      </c>
      <c r="I154">
        <f t="shared" ca="1" si="36"/>
        <v>4</v>
      </c>
      <c r="J154">
        <f t="shared" ca="1" si="36"/>
        <v>5</v>
      </c>
      <c r="K154">
        <f t="shared" ca="1" si="36"/>
        <v>4</v>
      </c>
      <c r="L154">
        <f t="shared" ca="1" si="36"/>
        <v>4</v>
      </c>
      <c r="M154">
        <f t="shared" ca="1" si="36"/>
        <v>4</v>
      </c>
      <c r="N154">
        <f t="shared" ca="1" si="36"/>
        <v>5</v>
      </c>
      <c r="O154" s="2">
        <f t="shared" ca="1" si="33"/>
        <v>4.5</v>
      </c>
      <c r="P154" s="2">
        <f t="shared" ca="1" si="34"/>
        <v>4.333333333333333</v>
      </c>
      <c r="Q154" s="2">
        <f t="shared" ca="1" si="35"/>
        <v>4.4333333333333336</v>
      </c>
    </row>
    <row r="155" spans="1:17" x14ac:dyDescent="0.2">
      <c r="A155">
        <v>100154</v>
      </c>
      <c r="B155" s="3">
        <f t="shared" ca="1" si="27"/>
        <v>851.5397564958937</v>
      </c>
      <c r="C155" s="3">
        <f t="shared" ca="1" si="28"/>
        <v>65.29288145825555</v>
      </c>
      <c r="D155" s="3" t="str">
        <f t="shared" ca="1" si="29"/>
        <v>老员工</v>
      </c>
      <c r="E155" t="str">
        <f t="shared" ca="1" si="30"/>
        <v>男</v>
      </c>
      <c r="F155" s="3">
        <f t="shared" ca="1" si="31"/>
        <v>8661.7299778772722</v>
      </c>
      <c r="G155" s="3">
        <f t="shared" ca="1" si="32"/>
        <v>6</v>
      </c>
      <c r="H155">
        <f t="shared" ca="1" si="26"/>
        <v>4</v>
      </c>
      <c r="I155">
        <f t="shared" ca="1" si="36"/>
        <v>4</v>
      </c>
      <c r="J155">
        <f t="shared" ca="1" si="36"/>
        <v>4</v>
      </c>
      <c r="K155">
        <f t="shared" ca="1" si="36"/>
        <v>5</v>
      </c>
      <c r="L155">
        <f t="shared" ca="1" si="36"/>
        <v>3</v>
      </c>
      <c r="M155">
        <f t="shared" ca="1" si="36"/>
        <v>5</v>
      </c>
      <c r="N155">
        <f t="shared" ca="1" si="36"/>
        <v>4</v>
      </c>
      <c r="O155" s="2">
        <f t="shared" ca="1" si="33"/>
        <v>4.25</v>
      </c>
      <c r="P155" s="2">
        <f t="shared" ca="1" si="34"/>
        <v>4</v>
      </c>
      <c r="Q155" s="2">
        <f t="shared" ca="1" si="35"/>
        <v>4.1500000000000004</v>
      </c>
    </row>
    <row r="156" spans="1:17" x14ac:dyDescent="0.2">
      <c r="A156">
        <v>100155</v>
      </c>
      <c r="B156" s="3">
        <f t="shared" ca="1" si="27"/>
        <v>5126.3331906150179</v>
      </c>
      <c r="C156" s="3">
        <f t="shared" ca="1" si="28"/>
        <v>26.889371742953323</v>
      </c>
      <c r="D156" s="3" t="str">
        <f t="shared" ca="1" si="29"/>
        <v>骨干</v>
      </c>
      <c r="E156" t="str">
        <f t="shared" ca="1" si="30"/>
        <v>男</v>
      </c>
      <c r="F156" s="3">
        <f t="shared" ca="1" si="31"/>
        <v>10722.951293972983</v>
      </c>
      <c r="G156" s="3">
        <f t="shared" ca="1" si="32"/>
        <v>12</v>
      </c>
      <c r="H156">
        <f t="shared" ca="1" si="26"/>
        <v>5</v>
      </c>
      <c r="I156">
        <f t="shared" ca="1" si="36"/>
        <v>5</v>
      </c>
      <c r="J156">
        <f t="shared" ca="1" si="36"/>
        <v>3</v>
      </c>
      <c r="K156">
        <f t="shared" ca="1" si="36"/>
        <v>4</v>
      </c>
      <c r="L156">
        <f t="shared" ca="1" si="36"/>
        <v>4</v>
      </c>
      <c r="M156">
        <f t="shared" ca="1" si="36"/>
        <v>4</v>
      </c>
      <c r="N156">
        <f t="shared" ca="1" si="36"/>
        <v>4</v>
      </c>
      <c r="O156" s="2">
        <f t="shared" ca="1" si="33"/>
        <v>4.25</v>
      </c>
      <c r="P156" s="2">
        <f t="shared" ca="1" si="34"/>
        <v>4</v>
      </c>
      <c r="Q156" s="2">
        <f t="shared" ca="1" si="35"/>
        <v>4.1500000000000004</v>
      </c>
    </row>
    <row r="157" spans="1:17" x14ac:dyDescent="0.2">
      <c r="A157">
        <v>100156</v>
      </c>
      <c r="B157" s="3">
        <f t="shared" ca="1" si="27"/>
        <v>2647.3288406315996</v>
      </c>
      <c r="C157" s="3">
        <f t="shared" ca="1" si="28"/>
        <v>60.757922698576358</v>
      </c>
      <c r="D157" s="3" t="str">
        <f t="shared" ca="1" si="29"/>
        <v>老员工</v>
      </c>
      <c r="E157" t="str">
        <f t="shared" ca="1" si="30"/>
        <v>男</v>
      </c>
      <c r="F157" s="3">
        <f t="shared" ca="1" si="31"/>
        <v>15681.144790413506</v>
      </c>
      <c r="G157" s="3">
        <f t="shared" ca="1" si="32"/>
        <v>18</v>
      </c>
      <c r="H157">
        <f t="shared" ca="1" si="26"/>
        <v>5</v>
      </c>
      <c r="I157">
        <f t="shared" ca="1" si="36"/>
        <v>5</v>
      </c>
      <c r="J157">
        <f t="shared" ca="1" si="36"/>
        <v>4</v>
      </c>
      <c r="K157">
        <f t="shared" ca="1" si="36"/>
        <v>5</v>
      </c>
      <c r="L157">
        <f t="shared" ca="1" si="36"/>
        <v>4</v>
      </c>
      <c r="M157">
        <f t="shared" ca="1" si="36"/>
        <v>5</v>
      </c>
      <c r="N157">
        <f t="shared" ca="1" si="36"/>
        <v>4</v>
      </c>
      <c r="O157" s="2">
        <f t="shared" ca="1" si="33"/>
        <v>4.75</v>
      </c>
      <c r="P157" s="2">
        <f t="shared" ca="1" si="34"/>
        <v>4.333333333333333</v>
      </c>
      <c r="Q157" s="2">
        <f t="shared" ca="1" si="35"/>
        <v>4.5833333333333339</v>
      </c>
    </row>
    <row r="158" spans="1:17" x14ac:dyDescent="0.2">
      <c r="A158">
        <v>100157</v>
      </c>
      <c r="B158" s="3">
        <f t="shared" ca="1" si="27"/>
        <v>6806.1389185898688</v>
      </c>
      <c r="C158" s="3">
        <f t="shared" ca="1" si="28"/>
        <v>58.034520545989949</v>
      </c>
      <c r="D158" s="3" t="str">
        <f t="shared" ca="1" si="29"/>
        <v>老员工</v>
      </c>
      <c r="E158" t="str">
        <f t="shared" ca="1" si="30"/>
        <v>女</v>
      </c>
      <c r="F158" s="3">
        <f t="shared" ca="1" si="31"/>
        <v>2459.5035861098172</v>
      </c>
      <c r="G158" s="3">
        <f t="shared" ca="1" si="32"/>
        <v>7</v>
      </c>
      <c r="H158">
        <f t="shared" ca="1" si="26"/>
        <v>4</v>
      </c>
      <c r="I158">
        <f t="shared" ca="1" si="36"/>
        <v>5</v>
      </c>
      <c r="J158">
        <f t="shared" ca="1" si="36"/>
        <v>5</v>
      </c>
      <c r="K158">
        <f t="shared" ca="1" si="36"/>
        <v>5</v>
      </c>
      <c r="L158">
        <f t="shared" ca="1" si="36"/>
        <v>5</v>
      </c>
      <c r="M158">
        <f t="shared" ca="1" si="36"/>
        <v>3</v>
      </c>
      <c r="N158">
        <f t="shared" ca="1" si="36"/>
        <v>5</v>
      </c>
      <c r="O158" s="2">
        <f t="shared" ca="1" si="33"/>
        <v>4.75</v>
      </c>
      <c r="P158" s="2">
        <f t="shared" ca="1" si="34"/>
        <v>4.333333333333333</v>
      </c>
      <c r="Q158" s="2">
        <f t="shared" ca="1" si="35"/>
        <v>4.5833333333333339</v>
      </c>
    </row>
    <row r="159" spans="1:17" x14ac:dyDescent="0.2">
      <c r="A159">
        <v>100158</v>
      </c>
      <c r="B159" s="3">
        <f t="shared" ca="1" si="27"/>
        <v>1266.0239390972527</v>
      </c>
      <c r="C159" s="3">
        <f t="shared" ca="1" si="28"/>
        <v>32.221646155007967</v>
      </c>
      <c r="D159" s="3" t="str">
        <f t="shared" ca="1" si="29"/>
        <v>骨干</v>
      </c>
      <c r="E159" t="str">
        <f t="shared" ca="1" si="30"/>
        <v>女</v>
      </c>
      <c r="F159" s="3">
        <f t="shared" ca="1" si="31"/>
        <v>17700.141894594024</v>
      </c>
      <c r="G159" s="3">
        <f t="shared" ca="1" si="32"/>
        <v>10</v>
      </c>
      <c r="H159">
        <f t="shared" ca="1" si="26"/>
        <v>4</v>
      </c>
      <c r="I159">
        <f t="shared" ca="1" si="36"/>
        <v>5</v>
      </c>
      <c r="J159">
        <f t="shared" ca="1" si="36"/>
        <v>5</v>
      </c>
      <c r="K159">
        <f t="shared" ca="1" si="36"/>
        <v>4</v>
      </c>
      <c r="L159">
        <f t="shared" ca="1" si="36"/>
        <v>3</v>
      </c>
      <c r="M159">
        <f t="shared" ca="1" si="36"/>
        <v>5</v>
      </c>
      <c r="N159">
        <f t="shared" ca="1" si="36"/>
        <v>5</v>
      </c>
      <c r="O159" s="2">
        <f t="shared" ca="1" si="33"/>
        <v>4.5</v>
      </c>
      <c r="P159" s="2">
        <f t="shared" ca="1" si="34"/>
        <v>4.333333333333333</v>
      </c>
      <c r="Q159" s="2">
        <f t="shared" ca="1" si="35"/>
        <v>4.4333333333333336</v>
      </c>
    </row>
    <row r="160" spans="1:17" x14ac:dyDescent="0.2">
      <c r="A160">
        <v>100159</v>
      </c>
      <c r="B160" s="3">
        <f t="shared" ca="1" si="27"/>
        <v>9440.8629397367858</v>
      </c>
      <c r="C160" s="3">
        <f t="shared" ca="1" si="28"/>
        <v>48.965098608225375</v>
      </c>
      <c r="D160" s="3" t="str">
        <f t="shared" ca="1" si="29"/>
        <v>老员工</v>
      </c>
      <c r="E160" t="str">
        <f t="shared" ca="1" si="30"/>
        <v>女</v>
      </c>
      <c r="F160" s="3">
        <f t="shared" ca="1" si="31"/>
        <v>21348.781380362008</v>
      </c>
      <c r="G160" s="3">
        <f t="shared" ca="1" si="32"/>
        <v>8</v>
      </c>
      <c r="H160">
        <f t="shared" ca="1" si="26"/>
        <v>4</v>
      </c>
      <c r="I160">
        <f t="shared" ca="1" si="36"/>
        <v>5</v>
      </c>
      <c r="J160">
        <f t="shared" ca="1" si="36"/>
        <v>4</v>
      </c>
      <c r="K160">
        <f t="shared" ca="1" si="36"/>
        <v>5</v>
      </c>
      <c r="L160">
        <f t="shared" ca="1" si="36"/>
        <v>5</v>
      </c>
      <c r="M160">
        <f t="shared" ca="1" si="36"/>
        <v>4</v>
      </c>
      <c r="N160">
        <f t="shared" ca="1" si="36"/>
        <v>2</v>
      </c>
      <c r="O160" s="2">
        <f t="shared" ca="1" si="33"/>
        <v>4.5</v>
      </c>
      <c r="P160" s="2">
        <f t="shared" ca="1" si="34"/>
        <v>3.6666666666666665</v>
      </c>
      <c r="Q160" s="2">
        <f t="shared" ca="1" si="35"/>
        <v>4.1666666666666661</v>
      </c>
    </row>
    <row r="161" spans="1:17" x14ac:dyDescent="0.2">
      <c r="A161">
        <v>100160</v>
      </c>
      <c r="B161" s="3">
        <f t="shared" ca="1" si="27"/>
        <v>3780.6242211557296</v>
      </c>
      <c r="C161" s="3">
        <f t="shared" ca="1" si="28"/>
        <v>46.5839842281774</v>
      </c>
      <c r="D161" s="3" t="str">
        <f t="shared" ca="1" si="29"/>
        <v>老员工</v>
      </c>
      <c r="E161" t="str">
        <f t="shared" ca="1" si="30"/>
        <v>男</v>
      </c>
      <c r="F161" s="3">
        <f t="shared" ca="1" si="31"/>
        <v>15202.399281480752</v>
      </c>
      <c r="G161" s="3">
        <f t="shared" ca="1" si="32"/>
        <v>10</v>
      </c>
      <c r="H161">
        <f t="shared" ca="1" si="26"/>
        <v>5</v>
      </c>
      <c r="I161">
        <f t="shared" ca="1" si="36"/>
        <v>3</v>
      </c>
      <c r="J161">
        <f t="shared" ca="1" si="36"/>
        <v>4</v>
      </c>
      <c r="K161">
        <f t="shared" ca="1" si="36"/>
        <v>3</v>
      </c>
      <c r="L161">
        <f t="shared" ca="1" si="36"/>
        <v>4</v>
      </c>
      <c r="M161">
        <f t="shared" ca="1" si="36"/>
        <v>5</v>
      </c>
      <c r="N161">
        <f t="shared" ca="1" si="36"/>
        <v>4</v>
      </c>
      <c r="O161" s="2">
        <f t="shared" ca="1" si="33"/>
        <v>3.75</v>
      </c>
      <c r="P161" s="2">
        <f t="shared" ca="1" si="34"/>
        <v>4.333333333333333</v>
      </c>
      <c r="Q161" s="2">
        <f t="shared" ca="1" si="35"/>
        <v>3.9833333333333334</v>
      </c>
    </row>
    <row r="162" spans="1:17" x14ac:dyDescent="0.2">
      <c r="A162">
        <v>100161</v>
      </c>
      <c r="B162" s="3">
        <f t="shared" ca="1" si="27"/>
        <v>3559.2076733266722</v>
      </c>
      <c r="C162" s="3">
        <f t="shared" ca="1" si="28"/>
        <v>51.881430132331715</v>
      </c>
      <c r="D162" s="3" t="str">
        <f t="shared" ca="1" si="29"/>
        <v>老员工</v>
      </c>
      <c r="E162" t="str">
        <f t="shared" ca="1" si="30"/>
        <v>女</v>
      </c>
      <c r="F162" s="3">
        <f t="shared" ca="1" si="31"/>
        <v>18801.124880952368</v>
      </c>
      <c r="G162" s="3">
        <f t="shared" ca="1" si="32"/>
        <v>12</v>
      </c>
      <c r="H162">
        <f t="shared" ca="1" si="26"/>
        <v>4</v>
      </c>
      <c r="I162">
        <f t="shared" ca="1" si="36"/>
        <v>5</v>
      </c>
      <c r="J162">
        <f t="shared" ca="1" si="36"/>
        <v>3</v>
      </c>
      <c r="K162">
        <f t="shared" ca="1" si="36"/>
        <v>5</v>
      </c>
      <c r="L162">
        <f t="shared" ca="1" si="36"/>
        <v>4</v>
      </c>
      <c r="M162">
        <f t="shared" ca="1" si="36"/>
        <v>5</v>
      </c>
      <c r="N162">
        <f t="shared" ca="1" si="36"/>
        <v>4</v>
      </c>
      <c r="O162" s="2">
        <f t="shared" ca="1" si="33"/>
        <v>4.25</v>
      </c>
      <c r="P162" s="2">
        <f t="shared" ca="1" si="34"/>
        <v>4.333333333333333</v>
      </c>
      <c r="Q162" s="2">
        <f t="shared" ca="1" si="35"/>
        <v>4.2833333333333332</v>
      </c>
    </row>
    <row r="163" spans="1:17" x14ac:dyDescent="0.2">
      <c r="A163">
        <v>100162</v>
      </c>
      <c r="B163" s="3">
        <f t="shared" ca="1" si="27"/>
        <v>735.48310225252214</v>
      </c>
      <c r="C163" s="3">
        <f t="shared" ca="1" si="28"/>
        <v>28.70908094658067</v>
      </c>
      <c r="D163" s="3" t="str">
        <f t="shared" ca="1" si="29"/>
        <v>骨干</v>
      </c>
      <c r="E163" t="str">
        <f t="shared" ca="1" si="30"/>
        <v>女</v>
      </c>
      <c r="F163" s="3">
        <f t="shared" ca="1" si="31"/>
        <v>15789.120422996088</v>
      </c>
      <c r="G163" s="3">
        <f t="shared" ca="1" si="32"/>
        <v>14</v>
      </c>
      <c r="H163">
        <f t="shared" ca="1" si="26"/>
        <v>5</v>
      </c>
      <c r="I163">
        <f t="shared" ca="1" si="36"/>
        <v>5</v>
      </c>
      <c r="J163">
        <f t="shared" ca="1" si="36"/>
        <v>5</v>
      </c>
      <c r="K163">
        <f t="shared" ca="1" si="36"/>
        <v>5</v>
      </c>
      <c r="L163">
        <f t="shared" ca="1" si="36"/>
        <v>4</v>
      </c>
      <c r="M163">
        <f t="shared" ca="1" si="36"/>
        <v>3</v>
      </c>
      <c r="N163">
        <f t="shared" ca="1" si="36"/>
        <v>4</v>
      </c>
      <c r="O163" s="2">
        <f t="shared" ca="1" si="33"/>
        <v>5</v>
      </c>
      <c r="P163" s="2">
        <f t="shared" ca="1" si="34"/>
        <v>3.6666666666666665</v>
      </c>
      <c r="Q163" s="2">
        <f t="shared" ca="1" si="35"/>
        <v>4.4666666666666668</v>
      </c>
    </row>
    <row r="164" spans="1:17" x14ac:dyDescent="0.2">
      <c r="A164">
        <v>100163</v>
      </c>
      <c r="B164" s="3">
        <f t="shared" ca="1" si="27"/>
        <v>6236.9749097688446</v>
      </c>
      <c r="C164" s="3">
        <f t="shared" ca="1" si="28"/>
        <v>38.339999059253721</v>
      </c>
      <c r="D164" s="3" t="str">
        <f t="shared" ca="1" si="29"/>
        <v>老员工</v>
      </c>
      <c r="E164" t="str">
        <f t="shared" ca="1" si="30"/>
        <v>女</v>
      </c>
      <c r="F164" s="3">
        <f t="shared" ca="1" si="31"/>
        <v>12054.372436013477</v>
      </c>
      <c r="G164" s="3">
        <f t="shared" ca="1" si="32"/>
        <v>22</v>
      </c>
      <c r="H164">
        <f t="shared" ca="1" si="26"/>
        <v>5</v>
      </c>
      <c r="I164">
        <f t="shared" ca="1" si="36"/>
        <v>5</v>
      </c>
      <c r="J164">
        <f t="shared" ca="1" si="36"/>
        <v>3</v>
      </c>
      <c r="K164">
        <f t="shared" ca="1" si="36"/>
        <v>4</v>
      </c>
      <c r="L164">
        <f t="shared" ca="1" si="36"/>
        <v>5</v>
      </c>
      <c r="M164">
        <f t="shared" ca="1" si="36"/>
        <v>5</v>
      </c>
      <c r="N164">
        <f t="shared" ca="1" si="36"/>
        <v>4</v>
      </c>
      <c r="O164" s="2">
        <f t="shared" ca="1" si="33"/>
        <v>4.25</v>
      </c>
      <c r="P164" s="2">
        <f t="shared" ca="1" si="34"/>
        <v>4.666666666666667</v>
      </c>
      <c r="Q164" s="2">
        <f t="shared" ca="1" si="35"/>
        <v>4.416666666666667</v>
      </c>
    </row>
    <row r="165" spans="1:17" x14ac:dyDescent="0.2">
      <c r="A165">
        <v>100164</v>
      </c>
      <c r="B165" s="3">
        <f t="shared" ca="1" si="27"/>
        <v>2184.3158970608133</v>
      </c>
      <c r="C165" s="3">
        <f t="shared" ca="1" si="28"/>
        <v>52.97797649042829</v>
      </c>
      <c r="D165" s="3" t="str">
        <f t="shared" ca="1" si="29"/>
        <v>老员工</v>
      </c>
      <c r="E165" t="str">
        <f t="shared" ca="1" si="30"/>
        <v>男</v>
      </c>
      <c r="F165" s="3">
        <f t="shared" ca="1" si="31"/>
        <v>18541.72479484812</v>
      </c>
      <c r="G165" s="3">
        <f t="shared" ca="1" si="32"/>
        <v>16</v>
      </c>
      <c r="H165">
        <f t="shared" ca="1" si="26"/>
        <v>5</v>
      </c>
      <c r="I165">
        <f t="shared" ca="1" si="36"/>
        <v>5</v>
      </c>
      <c r="J165">
        <f t="shared" ca="1" si="36"/>
        <v>4</v>
      </c>
      <c r="K165">
        <f t="shared" ca="1" si="36"/>
        <v>5</v>
      </c>
      <c r="L165">
        <f t="shared" ca="1" si="36"/>
        <v>5</v>
      </c>
      <c r="M165">
        <f t="shared" ca="1" si="36"/>
        <v>5</v>
      </c>
      <c r="N165">
        <f t="shared" ca="1" si="36"/>
        <v>4</v>
      </c>
      <c r="O165" s="2">
        <f t="shared" ca="1" si="33"/>
        <v>4.75</v>
      </c>
      <c r="P165" s="2">
        <f t="shared" ca="1" si="34"/>
        <v>4.666666666666667</v>
      </c>
      <c r="Q165" s="2">
        <f t="shared" ca="1" si="35"/>
        <v>4.7166666666666668</v>
      </c>
    </row>
    <row r="166" spans="1:17" x14ac:dyDescent="0.2">
      <c r="A166">
        <v>100165</v>
      </c>
      <c r="B166" s="3">
        <f t="shared" ca="1" si="27"/>
        <v>8641.0860459866071</v>
      </c>
      <c r="C166" s="3">
        <f t="shared" ca="1" si="28"/>
        <v>54.986208115514614</v>
      </c>
      <c r="D166" s="3" t="str">
        <f t="shared" ca="1" si="29"/>
        <v>老员工</v>
      </c>
      <c r="E166" t="str">
        <f t="shared" ca="1" si="30"/>
        <v>女</v>
      </c>
      <c r="F166" s="3">
        <f t="shared" ca="1" si="31"/>
        <v>2064.4309859747796</v>
      </c>
      <c r="G166" s="3">
        <f t="shared" ca="1" si="32"/>
        <v>18</v>
      </c>
      <c r="H166">
        <f t="shared" ca="1" si="26"/>
        <v>5</v>
      </c>
      <c r="I166">
        <f t="shared" ca="1" si="36"/>
        <v>5</v>
      </c>
      <c r="J166">
        <f t="shared" ca="1" si="36"/>
        <v>3</v>
      </c>
      <c r="K166">
        <f t="shared" ca="1" si="36"/>
        <v>3</v>
      </c>
      <c r="L166">
        <f t="shared" ca="1" si="36"/>
        <v>4</v>
      </c>
      <c r="M166">
        <f t="shared" ca="1" si="36"/>
        <v>5</v>
      </c>
      <c r="N166">
        <f t="shared" ca="1" si="36"/>
        <v>5</v>
      </c>
      <c r="O166" s="2">
        <f t="shared" ca="1" si="33"/>
        <v>4</v>
      </c>
      <c r="P166" s="2">
        <f t="shared" ca="1" si="34"/>
        <v>4.666666666666667</v>
      </c>
      <c r="Q166" s="2">
        <f t="shared" ca="1" si="35"/>
        <v>4.2666666666666666</v>
      </c>
    </row>
    <row r="167" spans="1:17" x14ac:dyDescent="0.2">
      <c r="A167">
        <v>100166</v>
      </c>
      <c r="B167" s="3">
        <f t="shared" ca="1" si="27"/>
        <v>1485.5190166530385</v>
      </c>
      <c r="C167" s="3">
        <f t="shared" ca="1" si="28"/>
        <v>56.493738084790721</v>
      </c>
      <c r="D167" s="3" t="str">
        <f t="shared" ca="1" si="29"/>
        <v>老员工</v>
      </c>
      <c r="E167" t="str">
        <f t="shared" ca="1" si="30"/>
        <v>女</v>
      </c>
      <c r="F167" s="3">
        <f t="shared" ca="1" si="31"/>
        <v>13183.810415177673</v>
      </c>
      <c r="G167" s="3">
        <f t="shared" ca="1" si="32"/>
        <v>16</v>
      </c>
      <c r="H167">
        <f t="shared" ca="1" si="26"/>
        <v>3</v>
      </c>
      <c r="I167">
        <f t="shared" ca="1" si="36"/>
        <v>4</v>
      </c>
      <c r="J167">
        <f t="shared" ca="1" si="36"/>
        <v>3</v>
      </c>
      <c r="K167">
        <f t="shared" ca="1" si="36"/>
        <v>4</v>
      </c>
      <c r="L167">
        <f t="shared" ca="1" si="36"/>
        <v>4</v>
      </c>
      <c r="M167">
        <f t="shared" ca="1" si="36"/>
        <v>5</v>
      </c>
      <c r="N167">
        <f t="shared" ca="1" si="36"/>
        <v>5</v>
      </c>
      <c r="O167" s="2">
        <f t="shared" ca="1" si="33"/>
        <v>3.5</v>
      </c>
      <c r="P167" s="2">
        <f t="shared" ca="1" si="34"/>
        <v>4.666666666666667</v>
      </c>
      <c r="Q167" s="2">
        <f t="shared" ca="1" si="35"/>
        <v>3.9666666666666668</v>
      </c>
    </row>
    <row r="168" spans="1:17" x14ac:dyDescent="0.2">
      <c r="A168">
        <v>100167</v>
      </c>
      <c r="B168" s="3">
        <f t="shared" ca="1" si="27"/>
        <v>5049.0588992472676</v>
      </c>
      <c r="C168" s="3">
        <f t="shared" ca="1" si="28"/>
        <v>52.138668678855751</v>
      </c>
      <c r="D168" s="3" t="str">
        <f t="shared" ca="1" si="29"/>
        <v>老员工</v>
      </c>
      <c r="E168" t="str">
        <f t="shared" ca="1" si="30"/>
        <v>女</v>
      </c>
      <c r="F168" s="3">
        <f t="shared" ca="1" si="31"/>
        <v>18804.700696536031</v>
      </c>
      <c r="G168" s="3">
        <f t="shared" ca="1" si="32"/>
        <v>22</v>
      </c>
      <c r="H168">
        <f t="shared" ca="1" si="26"/>
        <v>5</v>
      </c>
      <c r="I168">
        <f t="shared" ca="1" si="36"/>
        <v>5</v>
      </c>
      <c r="J168">
        <f t="shared" ca="1" si="36"/>
        <v>5</v>
      </c>
      <c r="K168">
        <f t="shared" ca="1" si="36"/>
        <v>5</v>
      </c>
      <c r="L168">
        <f t="shared" ca="1" si="36"/>
        <v>4</v>
      </c>
      <c r="M168">
        <f t="shared" ca="1" si="36"/>
        <v>2</v>
      </c>
      <c r="N168">
        <f t="shared" ca="1" si="36"/>
        <v>5</v>
      </c>
      <c r="O168" s="2">
        <f t="shared" ca="1" si="33"/>
        <v>5</v>
      </c>
      <c r="P168" s="2">
        <f t="shared" ca="1" si="34"/>
        <v>3.6666666666666665</v>
      </c>
      <c r="Q168" s="2">
        <f t="shared" ca="1" si="35"/>
        <v>4.4666666666666668</v>
      </c>
    </row>
    <row r="169" spans="1:17" x14ac:dyDescent="0.2">
      <c r="A169">
        <v>100168</v>
      </c>
      <c r="B169" s="3">
        <f t="shared" ca="1" si="27"/>
        <v>7303.3422876795576</v>
      </c>
      <c r="C169" s="3">
        <f t="shared" ca="1" si="28"/>
        <v>35.39593719923667</v>
      </c>
      <c r="D169" s="3" t="str">
        <f t="shared" ca="1" si="29"/>
        <v>老员工</v>
      </c>
      <c r="E169" t="str">
        <f t="shared" ca="1" si="30"/>
        <v>女</v>
      </c>
      <c r="F169" s="3">
        <f t="shared" ca="1" si="31"/>
        <v>19929.300862386441</v>
      </c>
      <c r="G169" s="3">
        <f t="shared" ca="1" si="32"/>
        <v>16</v>
      </c>
      <c r="H169">
        <f t="shared" ca="1" si="26"/>
        <v>5</v>
      </c>
      <c r="I169">
        <f t="shared" ca="1" si="36"/>
        <v>5</v>
      </c>
      <c r="J169">
        <f t="shared" ca="1" si="36"/>
        <v>4</v>
      </c>
      <c r="K169">
        <f t="shared" ca="1" si="36"/>
        <v>3</v>
      </c>
      <c r="L169">
        <f t="shared" ca="1" si="36"/>
        <v>5</v>
      </c>
      <c r="M169">
        <f t="shared" ca="1" si="36"/>
        <v>5</v>
      </c>
      <c r="N169">
        <f t="shared" ca="1" si="36"/>
        <v>4</v>
      </c>
      <c r="O169" s="2">
        <f t="shared" ca="1" si="33"/>
        <v>4.25</v>
      </c>
      <c r="P169" s="2">
        <f t="shared" ca="1" si="34"/>
        <v>4.666666666666667</v>
      </c>
      <c r="Q169" s="2">
        <f t="shared" ca="1" si="35"/>
        <v>4.416666666666667</v>
      </c>
    </row>
    <row r="170" spans="1:17" x14ac:dyDescent="0.2">
      <c r="A170">
        <v>100169</v>
      </c>
      <c r="B170" s="3">
        <f t="shared" ca="1" si="27"/>
        <v>7386.0084477954988</v>
      </c>
      <c r="C170" s="3">
        <f t="shared" ca="1" si="28"/>
        <v>58.035157649836684</v>
      </c>
      <c r="D170" s="3" t="str">
        <f t="shared" ca="1" si="29"/>
        <v>老员工</v>
      </c>
      <c r="E170" t="str">
        <f t="shared" ca="1" si="30"/>
        <v>女</v>
      </c>
      <c r="F170" s="3">
        <f t="shared" ca="1" si="31"/>
        <v>13477.396107402081</v>
      </c>
      <c r="G170" s="3">
        <f t="shared" ca="1" si="32"/>
        <v>20</v>
      </c>
      <c r="H170">
        <f t="shared" ca="1" si="26"/>
        <v>5</v>
      </c>
      <c r="I170">
        <f t="shared" ca="1" si="36"/>
        <v>4</v>
      </c>
      <c r="J170">
        <f t="shared" ca="1" si="36"/>
        <v>5</v>
      </c>
      <c r="K170">
        <f t="shared" ca="1" si="36"/>
        <v>4</v>
      </c>
      <c r="L170">
        <f t="shared" ca="1" si="36"/>
        <v>5</v>
      </c>
      <c r="M170">
        <f t="shared" ca="1" si="36"/>
        <v>5</v>
      </c>
      <c r="N170">
        <f t="shared" ca="1" si="36"/>
        <v>5</v>
      </c>
      <c r="O170" s="2">
        <f t="shared" ca="1" si="33"/>
        <v>4.5</v>
      </c>
      <c r="P170" s="2">
        <f t="shared" ca="1" si="34"/>
        <v>5</v>
      </c>
      <c r="Q170" s="2">
        <f t="shared" ca="1" si="35"/>
        <v>4.6999999999999993</v>
      </c>
    </row>
    <row r="171" spans="1:17" x14ac:dyDescent="0.2">
      <c r="A171">
        <v>100170</v>
      </c>
      <c r="B171" s="3">
        <f t="shared" ca="1" si="27"/>
        <v>4489.1877099839021</v>
      </c>
      <c r="C171" s="3">
        <f t="shared" ca="1" si="28"/>
        <v>62.368789508073966</v>
      </c>
      <c r="D171" s="3" t="str">
        <f t="shared" ca="1" si="29"/>
        <v>老员工</v>
      </c>
      <c r="E171" t="str">
        <f t="shared" ca="1" si="30"/>
        <v>男</v>
      </c>
      <c r="F171" s="3">
        <f t="shared" ca="1" si="31"/>
        <v>20124.151574464075</v>
      </c>
      <c r="G171" s="3">
        <f t="shared" ca="1" si="32"/>
        <v>12</v>
      </c>
      <c r="H171">
        <f t="shared" ca="1" si="26"/>
        <v>1</v>
      </c>
      <c r="I171">
        <f t="shared" ca="1" si="36"/>
        <v>3</v>
      </c>
      <c r="J171">
        <f t="shared" ca="1" si="36"/>
        <v>5</v>
      </c>
      <c r="K171">
        <f t="shared" ca="1" si="36"/>
        <v>4</v>
      </c>
      <c r="L171">
        <f t="shared" ca="1" si="36"/>
        <v>5</v>
      </c>
      <c r="M171">
        <f t="shared" ca="1" si="36"/>
        <v>4</v>
      </c>
      <c r="N171">
        <f t="shared" ca="1" si="36"/>
        <v>5</v>
      </c>
      <c r="O171" s="2">
        <f t="shared" ca="1" si="33"/>
        <v>3.25</v>
      </c>
      <c r="P171" s="2">
        <f t="shared" ca="1" si="34"/>
        <v>4.666666666666667</v>
      </c>
      <c r="Q171" s="2">
        <f t="shared" ca="1" si="35"/>
        <v>3.8166666666666669</v>
      </c>
    </row>
    <row r="172" spans="1:17" x14ac:dyDescent="0.2">
      <c r="A172">
        <v>100171</v>
      </c>
      <c r="B172" s="3">
        <f t="shared" ca="1" si="27"/>
        <v>5414.2756544939939</v>
      </c>
      <c r="C172" s="3">
        <f t="shared" ca="1" si="28"/>
        <v>23.865907967362794</v>
      </c>
      <c r="D172" s="3" t="str">
        <f t="shared" ca="1" si="29"/>
        <v>骨干</v>
      </c>
      <c r="E172" t="str">
        <f t="shared" ca="1" si="30"/>
        <v>男</v>
      </c>
      <c r="F172" s="3">
        <f t="shared" ca="1" si="31"/>
        <v>18522.641830315544</v>
      </c>
      <c r="G172" s="3">
        <f t="shared" ca="1" si="32"/>
        <v>7</v>
      </c>
      <c r="H172">
        <f t="shared" ca="1" si="26"/>
        <v>4</v>
      </c>
      <c r="I172">
        <f t="shared" ca="1" si="36"/>
        <v>5</v>
      </c>
      <c r="J172">
        <f t="shared" ca="1" si="36"/>
        <v>5</v>
      </c>
      <c r="K172">
        <f t="shared" ca="1" si="36"/>
        <v>4</v>
      </c>
      <c r="L172">
        <f t="shared" ca="1" si="36"/>
        <v>5</v>
      </c>
      <c r="M172">
        <f t="shared" ca="1" si="36"/>
        <v>4</v>
      </c>
      <c r="N172">
        <f t="shared" ca="1" si="36"/>
        <v>5</v>
      </c>
      <c r="O172" s="2">
        <f t="shared" ca="1" si="33"/>
        <v>4.5</v>
      </c>
      <c r="P172" s="2">
        <f t="shared" ca="1" si="34"/>
        <v>4.666666666666667</v>
      </c>
      <c r="Q172" s="2">
        <f t="shared" ca="1" si="35"/>
        <v>4.5666666666666664</v>
      </c>
    </row>
    <row r="173" spans="1:17" x14ac:dyDescent="0.2">
      <c r="A173">
        <v>100172</v>
      </c>
      <c r="B173" s="3">
        <f t="shared" ca="1" si="27"/>
        <v>2796.7105124795876</v>
      </c>
      <c r="C173" s="3">
        <f t="shared" ca="1" si="28"/>
        <v>42.61265603387973</v>
      </c>
      <c r="D173" s="3" t="str">
        <f t="shared" ca="1" si="29"/>
        <v>老员工</v>
      </c>
      <c r="E173" t="str">
        <f t="shared" ca="1" si="30"/>
        <v>男</v>
      </c>
      <c r="F173" s="3">
        <f t="shared" ca="1" si="31"/>
        <v>15146.252348858961</v>
      </c>
      <c r="G173" s="3">
        <f t="shared" ca="1" si="32"/>
        <v>12</v>
      </c>
      <c r="H173">
        <f t="shared" ca="1" si="26"/>
        <v>4</v>
      </c>
      <c r="I173">
        <f t="shared" ca="1" si="36"/>
        <v>4</v>
      </c>
      <c r="J173">
        <f t="shared" ca="1" si="36"/>
        <v>5</v>
      </c>
      <c r="K173">
        <f t="shared" ca="1" si="36"/>
        <v>3</v>
      </c>
      <c r="L173">
        <f t="shared" ca="1" si="36"/>
        <v>5</v>
      </c>
      <c r="M173">
        <f t="shared" ca="1" si="36"/>
        <v>1</v>
      </c>
      <c r="N173">
        <f t="shared" ca="1" si="36"/>
        <v>5</v>
      </c>
      <c r="O173" s="2">
        <f t="shared" ca="1" si="33"/>
        <v>4</v>
      </c>
      <c r="P173" s="2">
        <f t="shared" ca="1" si="34"/>
        <v>3.6666666666666665</v>
      </c>
      <c r="Q173" s="2">
        <f t="shared" ca="1" si="35"/>
        <v>3.8666666666666667</v>
      </c>
    </row>
    <row r="174" spans="1:17" x14ac:dyDescent="0.2">
      <c r="A174">
        <v>100173</v>
      </c>
      <c r="B174" s="3">
        <f t="shared" ca="1" si="27"/>
        <v>7231.8327918846317</v>
      </c>
      <c r="C174" s="3">
        <f t="shared" ca="1" si="28"/>
        <v>62.977294919668651</v>
      </c>
      <c r="D174" s="3" t="str">
        <f t="shared" ca="1" si="29"/>
        <v>老员工</v>
      </c>
      <c r="E174" t="str">
        <f t="shared" ca="1" si="30"/>
        <v>男</v>
      </c>
      <c r="F174" s="3">
        <f t="shared" ca="1" si="31"/>
        <v>6702.010047865424</v>
      </c>
      <c r="G174" s="3">
        <f t="shared" ca="1" si="32"/>
        <v>18</v>
      </c>
      <c r="H174">
        <f t="shared" ca="1" si="26"/>
        <v>5</v>
      </c>
      <c r="I174">
        <f t="shared" ca="1" si="36"/>
        <v>4</v>
      </c>
      <c r="J174">
        <f t="shared" ca="1" si="36"/>
        <v>5</v>
      </c>
      <c r="K174">
        <f t="shared" ca="1" si="36"/>
        <v>4</v>
      </c>
      <c r="L174">
        <f t="shared" ca="1" si="36"/>
        <v>4</v>
      </c>
      <c r="M174">
        <f t="shared" ca="1" si="36"/>
        <v>5</v>
      </c>
      <c r="N174">
        <f t="shared" ca="1" si="36"/>
        <v>5</v>
      </c>
      <c r="O174" s="2">
        <f t="shared" ca="1" si="33"/>
        <v>4.5</v>
      </c>
      <c r="P174" s="2">
        <f t="shared" ca="1" si="34"/>
        <v>4.666666666666667</v>
      </c>
      <c r="Q174" s="2">
        <f t="shared" ca="1" si="35"/>
        <v>4.5666666666666664</v>
      </c>
    </row>
    <row r="175" spans="1:17" x14ac:dyDescent="0.2">
      <c r="A175">
        <v>100174</v>
      </c>
      <c r="B175" s="3">
        <f t="shared" ca="1" si="27"/>
        <v>2608.6398697897316</v>
      </c>
      <c r="C175" s="3">
        <f t="shared" ca="1" si="28"/>
        <v>26.811738158938521</v>
      </c>
      <c r="D175" s="3" t="str">
        <f t="shared" ca="1" si="29"/>
        <v>骨干</v>
      </c>
      <c r="E175" t="str">
        <f t="shared" ca="1" si="30"/>
        <v>女</v>
      </c>
      <c r="F175" s="3">
        <f t="shared" ca="1" si="31"/>
        <v>5985.2436299691462</v>
      </c>
      <c r="G175" s="3">
        <f t="shared" ca="1" si="32"/>
        <v>12</v>
      </c>
      <c r="H175">
        <f t="shared" ca="1" si="26"/>
        <v>4</v>
      </c>
      <c r="I175">
        <f t="shared" ca="1" si="36"/>
        <v>5</v>
      </c>
      <c r="J175">
        <f t="shared" ca="1" si="36"/>
        <v>5</v>
      </c>
      <c r="K175">
        <f t="shared" ca="1" si="36"/>
        <v>5</v>
      </c>
      <c r="L175">
        <f t="shared" ca="1" si="36"/>
        <v>5</v>
      </c>
      <c r="M175">
        <f t="shared" ca="1" si="36"/>
        <v>3</v>
      </c>
      <c r="N175">
        <f t="shared" ca="1" si="36"/>
        <v>5</v>
      </c>
      <c r="O175" s="2">
        <f t="shared" ca="1" si="33"/>
        <v>4.75</v>
      </c>
      <c r="P175" s="2">
        <f t="shared" ca="1" si="34"/>
        <v>4.333333333333333</v>
      </c>
      <c r="Q175" s="2">
        <f t="shared" ca="1" si="35"/>
        <v>4.5833333333333339</v>
      </c>
    </row>
    <row r="176" spans="1:17" x14ac:dyDescent="0.2">
      <c r="A176">
        <v>100175</v>
      </c>
      <c r="B176" s="3">
        <f t="shared" ca="1" si="27"/>
        <v>7357.5930705696564</v>
      </c>
      <c r="C176" s="3">
        <f t="shared" ca="1" si="28"/>
        <v>58.868206931041456</v>
      </c>
      <c r="D176" s="3" t="str">
        <f t="shared" ca="1" si="29"/>
        <v>老员工</v>
      </c>
      <c r="E176" t="str">
        <f t="shared" ca="1" si="30"/>
        <v>男</v>
      </c>
      <c r="F176" s="3">
        <f t="shared" ca="1" si="31"/>
        <v>2496.4192921679069</v>
      </c>
      <c r="G176" s="3">
        <f t="shared" ca="1" si="32"/>
        <v>15</v>
      </c>
      <c r="H176">
        <f t="shared" ca="1" si="26"/>
        <v>5</v>
      </c>
      <c r="I176">
        <f t="shared" ca="1" si="36"/>
        <v>5</v>
      </c>
      <c r="J176">
        <f t="shared" ca="1" si="36"/>
        <v>4</v>
      </c>
      <c r="K176">
        <f t="shared" ca="1" si="36"/>
        <v>5</v>
      </c>
      <c r="L176">
        <f t="shared" ca="1" si="36"/>
        <v>4</v>
      </c>
      <c r="M176">
        <f t="shared" ca="1" si="36"/>
        <v>3</v>
      </c>
      <c r="N176">
        <f t="shared" ca="1" si="36"/>
        <v>5</v>
      </c>
      <c r="O176" s="2">
        <f t="shared" ca="1" si="33"/>
        <v>4.75</v>
      </c>
      <c r="P176" s="2">
        <f t="shared" ca="1" si="34"/>
        <v>4</v>
      </c>
      <c r="Q176" s="2">
        <f t="shared" ca="1" si="35"/>
        <v>4.45</v>
      </c>
    </row>
    <row r="177" spans="1:17" x14ac:dyDescent="0.2">
      <c r="A177">
        <v>100176</v>
      </c>
      <c r="B177" s="3">
        <f t="shared" ca="1" si="27"/>
        <v>9374.9789646646768</v>
      </c>
      <c r="C177" s="3">
        <f t="shared" ca="1" si="28"/>
        <v>66.841847688405807</v>
      </c>
      <c r="D177" s="3" t="str">
        <f t="shared" ca="1" si="29"/>
        <v>老员工</v>
      </c>
      <c r="E177" t="str">
        <f t="shared" ca="1" si="30"/>
        <v>女</v>
      </c>
      <c r="F177" s="3">
        <f t="shared" ca="1" si="31"/>
        <v>14462.987084450386</v>
      </c>
      <c r="G177" s="3">
        <f t="shared" ca="1" si="32"/>
        <v>17</v>
      </c>
      <c r="H177">
        <f t="shared" ca="1" si="26"/>
        <v>5</v>
      </c>
      <c r="I177">
        <f t="shared" ca="1" si="36"/>
        <v>5</v>
      </c>
      <c r="J177">
        <f t="shared" ca="1" si="36"/>
        <v>4</v>
      </c>
      <c r="K177">
        <f t="shared" ca="1" si="36"/>
        <v>3</v>
      </c>
      <c r="L177">
        <f t="shared" ca="1" si="36"/>
        <v>5</v>
      </c>
      <c r="M177">
        <f t="shared" ca="1" si="36"/>
        <v>3</v>
      </c>
      <c r="N177">
        <f t="shared" ca="1" si="36"/>
        <v>4</v>
      </c>
      <c r="O177" s="2">
        <f t="shared" ca="1" si="33"/>
        <v>4.25</v>
      </c>
      <c r="P177" s="2">
        <f t="shared" ca="1" si="34"/>
        <v>4</v>
      </c>
      <c r="Q177" s="2">
        <f t="shared" ca="1" si="35"/>
        <v>4.1500000000000004</v>
      </c>
    </row>
    <row r="178" spans="1:17" x14ac:dyDescent="0.2">
      <c r="A178">
        <v>100177</v>
      </c>
      <c r="B178" s="3">
        <f t="shared" ca="1" si="27"/>
        <v>4187.0702673313863</v>
      </c>
      <c r="C178" s="3">
        <f t="shared" ca="1" si="28"/>
        <v>51.941249574302709</v>
      </c>
      <c r="D178" s="3" t="str">
        <f t="shared" ca="1" si="29"/>
        <v>老员工</v>
      </c>
      <c r="E178" t="str">
        <f t="shared" ca="1" si="30"/>
        <v>男</v>
      </c>
      <c r="F178" s="3">
        <f t="shared" ca="1" si="31"/>
        <v>10836.78861000621</v>
      </c>
      <c r="G178" s="3">
        <f t="shared" ca="1" si="32"/>
        <v>9</v>
      </c>
      <c r="H178">
        <f t="shared" ca="1" si="26"/>
        <v>4</v>
      </c>
      <c r="I178">
        <f t="shared" ca="1" si="36"/>
        <v>5</v>
      </c>
      <c r="J178">
        <f t="shared" ca="1" si="36"/>
        <v>4</v>
      </c>
      <c r="K178">
        <f t="shared" ca="1" si="36"/>
        <v>5</v>
      </c>
      <c r="L178">
        <f t="shared" ca="1" si="36"/>
        <v>4</v>
      </c>
      <c r="M178">
        <f t="shared" ca="1" si="36"/>
        <v>4</v>
      </c>
      <c r="N178">
        <f t="shared" ca="1" si="36"/>
        <v>4</v>
      </c>
      <c r="O178" s="2">
        <f t="shared" ca="1" si="33"/>
        <v>4.5</v>
      </c>
      <c r="P178" s="2">
        <f t="shared" ca="1" si="34"/>
        <v>4</v>
      </c>
      <c r="Q178" s="2">
        <f t="shared" ca="1" si="35"/>
        <v>4.3</v>
      </c>
    </row>
    <row r="179" spans="1:17" x14ac:dyDescent="0.2">
      <c r="A179">
        <v>100178</v>
      </c>
      <c r="B179" s="3">
        <f t="shared" ca="1" si="27"/>
        <v>1755.0508689375922</v>
      </c>
      <c r="C179" s="3">
        <f t="shared" ca="1" si="28"/>
        <v>28.69493924948981</v>
      </c>
      <c r="D179" s="3" t="str">
        <f t="shared" ca="1" si="29"/>
        <v>骨干</v>
      </c>
      <c r="E179" t="str">
        <f t="shared" ca="1" si="30"/>
        <v>男</v>
      </c>
      <c r="F179" s="3">
        <f t="shared" ca="1" si="31"/>
        <v>16644.824162884841</v>
      </c>
      <c r="G179" s="3">
        <f t="shared" ca="1" si="32"/>
        <v>20</v>
      </c>
      <c r="H179">
        <f t="shared" ca="1" si="26"/>
        <v>5</v>
      </c>
      <c r="I179">
        <f t="shared" ca="1" si="36"/>
        <v>4</v>
      </c>
      <c r="J179">
        <f t="shared" ca="1" si="36"/>
        <v>5</v>
      </c>
      <c r="K179">
        <f t="shared" ca="1" si="36"/>
        <v>5</v>
      </c>
      <c r="L179">
        <f t="shared" ca="1" si="36"/>
        <v>3</v>
      </c>
      <c r="M179">
        <f t="shared" ref="I179:N222" ca="1" si="37">IF(RAND()&lt;0.5,5,IF(RAND()&lt;0.7,4,IF(RAND()&lt;0.8,3,IF(RAND()&lt;0.9,2,1))))</f>
        <v>5</v>
      </c>
      <c r="N179">
        <f t="shared" ca="1" si="37"/>
        <v>5</v>
      </c>
      <c r="O179" s="2">
        <f t="shared" ca="1" si="33"/>
        <v>4.75</v>
      </c>
      <c r="P179" s="2">
        <f t="shared" ca="1" si="34"/>
        <v>4.333333333333333</v>
      </c>
      <c r="Q179" s="2">
        <f t="shared" ca="1" si="35"/>
        <v>4.5833333333333339</v>
      </c>
    </row>
    <row r="180" spans="1:17" x14ac:dyDescent="0.2">
      <c r="A180">
        <v>100179</v>
      </c>
      <c r="B180" s="3">
        <f t="shared" ca="1" si="27"/>
        <v>7443.3389612960718</v>
      </c>
      <c r="C180" s="3">
        <f t="shared" ca="1" si="28"/>
        <v>64.734618103875533</v>
      </c>
      <c r="D180" s="3" t="str">
        <f t="shared" ca="1" si="29"/>
        <v>老员工</v>
      </c>
      <c r="E180" t="str">
        <f t="shared" ca="1" si="30"/>
        <v>男</v>
      </c>
      <c r="F180" s="3">
        <f t="shared" ca="1" si="31"/>
        <v>18976.926001919583</v>
      </c>
      <c r="G180" s="3">
        <f t="shared" ca="1" si="32"/>
        <v>13</v>
      </c>
      <c r="H180">
        <f t="shared" ca="1" si="26"/>
        <v>2</v>
      </c>
      <c r="I180">
        <f t="shared" ca="1" si="37"/>
        <v>5</v>
      </c>
      <c r="J180">
        <f t="shared" ca="1" si="37"/>
        <v>4</v>
      </c>
      <c r="K180">
        <f t="shared" ca="1" si="37"/>
        <v>4</v>
      </c>
      <c r="L180">
        <f t="shared" ca="1" si="37"/>
        <v>5</v>
      </c>
      <c r="M180">
        <f t="shared" ca="1" si="37"/>
        <v>5</v>
      </c>
      <c r="N180">
        <f t="shared" ca="1" si="37"/>
        <v>4</v>
      </c>
      <c r="O180" s="2">
        <f t="shared" ca="1" si="33"/>
        <v>3.75</v>
      </c>
      <c r="P180" s="2">
        <f t="shared" ca="1" si="34"/>
        <v>4.666666666666667</v>
      </c>
      <c r="Q180" s="2">
        <f t="shared" ca="1" si="35"/>
        <v>4.1166666666666671</v>
      </c>
    </row>
    <row r="181" spans="1:17" x14ac:dyDescent="0.2">
      <c r="A181">
        <v>100180</v>
      </c>
      <c r="B181" s="3">
        <f t="shared" ca="1" si="27"/>
        <v>2231.1017711031232</v>
      </c>
      <c r="C181" s="3">
        <f t="shared" ca="1" si="28"/>
        <v>53.688374342318959</v>
      </c>
      <c r="D181" s="3" t="str">
        <f t="shared" ca="1" si="29"/>
        <v>老员工</v>
      </c>
      <c r="E181" t="str">
        <f t="shared" ca="1" si="30"/>
        <v>女</v>
      </c>
      <c r="F181" s="3">
        <f t="shared" ca="1" si="31"/>
        <v>3089.1805957014685</v>
      </c>
      <c r="G181" s="3">
        <f t="shared" ca="1" si="32"/>
        <v>20</v>
      </c>
      <c r="H181">
        <f t="shared" ref="H181:H244" ca="1" si="38">IF(RAND()&lt;0.5,5,IF(RAND()&lt;0.7,4,IF(RAND()&lt;0.8,3,IF(RAND()&lt;0.9,2,1))))</f>
        <v>5</v>
      </c>
      <c r="I181">
        <f t="shared" ca="1" si="37"/>
        <v>3</v>
      </c>
      <c r="J181">
        <f t="shared" ca="1" si="37"/>
        <v>5</v>
      </c>
      <c r="K181">
        <f t="shared" ca="1" si="37"/>
        <v>3</v>
      </c>
      <c r="L181">
        <f t="shared" ca="1" si="37"/>
        <v>5</v>
      </c>
      <c r="M181">
        <f t="shared" ca="1" si="37"/>
        <v>5</v>
      </c>
      <c r="N181">
        <f t="shared" ca="1" si="37"/>
        <v>5</v>
      </c>
      <c r="O181" s="2">
        <f t="shared" ca="1" si="33"/>
        <v>4</v>
      </c>
      <c r="P181" s="2">
        <f t="shared" ca="1" si="34"/>
        <v>5</v>
      </c>
      <c r="Q181" s="2">
        <f t="shared" ca="1" si="35"/>
        <v>4.4000000000000004</v>
      </c>
    </row>
    <row r="182" spans="1:17" x14ac:dyDescent="0.2">
      <c r="A182">
        <v>100181</v>
      </c>
      <c r="B182" s="3">
        <f t="shared" ca="1" si="27"/>
        <v>7221.0439452766695</v>
      </c>
      <c r="C182" s="3">
        <f t="shared" ca="1" si="28"/>
        <v>21.279576347665149</v>
      </c>
      <c r="D182" s="3" t="str">
        <f t="shared" ca="1" si="29"/>
        <v>青年</v>
      </c>
      <c r="E182" t="str">
        <f t="shared" ca="1" si="30"/>
        <v>男</v>
      </c>
      <c r="F182" s="3">
        <f t="shared" ca="1" si="31"/>
        <v>16588.249092974249</v>
      </c>
      <c r="G182" s="3">
        <f t="shared" ca="1" si="32"/>
        <v>7</v>
      </c>
      <c r="H182">
        <f t="shared" ca="1" si="38"/>
        <v>4</v>
      </c>
      <c r="I182">
        <f t="shared" ca="1" si="37"/>
        <v>5</v>
      </c>
      <c r="J182">
        <f t="shared" ca="1" si="37"/>
        <v>4</v>
      </c>
      <c r="K182">
        <f t="shared" ca="1" si="37"/>
        <v>5</v>
      </c>
      <c r="L182">
        <f t="shared" ca="1" si="37"/>
        <v>5</v>
      </c>
      <c r="M182">
        <f t="shared" ca="1" si="37"/>
        <v>5</v>
      </c>
      <c r="N182">
        <f t="shared" ca="1" si="37"/>
        <v>5</v>
      </c>
      <c r="O182" s="2">
        <f t="shared" ca="1" si="33"/>
        <v>4.5</v>
      </c>
      <c r="P182" s="2">
        <f t="shared" ca="1" si="34"/>
        <v>5</v>
      </c>
      <c r="Q182" s="2">
        <f t="shared" ca="1" si="35"/>
        <v>4.6999999999999993</v>
      </c>
    </row>
    <row r="183" spans="1:17" x14ac:dyDescent="0.2">
      <c r="A183">
        <v>100182</v>
      </c>
      <c r="B183" s="3">
        <f t="shared" ca="1" si="27"/>
        <v>2549.3364286787901</v>
      </c>
      <c r="C183" s="3">
        <f t="shared" ca="1" si="28"/>
        <v>52.554942266105861</v>
      </c>
      <c r="D183" s="3" t="str">
        <f t="shared" ca="1" si="29"/>
        <v>老员工</v>
      </c>
      <c r="E183" t="str">
        <f t="shared" ca="1" si="30"/>
        <v>男</v>
      </c>
      <c r="F183" s="3">
        <f t="shared" ca="1" si="31"/>
        <v>13832.188370087611</v>
      </c>
      <c r="G183" s="3">
        <f t="shared" ca="1" si="32"/>
        <v>9</v>
      </c>
      <c r="H183">
        <f t="shared" ca="1" si="38"/>
        <v>5</v>
      </c>
      <c r="I183">
        <f t="shared" ca="1" si="37"/>
        <v>3</v>
      </c>
      <c r="J183">
        <f t="shared" ca="1" si="37"/>
        <v>5</v>
      </c>
      <c r="K183">
        <f t="shared" ca="1" si="37"/>
        <v>4</v>
      </c>
      <c r="L183">
        <f t="shared" ca="1" si="37"/>
        <v>5</v>
      </c>
      <c r="M183">
        <f t="shared" ca="1" si="37"/>
        <v>5</v>
      </c>
      <c r="N183">
        <f t="shared" ca="1" si="37"/>
        <v>4</v>
      </c>
      <c r="O183" s="2">
        <f t="shared" ca="1" si="33"/>
        <v>4.25</v>
      </c>
      <c r="P183" s="2">
        <f t="shared" ca="1" si="34"/>
        <v>4.666666666666667</v>
      </c>
      <c r="Q183" s="2">
        <f t="shared" ca="1" si="35"/>
        <v>4.416666666666667</v>
      </c>
    </row>
    <row r="184" spans="1:17" x14ac:dyDescent="0.2">
      <c r="A184">
        <v>100183</v>
      </c>
      <c r="B184" s="3">
        <f t="shared" ca="1" si="27"/>
        <v>3903.2903346472735</v>
      </c>
      <c r="C184" s="3">
        <f t="shared" ca="1" si="28"/>
        <v>52.357997377956757</v>
      </c>
      <c r="D184" s="3" t="str">
        <f t="shared" ca="1" si="29"/>
        <v>老员工</v>
      </c>
      <c r="E184" t="str">
        <f t="shared" ca="1" si="30"/>
        <v>男</v>
      </c>
      <c r="F184" s="3">
        <f t="shared" ca="1" si="31"/>
        <v>11864.235536022139</v>
      </c>
      <c r="G184" s="3">
        <f t="shared" ca="1" si="32"/>
        <v>3</v>
      </c>
      <c r="H184">
        <f t="shared" ca="1" si="38"/>
        <v>5</v>
      </c>
      <c r="I184">
        <f t="shared" ca="1" si="37"/>
        <v>3</v>
      </c>
      <c r="J184">
        <f t="shared" ca="1" si="37"/>
        <v>5</v>
      </c>
      <c r="K184">
        <f t="shared" ca="1" si="37"/>
        <v>5</v>
      </c>
      <c r="L184">
        <f t="shared" ca="1" si="37"/>
        <v>4</v>
      </c>
      <c r="M184">
        <f t="shared" ca="1" si="37"/>
        <v>4</v>
      </c>
      <c r="N184">
        <f t="shared" ca="1" si="37"/>
        <v>2</v>
      </c>
      <c r="O184" s="2">
        <f t="shared" ca="1" si="33"/>
        <v>4.5</v>
      </c>
      <c r="P184" s="2">
        <f t="shared" ca="1" si="34"/>
        <v>3.3333333333333335</v>
      </c>
      <c r="Q184" s="2">
        <f t="shared" ca="1" si="35"/>
        <v>4.0333333333333332</v>
      </c>
    </row>
    <row r="185" spans="1:17" x14ac:dyDescent="0.2">
      <c r="A185">
        <v>100184</v>
      </c>
      <c r="B185" s="3">
        <f t="shared" ca="1" si="27"/>
        <v>4553.4209752624156</v>
      </c>
      <c r="C185" s="3">
        <f t="shared" ca="1" si="28"/>
        <v>22.459630087575139</v>
      </c>
      <c r="D185" s="3" t="str">
        <f t="shared" ca="1" si="29"/>
        <v>骨干</v>
      </c>
      <c r="E185" t="str">
        <f t="shared" ca="1" si="30"/>
        <v>男</v>
      </c>
      <c r="F185" s="3">
        <f t="shared" ca="1" si="31"/>
        <v>9606.1294385074216</v>
      </c>
      <c r="G185" s="3">
        <f t="shared" ca="1" si="32"/>
        <v>5</v>
      </c>
      <c r="H185">
        <f t="shared" ca="1" si="38"/>
        <v>4</v>
      </c>
      <c r="I185">
        <f t="shared" ca="1" si="37"/>
        <v>4</v>
      </c>
      <c r="J185">
        <f t="shared" ca="1" si="37"/>
        <v>5</v>
      </c>
      <c r="K185">
        <f t="shared" ca="1" si="37"/>
        <v>5</v>
      </c>
      <c r="L185">
        <f t="shared" ca="1" si="37"/>
        <v>4</v>
      </c>
      <c r="M185">
        <f t="shared" ca="1" si="37"/>
        <v>4</v>
      </c>
      <c r="N185">
        <f t="shared" ca="1" si="37"/>
        <v>5</v>
      </c>
      <c r="O185" s="2">
        <f t="shared" ca="1" si="33"/>
        <v>4.5</v>
      </c>
      <c r="P185" s="2">
        <f t="shared" ca="1" si="34"/>
        <v>4.333333333333333</v>
      </c>
      <c r="Q185" s="2">
        <f t="shared" ca="1" si="35"/>
        <v>4.4333333333333336</v>
      </c>
    </row>
    <row r="186" spans="1:17" x14ac:dyDescent="0.2">
      <c r="A186">
        <v>100185</v>
      </c>
      <c r="B186" s="3">
        <f t="shared" ca="1" si="27"/>
        <v>8895.1647154950297</v>
      </c>
      <c r="C186" s="3">
        <f t="shared" ca="1" si="28"/>
        <v>48.417236949166437</v>
      </c>
      <c r="D186" s="3" t="str">
        <f t="shared" ca="1" si="29"/>
        <v>老员工</v>
      </c>
      <c r="E186" t="str">
        <f t="shared" ca="1" si="30"/>
        <v>男</v>
      </c>
      <c r="F186" s="3">
        <f t="shared" ca="1" si="31"/>
        <v>18014.367661024226</v>
      </c>
      <c r="G186" s="3">
        <f t="shared" ca="1" si="32"/>
        <v>8</v>
      </c>
      <c r="H186">
        <f t="shared" ca="1" si="38"/>
        <v>4</v>
      </c>
      <c r="I186">
        <f t="shared" ca="1" si="37"/>
        <v>3</v>
      </c>
      <c r="J186">
        <f t="shared" ca="1" si="37"/>
        <v>5</v>
      </c>
      <c r="K186">
        <f t="shared" ca="1" si="37"/>
        <v>4</v>
      </c>
      <c r="L186">
        <f t="shared" ca="1" si="37"/>
        <v>5</v>
      </c>
      <c r="M186">
        <f t="shared" ca="1" si="37"/>
        <v>4</v>
      </c>
      <c r="N186">
        <f t="shared" ca="1" si="37"/>
        <v>4</v>
      </c>
      <c r="O186" s="2">
        <f t="shared" ca="1" si="33"/>
        <v>4</v>
      </c>
      <c r="P186" s="2">
        <f t="shared" ca="1" si="34"/>
        <v>4.333333333333333</v>
      </c>
      <c r="Q186" s="2">
        <f t="shared" ca="1" si="35"/>
        <v>4.1333333333333329</v>
      </c>
    </row>
    <row r="187" spans="1:17" x14ac:dyDescent="0.2">
      <c r="A187">
        <v>100186</v>
      </c>
      <c r="B187" s="3">
        <f t="shared" ca="1" si="27"/>
        <v>9750.9882066680912</v>
      </c>
      <c r="C187" s="3">
        <f t="shared" ca="1" si="28"/>
        <v>31.479632639581709</v>
      </c>
      <c r="D187" s="3" t="str">
        <f t="shared" ca="1" si="29"/>
        <v>骨干</v>
      </c>
      <c r="E187" t="str">
        <f t="shared" ca="1" si="30"/>
        <v>女</v>
      </c>
      <c r="F187" s="3">
        <f t="shared" ca="1" si="31"/>
        <v>7225.845964488678</v>
      </c>
      <c r="G187" s="3">
        <f t="shared" ca="1" si="32"/>
        <v>15</v>
      </c>
      <c r="H187">
        <f t="shared" ca="1" si="38"/>
        <v>5</v>
      </c>
      <c r="I187">
        <f t="shared" ca="1" si="37"/>
        <v>4</v>
      </c>
      <c r="J187">
        <f t="shared" ca="1" si="37"/>
        <v>5</v>
      </c>
      <c r="K187">
        <f t="shared" ca="1" si="37"/>
        <v>5</v>
      </c>
      <c r="L187">
        <f t="shared" ca="1" si="37"/>
        <v>4</v>
      </c>
      <c r="M187">
        <f t="shared" ca="1" si="37"/>
        <v>5</v>
      </c>
      <c r="N187">
        <f t="shared" ca="1" si="37"/>
        <v>5</v>
      </c>
      <c r="O187" s="2">
        <f t="shared" ca="1" si="33"/>
        <v>4.75</v>
      </c>
      <c r="P187" s="2">
        <f t="shared" ca="1" si="34"/>
        <v>4.666666666666667</v>
      </c>
      <c r="Q187" s="2">
        <f t="shared" ca="1" si="35"/>
        <v>4.7166666666666668</v>
      </c>
    </row>
    <row r="188" spans="1:17" x14ac:dyDescent="0.2">
      <c r="A188">
        <v>100187</v>
      </c>
      <c r="B188" s="3">
        <f t="shared" ca="1" si="27"/>
        <v>1593.6211548548374</v>
      </c>
      <c r="C188" s="3">
        <f t="shared" ca="1" si="28"/>
        <v>48.511208263796298</v>
      </c>
      <c r="D188" s="3" t="str">
        <f t="shared" ca="1" si="29"/>
        <v>老员工</v>
      </c>
      <c r="E188" t="str">
        <f t="shared" ca="1" si="30"/>
        <v>女</v>
      </c>
      <c r="F188" s="3">
        <f t="shared" ca="1" si="31"/>
        <v>15114.977857268461</v>
      </c>
      <c r="G188" s="3">
        <f t="shared" ca="1" si="32"/>
        <v>14</v>
      </c>
      <c r="H188">
        <f t="shared" ca="1" si="38"/>
        <v>5</v>
      </c>
      <c r="I188">
        <f t="shared" ca="1" si="37"/>
        <v>5</v>
      </c>
      <c r="J188">
        <f t="shared" ca="1" si="37"/>
        <v>4</v>
      </c>
      <c r="K188">
        <f t="shared" ca="1" si="37"/>
        <v>5</v>
      </c>
      <c r="L188">
        <f t="shared" ca="1" si="37"/>
        <v>5</v>
      </c>
      <c r="M188">
        <f t="shared" ca="1" si="37"/>
        <v>4</v>
      </c>
      <c r="N188">
        <f t="shared" ca="1" si="37"/>
        <v>5</v>
      </c>
      <c r="O188" s="2">
        <f t="shared" ca="1" si="33"/>
        <v>4.75</v>
      </c>
      <c r="P188" s="2">
        <f t="shared" ca="1" si="34"/>
        <v>4.666666666666667</v>
      </c>
      <c r="Q188" s="2">
        <f t="shared" ca="1" si="35"/>
        <v>4.7166666666666668</v>
      </c>
    </row>
    <row r="189" spans="1:17" x14ac:dyDescent="0.2">
      <c r="A189">
        <v>100188</v>
      </c>
      <c r="B189" s="3">
        <f t="shared" ca="1" si="27"/>
        <v>3339.4759868465871</v>
      </c>
      <c r="C189" s="3">
        <f t="shared" ca="1" si="28"/>
        <v>52.272738786457019</v>
      </c>
      <c r="D189" s="3" t="str">
        <f t="shared" ca="1" si="29"/>
        <v>老员工</v>
      </c>
      <c r="E189" t="str">
        <f t="shared" ca="1" si="30"/>
        <v>男</v>
      </c>
      <c r="F189" s="3">
        <f t="shared" ca="1" si="31"/>
        <v>7091.5926347556415</v>
      </c>
      <c r="G189" s="3">
        <f t="shared" ca="1" si="32"/>
        <v>15</v>
      </c>
      <c r="H189">
        <f t="shared" ca="1" si="38"/>
        <v>4</v>
      </c>
      <c r="I189">
        <f t="shared" ca="1" si="37"/>
        <v>5</v>
      </c>
      <c r="J189">
        <f t="shared" ca="1" si="37"/>
        <v>5</v>
      </c>
      <c r="K189">
        <f t="shared" ca="1" si="37"/>
        <v>3</v>
      </c>
      <c r="L189">
        <f t="shared" ca="1" si="37"/>
        <v>4</v>
      </c>
      <c r="M189">
        <f t="shared" ca="1" si="37"/>
        <v>5</v>
      </c>
      <c r="N189">
        <f t="shared" ca="1" si="37"/>
        <v>5</v>
      </c>
      <c r="O189" s="2">
        <f t="shared" ca="1" si="33"/>
        <v>4.25</v>
      </c>
      <c r="P189" s="2">
        <f t="shared" ca="1" si="34"/>
        <v>4.666666666666667</v>
      </c>
      <c r="Q189" s="2">
        <f t="shared" ca="1" si="35"/>
        <v>4.416666666666667</v>
      </c>
    </row>
    <row r="190" spans="1:17" x14ac:dyDescent="0.2">
      <c r="A190">
        <v>100189</v>
      </c>
      <c r="B190" s="3">
        <f t="shared" ca="1" si="27"/>
        <v>6245.4419087411097</v>
      </c>
      <c r="C190" s="3">
        <f t="shared" ca="1" si="28"/>
        <v>41.840813823811558</v>
      </c>
      <c r="D190" s="3" t="str">
        <f t="shared" ca="1" si="29"/>
        <v>老员工</v>
      </c>
      <c r="E190" t="str">
        <f t="shared" ca="1" si="30"/>
        <v>男</v>
      </c>
      <c r="F190" s="3">
        <f t="shared" ca="1" si="31"/>
        <v>6620.4088364597173</v>
      </c>
      <c r="G190" s="3">
        <f t="shared" ca="1" si="32"/>
        <v>16</v>
      </c>
      <c r="H190">
        <f t="shared" ca="1" si="38"/>
        <v>3</v>
      </c>
      <c r="I190">
        <f t="shared" ca="1" si="37"/>
        <v>3</v>
      </c>
      <c r="J190">
        <f t="shared" ca="1" si="37"/>
        <v>5</v>
      </c>
      <c r="K190">
        <f t="shared" ca="1" si="37"/>
        <v>4</v>
      </c>
      <c r="L190">
        <f t="shared" ca="1" si="37"/>
        <v>5</v>
      </c>
      <c r="M190">
        <f t="shared" ca="1" si="37"/>
        <v>5</v>
      </c>
      <c r="N190">
        <f t="shared" ca="1" si="37"/>
        <v>2</v>
      </c>
      <c r="O190" s="2">
        <f t="shared" ca="1" si="33"/>
        <v>3.75</v>
      </c>
      <c r="P190" s="2">
        <f t="shared" ca="1" si="34"/>
        <v>4</v>
      </c>
      <c r="Q190" s="2">
        <f t="shared" ca="1" si="35"/>
        <v>3.85</v>
      </c>
    </row>
    <row r="191" spans="1:17" x14ac:dyDescent="0.2">
      <c r="A191">
        <v>100190</v>
      </c>
      <c r="B191" s="3">
        <f t="shared" ca="1" si="27"/>
        <v>5487.6191766015027</v>
      </c>
      <c r="C191" s="3">
        <f t="shared" ca="1" si="28"/>
        <v>29.332583877844137</v>
      </c>
      <c r="D191" s="3" t="str">
        <f t="shared" ca="1" si="29"/>
        <v>骨干</v>
      </c>
      <c r="E191" t="str">
        <f t="shared" ca="1" si="30"/>
        <v>男</v>
      </c>
      <c r="F191" s="3">
        <f t="shared" ca="1" si="31"/>
        <v>21283.140576517675</v>
      </c>
      <c r="G191" s="3">
        <f t="shared" ca="1" si="32"/>
        <v>13</v>
      </c>
      <c r="H191">
        <f t="shared" ca="1" si="38"/>
        <v>5</v>
      </c>
      <c r="I191">
        <f t="shared" ca="1" si="37"/>
        <v>5</v>
      </c>
      <c r="J191">
        <f t="shared" ca="1" si="37"/>
        <v>5</v>
      </c>
      <c r="K191">
        <f t="shared" ca="1" si="37"/>
        <v>3</v>
      </c>
      <c r="L191">
        <f t="shared" ca="1" si="37"/>
        <v>5</v>
      </c>
      <c r="M191">
        <f t="shared" ca="1" si="37"/>
        <v>5</v>
      </c>
      <c r="N191">
        <f t="shared" ca="1" si="37"/>
        <v>5</v>
      </c>
      <c r="O191" s="2">
        <f t="shared" ca="1" si="33"/>
        <v>4.5</v>
      </c>
      <c r="P191" s="2">
        <f t="shared" ca="1" si="34"/>
        <v>5</v>
      </c>
      <c r="Q191" s="2">
        <f t="shared" ca="1" si="35"/>
        <v>4.6999999999999993</v>
      </c>
    </row>
    <row r="192" spans="1:17" x14ac:dyDescent="0.2">
      <c r="A192">
        <v>100191</v>
      </c>
      <c r="B192" s="3">
        <f t="shared" ca="1" si="27"/>
        <v>9788.1839971573499</v>
      </c>
      <c r="C192" s="3">
        <f t="shared" ca="1" si="28"/>
        <v>49.158964710404469</v>
      </c>
      <c r="D192" s="3" t="str">
        <f t="shared" ca="1" si="29"/>
        <v>老员工</v>
      </c>
      <c r="E192" t="str">
        <f t="shared" ca="1" si="30"/>
        <v>女</v>
      </c>
      <c r="F192" s="3">
        <f t="shared" ca="1" si="31"/>
        <v>8037.8580573898753</v>
      </c>
      <c r="G192" s="3">
        <f t="shared" ca="1" si="32"/>
        <v>5</v>
      </c>
      <c r="H192">
        <f t="shared" ca="1" si="38"/>
        <v>5</v>
      </c>
      <c r="I192">
        <f t="shared" ca="1" si="37"/>
        <v>5</v>
      </c>
      <c r="J192">
        <f t="shared" ca="1" si="37"/>
        <v>5</v>
      </c>
      <c r="K192">
        <f t="shared" ca="1" si="37"/>
        <v>5</v>
      </c>
      <c r="L192">
        <f t="shared" ca="1" si="37"/>
        <v>3</v>
      </c>
      <c r="M192">
        <f t="shared" ca="1" si="37"/>
        <v>5</v>
      </c>
      <c r="N192">
        <f t="shared" ca="1" si="37"/>
        <v>5</v>
      </c>
      <c r="O192" s="2">
        <f t="shared" ca="1" si="33"/>
        <v>5</v>
      </c>
      <c r="P192" s="2">
        <f t="shared" ca="1" si="34"/>
        <v>4.333333333333333</v>
      </c>
      <c r="Q192" s="2">
        <f t="shared" ca="1" si="35"/>
        <v>4.7333333333333334</v>
      </c>
    </row>
    <row r="193" spans="1:17" x14ac:dyDescent="0.2">
      <c r="A193">
        <v>100192</v>
      </c>
      <c r="B193" s="3">
        <f t="shared" ca="1" si="27"/>
        <v>6088.228722115844</v>
      </c>
      <c r="C193" s="3">
        <f t="shared" ca="1" si="28"/>
        <v>66.472891827705112</v>
      </c>
      <c r="D193" s="3" t="str">
        <f t="shared" ca="1" si="29"/>
        <v>老员工</v>
      </c>
      <c r="E193" t="str">
        <f t="shared" ca="1" si="30"/>
        <v>女</v>
      </c>
      <c r="F193" s="3">
        <f t="shared" ca="1" si="31"/>
        <v>21069.929337755606</v>
      </c>
      <c r="G193" s="3">
        <f t="shared" ca="1" si="32"/>
        <v>21</v>
      </c>
      <c r="H193">
        <f t="shared" ca="1" si="38"/>
        <v>4</v>
      </c>
      <c r="I193">
        <f t="shared" ca="1" si="37"/>
        <v>4</v>
      </c>
      <c r="J193">
        <f t="shared" ca="1" si="37"/>
        <v>3</v>
      </c>
      <c r="K193">
        <f t="shared" ca="1" si="37"/>
        <v>4</v>
      </c>
      <c r="L193">
        <f t="shared" ca="1" si="37"/>
        <v>5</v>
      </c>
      <c r="M193">
        <f t="shared" ca="1" si="37"/>
        <v>5</v>
      </c>
      <c r="N193">
        <f t="shared" ca="1" si="37"/>
        <v>5</v>
      </c>
      <c r="O193" s="2">
        <f t="shared" ca="1" si="33"/>
        <v>3.75</v>
      </c>
      <c r="P193" s="2">
        <f t="shared" ca="1" si="34"/>
        <v>5</v>
      </c>
      <c r="Q193" s="2">
        <f t="shared" ca="1" si="35"/>
        <v>4.25</v>
      </c>
    </row>
    <row r="194" spans="1:17" x14ac:dyDescent="0.2">
      <c r="A194">
        <v>100193</v>
      </c>
      <c r="B194" s="3">
        <f t="shared" ca="1" si="27"/>
        <v>9768.071739919531</v>
      </c>
      <c r="C194" s="3">
        <f t="shared" ca="1" si="28"/>
        <v>66.16825320029659</v>
      </c>
      <c r="D194" s="3" t="str">
        <f t="shared" ca="1" si="29"/>
        <v>老员工</v>
      </c>
      <c r="E194" t="str">
        <f t="shared" ca="1" si="30"/>
        <v>男</v>
      </c>
      <c r="F194" s="3">
        <f t="shared" ca="1" si="31"/>
        <v>19336.704826874018</v>
      </c>
      <c r="G194" s="3">
        <f t="shared" ca="1" si="32"/>
        <v>5</v>
      </c>
      <c r="H194">
        <f t="shared" ca="1" si="38"/>
        <v>3</v>
      </c>
      <c r="I194">
        <f t="shared" ca="1" si="37"/>
        <v>5</v>
      </c>
      <c r="J194">
        <f t="shared" ca="1" si="37"/>
        <v>4</v>
      </c>
      <c r="K194">
        <f t="shared" ca="1" si="37"/>
        <v>5</v>
      </c>
      <c r="L194">
        <f t="shared" ca="1" si="37"/>
        <v>4</v>
      </c>
      <c r="M194">
        <f t="shared" ca="1" si="37"/>
        <v>3</v>
      </c>
      <c r="N194">
        <f t="shared" ca="1" si="37"/>
        <v>5</v>
      </c>
      <c r="O194" s="2">
        <f t="shared" ca="1" si="33"/>
        <v>4.25</v>
      </c>
      <c r="P194" s="2">
        <f t="shared" ca="1" si="34"/>
        <v>4</v>
      </c>
      <c r="Q194" s="2">
        <f t="shared" ca="1" si="35"/>
        <v>4.1500000000000004</v>
      </c>
    </row>
    <row r="195" spans="1:17" x14ac:dyDescent="0.2">
      <c r="A195">
        <v>100194</v>
      </c>
      <c r="B195" s="3">
        <f t="shared" ref="B195:B258" ca="1" si="39">RAND()*10000</f>
        <v>794.66300728271983</v>
      </c>
      <c r="C195" s="3">
        <f t="shared" ref="C195:C258" ca="1" si="40">18+RAND()*50</f>
        <v>31.897458995346888</v>
      </c>
      <c r="D195" s="3" t="str">
        <f t="shared" ref="D195:D258" ca="1" si="41">IF(C195&lt;=22,"青年",IF(C195&lt;=35,"骨干","老员工"))</f>
        <v>骨干</v>
      </c>
      <c r="E195" t="str">
        <f t="shared" ref="E195:E258" ca="1" si="42">IF(RAND()&lt;=0.5,"男","女")</f>
        <v>男</v>
      </c>
      <c r="F195" s="3">
        <f t="shared" ref="F195:F258" ca="1" si="43">RAND()*20000+2000</f>
        <v>14871.453954792105</v>
      </c>
      <c r="G195" s="3">
        <f t="shared" ref="G195:G258" ca="1" si="44">ROUND((2+RAND()*20),0)</f>
        <v>8</v>
      </c>
      <c r="H195">
        <f t="shared" ca="1" si="38"/>
        <v>4</v>
      </c>
      <c r="I195">
        <f t="shared" ca="1" si="37"/>
        <v>4</v>
      </c>
      <c r="J195">
        <f t="shared" ca="1" si="37"/>
        <v>4</v>
      </c>
      <c r="K195">
        <f t="shared" ca="1" si="37"/>
        <v>2</v>
      </c>
      <c r="L195">
        <f t="shared" ca="1" si="37"/>
        <v>5</v>
      </c>
      <c r="M195">
        <f t="shared" ca="1" si="37"/>
        <v>5</v>
      </c>
      <c r="N195">
        <f t="shared" ca="1" si="37"/>
        <v>5</v>
      </c>
      <c r="O195" s="2">
        <f t="shared" ref="O195:O258" ca="1" si="45">AVERAGE(H195:K195)</f>
        <v>3.5</v>
      </c>
      <c r="P195" s="2">
        <f t="shared" ref="P195:P258" ca="1" si="46">AVERAGE(L195:N195)</f>
        <v>5</v>
      </c>
      <c r="Q195" s="2">
        <f t="shared" ref="Q195:Q258" ca="1" si="47">0.6*O195+0.4*P195</f>
        <v>4.0999999999999996</v>
      </c>
    </row>
    <row r="196" spans="1:17" x14ac:dyDescent="0.2">
      <c r="A196">
        <v>100195</v>
      </c>
      <c r="B196" s="3">
        <f t="shared" ca="1" si="39"/>
        <v>5148.6076579382434</v>
      </c>
      <c r="C196" s="3">
        <f t="shared" ca="1" si="40"/>
        <v>26.590758942634057</v>
      </c>
      <c r="D196" s="3" t="str">
        <f t="shared" ca="1" si="41"/>
        <v>骨干</v>
      </c>
      <c r="E196" t="str">
        <f t="shared" ca="1" si="42"/>
        <v>男</v>
      </c>
      <c r="F196" s="3">
        <f t="shared" ca="1" si="43"/>
        <v>7165.0363119334861</v>
      </c>
      <c r="G196" s="3">
        <f t="shared" ca="1" si="44"/>
        <v>8</v>
      </c>
      <c r="H196">
        <f t="shared" ca="1" si="38"/>
        <v>4</v>
      </c>
      <c r="I196">
        <f t="shared" ca="1" si="37"/>
        <v>2</v>
      </c>
      <c r="J196">
        <f t="shared" ca="1" si="37"/>
        <v>5</v>
      </c>
      <c r="K196">
        <f t="shared" ca="1" si="37"/>
        <v>5</v>
      </c>
      <c r="L196">
        <f t="shared" ca="1" si="37"/>
        <v>5</v>
      </c>
      <c r="M196">
        <f t="shared" ca="1" si="37"/>
        <v>4</v>
      </c>
      <c r="N196">
        <f t="shared" ca="1" si="37"/>
        <v>5</v>
      </c>
      <c r="O196" s="2">
        <f t="shared" ca="1" si="45"/>
        <v>4</v>
      </c>
      <c r="P196" s="2">
        <f t="shared" ca="1" si="46"/>
        <v>4.666666666666667</v>
      </c>
      <c r="Q196" s="2">
        <f t="shared" ca="1" si="47"/>
        <v>4.2666666666666666</v>
      </c>
    </row>
    <row r="197" spans="1:17" x14ac:dyDescent="0.2">
      <c r="A197">
        <v>100196</v>
      </c>
      <c r="B197" s="3">
        <f t="shared" ca="1" si="39"/>
        <v>2191.1250848357654</v>
      </c>
      <c r="C197" s="3">
        <f t="shared" ca="1" si="40"/>
        <v>21.631940644798636</v>
      </c>
      <c r="D197" s="3" t="str">
        <f t="shared" ca="1" si="41"/>
        <v>青年</v>
      </c>
      <c r="E197" t="str">
        <f t="shared" ca="1" si="42"/>
        <v>男</v>
      </c>
      <c r="F197" s="3">
        <f t="shared" ca="1" si="43"/>
        <v>19967.506930266376</v>
      </c>
      <c r="G197" s="3">
        <f t="shared" ca="1" si="44"/>
        <v>17</v>
      </c>
      <c r="H197">
        <f t="shared" ca="1" si="38"/>
        <v>5</v>
      </c>
      <c r="I197">
        <f t="shared" ca="1" si="37"/>
        <v>5</v>
      </c>
      <c r="J197">
        <f t="shared" ca="1" si="37"/>
        <v>5</v>
      </c>
      <c r="K197">
        <f t="shared" ca="1" si="37"/>
        <v>5</v>
      </c>
      <c r="L197">
        <f t="shared" ca="1" si="37"/>
        <v>5</v>
      </c>
      <c r="M197">
        <f t="shared" ca="1" si="37"/>
        <v>4</v>
      </c>
      <c r="N197">
        <f t="shared" ca="1" si="37"/>
        <v>5</v>
      </c>
      <c r="O197" s="2">
        <f t="shared" ca="1" si="45"/>
        <v>5</v>
      </c>
      <c r="P197" s="2">
        <f t="shared" ca="1" si="46"/>
        <v>4.666666666666667</v>
      </c>
      <c r="Q197" s="2">
        <f t="shared" ca="1" si="47"/>
        <v>4.8666666666666671</v>
      </c>
    </row>
    <row r="198" spans="1:17" x14ac:dyDescent="0.2">
      <c r="A198">
        <v>100197</v>
      </c>
      <c r="B198" s="3">
        <f t="shared" ca="1" si="39"/>
        <v>7995.1185117069354</v>
      </c>
      <c r="C198" s="3">
        <f t="shared" ca="1" si="40"/>
        <v>21.004041622325403</v>
      </c>
      <c r="D198" s="3" t="str">
        <f t="shared" ca="1" si="41"/>
        <v>青年</v>
      </c>
      <c r="E198" t="str">
        <f t="shared" ca="1" si="42"/>
        <v>女</v>
      </c>
      <c r="F198" s="3">
        <f t="shared" ca="1" si="43"/>
        <v>5160.428688097214</v>
      </c>
      <c r="G198" s="3">
        <f t="shared" ca="1" si="44"/>
        <v>9</v>
      </c>
      <c r="H198">
        <f t="shared" ca="1" si="38"/>
        <v>4</v>
      </c>
      <c r="I198">
        <f t="shared" ca="1" si="37"/>
        <v>4</v>
      </c>
      <c r="J198">
        <f t="shared" ca="1" si="37"/>
        <v>4</v>
      </c>
      <c r="K198">
        <f t="shared" ca="1" si="37"/>
        <v>5</v>
      </c>
      <c r="L198">
        <f t="shared" ca="1" si="37"/>
        <v>5</v>
      </c>
      <c r="M198">
        <f t="shared" ca="1" si="37"/>
        <v>5</v>
      </c>
      <c r="N198">
        <f t="shared" ca="1" si="37"/>
        <v>4</v>
      </c>
      <c r="O198" s="2">
        <f t="shared" ca="1" si="45"/>
        <v>4.25</v>
      </c>
      <c r="P198" s="2">
        <f t="shared" ca="1" si="46"/>
        <v>4.666666666666667</v>
      </c>
      <c r="Q198" s="2">
        <f t="shared" ca="1" si="47"/>
        <v>4.416666666666667</v>
      </c>
    </row>
    <row r="199" spans="1:17" x14ac:dyDescent="0.2">
      <c r="A199">
        <v>100198</v>
      </c>
      <c r="B199" s="3">
        <f t="shared" ca="1" si="39"/>
        <v>9154.9214879219071</v>
      </c>
      <c r="C199" s="3">
        <f t="shared" ca="1" si="40"/>
        <v>24.100413311673275</v>
      </c>
      <c r="D199" s="3" t="str">
        <f t="shared" ca="1" si="41"/>
        <v>骨干</v>
      </c>
      <c r="E199" t="str">
        <f t="shared" ca="1" si="42"/>
        <v>女</v>
      </c>
      <c r="F199" s="3">
        <f t="shared" ca="1" si="43"/>
        <v>7397.1033324647451</v>
      </c>
      <c r="G199" s="3">
        <f t="shared" ca="1" si="44"/>
        <v>13</v>
      </c>
      <c r="H199">
        <f t="shared" ca="1" si="38"/>
        <v>4</v>
      </c>
      <c r="I199">
        <f t="shared" ca="1" si="37"/>
        <v>4</v>
      </c>
      <c r="J199">
        <f t="shared" ca="1" si="37"/>
        <v>4</v>
      </c>
      <c r="K199">
        <f t="shared" ca="1" si="37"/>
        <v>5</v>
      </c>
      <c r="L199">
        <f t="shared" ca="1" si="37"/>
        <v>4</v>
      </c>
      <c r="M199">
        <f t="shared" ca="1" si="37"/>
        <v>4</v>
      </c>
      <c r="N199">
        <f t="shared" ca="1" si="37"/>
        <v>4</v>
      </c>
      <c r="O199" s="2">
        <f t="shared" ca="1" si="45"/>
        <v>4.25</v>
      </c>
      <c r="P199" s="2">
        <f t="shared" ca="1" si="46"/>
        <v>4</v>
      </c>
      <c r="Q199" s="2">
        <f t="shared" ca="1" si="47"/>
        <v>4.1500000000000004</v>
      </c>
    </row>
    <row r="200" spans="1:17" x14ac:dyDescent="0.2">
      <c r="A200">
        <v>100199</v>
      </c>
      <c r="B200" s="3">
        <f t="shared" ca="1" si="39"/>
        <v>9268.987387879828</v>
      </c>
      <c r="C200" s="3">
        <f t="shared" ca="1" si="40"/>
        <v>60.412073415072186</v>
      </c>
      <c r="D200" s="3" t="str">
        <f t="shared" ca="1" si="41"/>
        <v>老员工</v>
      </c>
      <c r="E200" t="str">
        <f t="shared" ca="1" si="42"/>
        <v>女</v>
      </c>
      <c r="F200" s="3">
        <f t="shared" ca="1" si="43"/>
        <v>7546.2406709238739</v>
      </c>
      <c r="G200" s="3">
        <f t="shared" ca="1" si="44"/>
        <v>19</v>
      </c>
      <c r="H200">
        <f t="shared" ca="1" si="38"/>
        <v>5</v>
      </c>
      <c r="I200">
        <f t="shared" ca="1" si="37"/>
        <v>5</v>
      </c>
      <c r="J200">
        <f t="shared" ca="1" si="37"/>
        <v>5</v>
      </c>
      <c r="K200">
        <f t="shared" ca="1" si="37"/>
        <v>3</v>
      </c>
      <c r="L200">
        <f t="shared" ca="1" si="37"/>
        <v>4</v>
      </c>
      <c r="M200">
        <f t="shared" ca="1" si="37"/>
        <v>4</v>
      </c>
      <c r="N200">
        <f t="shared" ca="1" si="37"/>
        <v>3</v>
      </c>
      <c r="O200" s="2">
        <f t="shared" ca="1" si="45"/>
        <v>4.5</v>
      </c>
      <c r="P200" s="2">
        <f t="shared" ca="1" si="46"/>
        <v>3.6666666666666665</v>
      </c>
      <c r="Q200" s="2">
        <f t="shared" ca="1" si="47"/>
        <v>4.1666666666666661</v>
      </c>
    </row>
    <row r="201" spans="1:17" x14ac:dyDescent="0.2">
      <c r="A201">
        <v>100200</v>
      </c>
      <c r="B201" s="3">
        <f t="shared" ca="1" si="39"/>
        <v>4540.7000881506701</v>
      </c>
      <c r="C201" s="3">
        <f t="shared" ca="1" si="40"/>
        <v>18.136024392769624</v>
      </c>
      <c r="D201" s="3" t="str">
        <f t="shared" ca="1" si="41"/>
        <v>青年</v>
      </c>
      <c r="E201" t="str">
        <f t="shared" ca="1" si="42"/>
        <v>女</v>
      </c>
      <c r="F201" s="3">
        <f t="shared" ca="1" si="43"/>
        <v>8455.1730921729304</v>
      </c>
      <c r="G201" s="3">
        <f t="shared" ca="1" si="44"/>
        <v>21</v>
      </c>
      <c r="H201">
        <f t="shared" ca="1" si="38"/>
        <v>5</v>
      </c>
      <c r="I201">
        <f t="shared" ca="1" si="37"/>
        <v>5</v>
      </c>
      <c r="J201">
        <f t="shared" ca="1" si="37"/>
        <v>4</v>
      </c>
      <c r="K201">
        <f t="shared" ca="1" si="37"/>
        <v>4</v>
      </c>
      <c r="L201">
        <f t="shared" ca="1" si="37"/>
        <v>5</v>
      </c>
      <c r="M201">
        <f t="shared" ca="1" si="37"/>
        <v>5</v>
      </c>
      <c r="N201">
        <f t="shared" ca="1" si="37"/>
        <v>5</v>
      </c>
      <c r="O201" s="2">
        <f t="shared" ca="1" si="45"/>
        <v>4.5</v>
      </c>
      <c r="P201" s="2">
        <f t="shared" ca="1" si="46"/>
        <v>5</v>
      </c>
      <c r="Q201" s="2">
        <f t="shared" ca="1" si="47"/>
        <v>4.6999999999999993</v>
      </c>
    </row>
    <row r="202" spans="1:17" x14ac:dyDescent="0.2">
      <c r="A202">
        <v>100201</v>
      </c>
      <c r="B202" s="3">
        <f t="shared" ca="1" si="39"/>
        <v>6815.9646415366269</v>
      </c>
      <c r="C202" s="3">
        <f t="shared" ca="1" si="40"/>
        <v>26.633492996932485</v>
      </c>
      <c r="D202" s="3" t="str">
        <f t="shared" ca="1" si="41"/>
        <v>骨干</v>
      </c>
      <c r="E202" t="str">
        <f t="shared" ca="1" si="42"/>
        <v>女</v>
      </c>
      <c r="F202" s="3">
        <f t="shared" ca="1" si="43"/>
        <v>7119.6042603859241</v>
      </c>
      <c r="G202" s="3">
        <f t="shared" ca="1" si="44"/>
        <v>8</v>
      </c>
      <c r="H202">
        <f t="shared" ca="1" si="38"/>
        <v>5</v>
      </c>
      <c r="I202">
        <f t="shared" ca="1" si="37"/>
        <v>4</v>
      </c>
      <c r="J202">
        <f t="shared" ca="1" si="37"/>
        <v>4</v>
      </c>
      <c r="K202">
        <f t="shared" ca="1" si="37"/>
        <v>4</v>
      </c>
      <c r="L202">
        <f t="shared" ca="1" si="37"/>
        <v>5</v>
      </c>
      <c r="M202">
        <f t="shared" ca="1" si="37"/>
        <v>4</v>
      </c>
      <c r="N202">
        <f t="shared" ca="1" si="37"/>
        <v>5</v>
      </c>
      <c r="O202" s="2">
        <f t="shared" ca="1" si="45"/>
        <v>4.25</v>
      </c>
      <c r="P202" s="2">
        <f t="shared" ca="1" si="46"/>
        <v>4.666666666666667</v>
      </c>
      <c r="Q202" s="2">
        <f t="shared" ca="1" si="47"/>
        <v>4.416666666666667</v>
      </c>
    </row>
    <row r="203" spans="1:17" x14ac:dyDescent="0.2">
      <c r="A203">
        <v>100202</v>
      </c>
      <c r="B203" s="3">
        <f t="shared" ca="1" si="39"/>
        <v>2380.3681583338889</v>
      </c>
      <c r="C203" s="3">
        <f t="shared" ca="1" si="40"/>
        <v>36.439738149651539</v>
      </c>
      <c r="D203" s="3" t="str">
        <f t="shared" ca="1" si="41"/>
        <v>老员工</v>
      </c>
      <c r="E203" t="str">
        <f t="shared" ca="1" si="42"/>
        <v>女</v>
      </c>
      <c r="F203" s="3">
        <f t="shared" ca="1" si="43"/>
        <v>20853.631539389418</v>
      </c>
      <c r="G203" s="3">
        <f t="shared" ca="1" si="44"/>
        <v>8</v>
      </c>
      <c r="H203">
        <f t="shared" ca="1" si="38"/>
        <v>5</v>
      </c>
      <c r="I203">
        <f t="shared" ca="1" si="37"/>
        <v>4</v>
      </c>
      <c r="J203">
        <f t="shared" ca="1" si="37"/>
        <v>5</v>
      </c>
      <c r="K203">
        <f t="shared" ca="1" si="37"/>
        <v>4</v>
      </c>
      <c r="L203">
        <f t="shared" ca="1" si="37"/>
        <v>4</v>
      </c>
      <c r="M203">
        <f t="shared" ca="1" si="37"/>
        <v>5</v>
      </c>
      <c r="N203">
        <f t="shared" ca="1" si="37"/>
        <v>4</v>
      </c>
      <c r="O203" s="2">
        <f t="shared" ca="1" si="45"/>
        <v>4.5</v>
      </c>
      <c r="P203" s="2">
        <f t="shared" ca="1" si="46"/>
        <v>4.333333333333333</v>
      </c>
      <c r="Q203" s="2">
        <f t="shared" ca="1" si="47"/>
        <v>4.4333333333333336</v>
      </c>
    </row>
    <row r="204" spans="1:17" x14ac:dyDescent="0.2">
      <c r="A204">
        <v>100203</v>
      </c>
      <c r="B204" s="3">
        <f t="shared" ca="1" si="39"/>
        <v>2100.7507650922653</v>
      </c>
      <c r="C204" s="3">
        <f t="shared" ca="1" si="40"/>
        <v>28.743655527974145</v>
      </c>
      <c r="D204" s="3" t="str">
        <f t="shared" ca="1" si="41"/>
        <v>骨干</v>
      </c>
      <c r="E204" t="str">
        <f t="shared" ca="1" si="42"/>
        <v>女</v>
      </c>
      <c r="F204" s="3">
        <f t="shared" ca="1" si="43"/>
        <v>13045.701892478721</v>
      </c>
      <c r="G204" s="3">
        <f t="shared" ca="1" si="44"/>
        <v>5</v>
      </c>
      <c r="H204">
        <f t="shared" ca="1" si="38"/>
        <v>3</v>
      </c>
      <c r="I204">
        <f t="shared" ca="1" si="37"/>
        <v>5</v>
      </c>
      <c r="J204">
        <f t="shared" ca="1" si="37"/>
        <v>3</v>
      </c>
      <c r="K204">
        <f t="shared" ca="1" si="37"/>
        <v>4</v>
      </c>
      <c r="L204">
        <f t="shared" ca="1" si="37"/>
        <v>5</v>
      </c>
      <c r="M204">
        <f t="shared" ca="1" si="37"/>
        <v>4</v>
      </c>
      <c r="N204">
        <f t="shared" ca="1" si="37"/>
        <v>5</v>
      </c>
      <c r="O204" s="2">
        <f t="shared" ca="1" si="45"/>
        <v>3.75</v>
      </c>
      <c r="P204" s="2">
        <f t="shared" ca="1" si="46"/>
        <v>4.666666666666667</v>
      </c>
      <c r="Q204" s="2">
        <f t="shared" ca="1" si="47"/>
        <v>4.1166666666666671</v>
      </c>
    </row>
    <row r="205" spans="1:17" x14ac:dyDescent="0.2">
      <c r="A205">
        <v>100204</v>
      </c>
      <c r="B205" s="3">
        <f t="shared" ca="1" si="39"/>
        <v>6661.6709676693445</v>
      </c>
      <c r="C205" s="3">
        <f t="shared" ca="1" si="40"/>
        <v>46.012222403538459</v>
      </c>
      <c r="D205" s="3" t="str">
        <f t="shared" ca="1" si="41"/>
        <v>老员工</v>
      </c>
      <c r="E205" t="str">
        <f t="shared" ca="1" si="42"/>
        <v>女</v>
      </c>
      <c r="F205" s="3">
        <f t="shared" ca="1" si="43"/>
        <v>18700.905583943542</v>
      </c>
      <c r="G205" s="3">
        <f t="shared" ca="1" si="44"/>
        <v>21</v>
      </c>
      <c r="H205">
        <f t="shared" ca="1" si="38"/>
        <v>3</v>
      </c>
      <c r="I205">
        <f t="shared" ca="1" si="37"/>
        <v>3</v>
      </c>
      <c r="J205">
        <f t="shared" ca="1" si="37"/>
        <v>4</v>
      </c>
      <c r="K205">
        <f t="shared" ca="1" si="37"/>
        <v>5</v>
      </c>
      <c r="L205">
        <f t="shared" ca="1" si="37"/>
        <v>5</v>
      </c>
      <c r="M205">
        <f t="shared" ca="1" si="37"/>
        <v>5</v>
      </c>
      <c r="N205">
        <f t="shared" ca="1" si="37"/>
        <v>5</v>
      </c>
      <c r="O205" s="2">
        <f t="shared" ca="1" si="45"/>
        <v>3.75</v>
      </c>
      <c r="P205" s="2">
        <f t="shared" ca="1" si="46"/>
        <v>5</v>
      </c>
      <c r="Q205" s="2">
        <f t="shared" ca="1" si="47"/>
        <v>4.25</v>
      </c>
    </row>
    <row r="206" spans="1:17" x14ac:dyDescent="0.2">
      <c r="A206">
        <v>100205</v>
      </c>
      <c r="B206" s="3">
        <f t="shared" ca="1" si="39"/>
        <v>2108.8300969802976</v>
      </c>
      <c r="C206" s="3">
        <f t="shared" ca="1" si="40"/>
        <v>31.396977705286218</v>
      </c>
      <c r="D206" s="3" t="str">
        <f t="shared" ca="1" si="41"/>
        <v>骨干</v>
      </c>
      <c r="E206" t="str">
        <f t="shared" ca="1" si="42"/>
        <v>男</v>
      </c>
      <c r="F206" s="3">
        <f t="shared" ca="1" si="43"/>
        <v>6143.4957337713604</v>
      </c>
      <c r="G206" s="3">
        <f t="shared" ca="1" si="44"/>
        <v>5</v>
      </c>
      <c r="H206">
        <f t="shared" ca="1" si="38"/>
        <v>5</v>
      </c>
      <c r="I206">
        <f t="shared" ca="1" si="37"/>
        <v>4</v>
      </c>
      <c r="J206">
        <f t="shared" ca="1" si="37"/>
        <v>4</v>
      </c>
      <c r="K206">
        <f t="shared" ca="1" si="37"/>
        <v>5</v>
      </c>
      <c r="L206">
        <f t="shared" ca="1" si="37"/>
        <v>2</v>
      </c>
      <c r="M206">
        <f t="shared" ca="1" si="37"/>
        <v>4</v>
      </c>
      <c r="N206">
        <f t="shared" ca="1" si="37"/>
        <v>5</v>
      </c>
      <c r="O206" s="2">
        <f t="shared" ca="1" si="45"/>
        <v>4.5</v>
      </c>
      <c r="P206" s="2">
        <f t="shared" ca="1" si="46"/>
        <v>3.6666666666666665</v>
      </c>
      <c r="Q206" s="2">
        <f t="shared" ca="1" si="47"/>
        <v>4.1666666666666661</v>
      </c>
    </row>
    <row r="207" spans="1:17" x14ac:dyDescent="0.2">
      <c r="A207">
        <v>100206</v>
      </c>
      <c r="B207" s="3">
        <f t="shared" ca="1" si="39"/>
        <v>7569.3274116381881</v>
      </c>
      <c r="C207" s="3">
        <f t="shared" ca="1" si="40"/>
        <v>51.057330387435741</v>
      </c>
      <c r="D207" s="3" t="str">
        <f t="shared" ca="1" si="41"/>
        <v>老员工</v>
      </c>
      <c r="E207" t="str">
        <f t="shared" ca="1" si="42"/>
        <v>女</v>
      </c>
      <c r="F207" s="3">
        <f t="shared" ca="1" si="43"/>
        <v>7208.4130810745564</v>
      </c>
      <c r="G207" s="3">
        <f t="shared" ca="1" si="44"/>
        <v>19</v>
      </c>
      <c r="H207">
        <f t="shared" ca="1" si="38"/>
        <v>5</v>
      </c>
      <c r="I207">
        <f t="shared" ca="1" si="37"/>
        <v>5</v>
      </c>
      <c r="J207">
        <f t="shared" ca="1" si="37"/>
        <v>5</v>
      </c>
      <c r="K207">
        <f t="shared" ca="1" si="37"/>
        <v>5</v>
      </c>
      <c r="L207">
        <f t="shared" ca="1" si="37"/>
        <v>4</v>
      </c>
      <c r="M207">
        <f t="shared" ca="1" si="37"/>
        <v>3</v>
      </c>
      <c r="N207">
        <f t="shared" ca="1" si="37"/>
        <v>4</v>
      </c>
      <c r="O207" s="2">
        <f t="shared" ca="1" si="45"/>
        <v>5</v>
      </c>
      <c r="P207" s="2">
        <f t="shared" ca="1" si="46"/>
        <v>3.6666666666666665</v>
      </c>
      <c r="Q207" s="2">
        <f t="shared" ca="1" si="47"/>
        <v>4.4666666666666668</v>
      </c>
    </row>
    <row r="208" spans="1:17" x14ac:dyDescent="0.2">
      <c r="A208">
        <v>100207</v>
      </c>
      <c r="B208" s="3">
        <f t="shared" ca="1" si="39"/>
        <v>1238.8047579462925</v>
      </c>
      <c r="C208" s="3">
        <f t="shared" ca="1" si="40"/>
        <v>67.452791777602215</v>
      </c>
      <c r="D208" s="3" t="str">
        <f t="shared" ca="1" si="41"/>
        <v>老员工</v>
      </c>
      <c r="E208" t="str">
        <f t="shared" ca="1" si="42"/>
        <v>女</v>
      </c>
      <c r="F208" s="3">
        <f t="shared" ca="1" si="43"/>
        <v>20681.898693384086</v>
      </c>
      <c r="G208" s="3">
        <f t="shared" ca="1" si="44"/>
        <v>7</v>
      </c>
      <c r="H208">
        <f t="shared" ca="1" si="38"/>
        <v>5</v>
      </c>
      <c r="I208">
        <f t="shared" ca="1" si="37"/>
        <v>4</v>
      </c>
      <c r="J208">
        <f t="shared" ca="1" si="37"/>
        <v>5</v>
      </c>
      <c r="K208">
        <f t="shared" ca="1" si="37"/>
        <v>3</v>
      </c>
      <c r="L208">
        <f t="shared" ca="1" si="37"/>
        <v>5</v>
      </c>
      <c r="M208">
        <f t="shared" ca="1" si="37"/>
        <v>4</v>
      </c>
      <c r="N208">
        <f t="shared" ca="1" si="37"/>
        <v>3</v>
      </c>
      <c r="O208" s="2">
        <f t="shared" ca="1" si="45"/>
        <v>4.25</v>
      </c>
      <c r="P208" s="2">
        <f t="shared" ca="1" si="46"/>
        <v>4</v>
      </c>
      <c r="Q208" s="2">
        <f t="shared" ca="1" si="47"/>
        <v>4.1500000000000004</v>
      </c>
    </row>
    <row r="209" spans="1:17" x14ac:dyDescent="0.2">
      <c r="A209">
        <v>100208</v>
      </c>
      <c r="B209" s="3">
        <f t="shared" ca="1" si="39"/>
        <v>2253.8526406808223</v>
      </c>
      <c r="C209" s="3">
        <f t="shared" ca="1" si="40"/>
        <v>43.974371642316513</v>
      </c>
      <c r="D209" s="3" t="str">
        <f t="shared" ca="1" si="41"/>
        <v>老员工</v>
      </c>
      <c r="E209" t="str">
        <f t="shared" ca="1" si="42"/>
        <v>男</v>
      </c>
      <c r="F209" s="3">
        <f t="shared" ca="1" si="43"/>
        <v>6415.0691830394326</v>
      </c>
      <c r="G209" s="3">
        <f t="shared" ca="1" si="44"/>
        <v>4</v>
      </c>
      <c r="H209">
        <f t="shared" ca="1" si="38"/>
        <v>4</v>
      </c>
      <c r="I209">
        <f t="shared" ca="1" si="37"/>
        <v>5</v>
      </c>
      <c r="J209">
        <f t="shared" ca="1" si="37"/>
        <v>3</v>
      </c>
      <c r="K209">
        <f t="shared" ca="1" si="37"/>
        <v>5</v>
      </c>
      <c r="L209">
        <f t="shared" ca="1" si="37"/>
        <v>4</v>
      </c>
      <c r="M209">
        <f t="shared" ca="1" si="37"/>
        <v>4</v>
      </c>
      <c r="N209">
        <f t="shared" ca="1" si="37"/>
        <v>5</v>
      </c>
      <c r="O209" s="2">
        <f t="shared" ca="1" si="45"/>
        <v>4.25</v>
      </c>
      <c r="P209" s="2">
        <f t="shared" ca="1" si="46"/>
        <v>4.333333333333333</v>
      </c>
      <c r="Q209" s="2">
        <f t="shared" ca="1" si="47"/>
        <v>4.2833333333333332</v>
      </c>
    </row>
    <row r="210" spans="1:17" x14ac:dyDescent="0.2">
      <c r="A210">
        <v>100209</v>
      </c>
      <c r="B210" s="3">
        <f t="shared" ca="1" si="39"/>
        <v>9278.6865626853523</v>
      </c>
      <c r="C210" s="3">
        <f t="shared" ca="1" si="40"/>
        <v>32.89947946642986</v>
      </c>
      <c r="D210" s="3" t="str">
        <f t="shared" ca="1" si="41"/>
        <v>骨干</v>
      </c>
      <c r="E210" t="str">
        <f t="shared" ca="1" si="42"/>
        <v>女</v>
      </c>
      <c r="F210" s="3">
        <f t="shared" ca="1" si="43"/>
        <v>4450.1535878581744</v>
      </c>
      <c r="G210" s="3">
        <f t="shared" ca="1" si="44"/>
        <v>15</v>
      </c>
      <c r="H210">
        <f t="shared" ca="1" si="38"/>
        <v>3</v>
      </c>
      <c r="I210">
        <f t="shared" ca="1" si="37"/>
        <v>5</v>
      </c>
      <c r="J210">
        <f t="shared" ca="1" si="37"/>
        <v>5</v>
      </c>
      <c r="K210">
        <f t="shared" ca="1" si="37"/>
        <v>2</v>
      </c>
      <c r="L210">
        <f t="shared" ca="1" si="37"/>
        <v>4</v>
      </c>
      <c r="M210">
        <f t="shared" ca="1" si="37"/>
        <v>5</v>
      </c>
      <c r="N210">
        <f t="shared" ca="1" si="37"/>
        <v>3</v>
      </c>
      <c r="O210" s="2">
        <f t="shared" ca="1" si="45"/>
        <v>3.75</v>
      </c>
      <c r="P210" s="2">
        <f t="shared" ca="1" si="46"/>
        <v>4</v>
      </c>
      <c r="Q210" s="2">
        <f t="shared" ca="1" si="47"/>
        <v>3.85</v>
      </c>
    </row>
    <row r="211" spans="1:17" x14ac:dyDescent="0.2">
      <c r="A211">
        <v>100210</v>
      </c>
      <c r="B211" s="3">
        <f t="shared" ca="1" si="39"/>
        <v>6165.7444484355165</v>
      </c>
      <c r="C211" s="3">
        <f t="shared" ca="1" si="40"/>
        <v>27.438461023055687</v>
      </c>
      <c r="D211" s="3" t="str">
        <f t="shared" ca="1" si="41"/>
        <v>骨干</v>
      </c>
      <c r="E211" t="str">
        <f t="shared" ca="1" si="42"/>
        <v>男</v>
      </c>
      <c r="F211" s="3">
        <f t="shared" ca="1" si="43"/>
        <v>2899.8777239893443</v>
      </c>
      <c r="G211" s="3">
        <f t="shared" ca="1" si="44"/>
        <v>10</v>
      </c>
      <c r="H211">
        <f t="shared" ca="1" si="38"/>
        <v>4</v>
      </c>
      <c r="I211">
        <f t="shared" ca="1" si="37"/>
        <v>4</v>
      </c>
      <c r="J211">
        <f t="shared" ca="1" si="37"/>
        <v>4</v>
      </c>
      <c r="K211">
        <f t="shared" ca="1" si="37"/>
        <v>4</v>
      </c>
      <c r="L211">
        <f t="shared" ca="1" si="37"/>
        <v>5</v>
      </c>
      <c r="M211">
        <f t="shared" ca="1" si="37"/>
        <v>5</v>
      </c>
      <c r="N211">
        <f t="shared" ca="1" si="37"/>
        <v>4</v>
      </c>
      <c r="O211" s="2">
        <f t="shared" ca="1" si="45"/>
        <v>4</v>
      </c>
      <c r="P211" s="2">
        <f t="shared" ca="1" si="46"/>
        <v>4.666666666666667</v>
      </c>
      <c r="Q211" s="2">
        <f t="shared" ca="1" si="47"/>
        <v>4.2666666666666666</v>
      </c>
    </row>
    <row r="212" spans="1:17" x14ac:dyDescent="0.2">
      <c r="A212">
        <v>100211</v>
      </c>
      <c r="B212" s="3">
        <f t="shared" ca="1" si="39"/>
        <v>4002.0299524711136</v>
      </c>
      <c r="C212" s="3">
        <f t="shared" ca="1" si="40"/>
        <v>45.328726016918722</v>
      </c>
      <c r="D212" s="3" t="str">
        <f t="shared" ca="1" si="41"/>
        <v>老员工</v>
      </c>
      <c r="E212" t="str">
        <f t="shared" ca="1" si="42"/>
        <v>男</v>
      </c>
      <c r="F212" s="3">
        <f t="shared" ca="1" si="43"/>
        <v>5179.2476747535848</v>
      </c>
      <c r="G212" s="3">
        <f t="shared" ca="1" si="44"/>
        <v>10</v>
      </c>
      <c r="H212">
        <f t="shared" ca="1" si="38"/>
        <v>5</v>
      </c>
      <c r="I212">
        <f t="shared" ca="1" si="37"/>
        <v>4</v>
      </c>
      <c r="J212">
        <f t="shared" ca="1" si="37"/>
        <v>5</v>
      </c>
      <c r="K212">
        <f t="shared" ca="1" si="37"/>
        <v>5</v>
      </c>
      <c r="L212">
        <f t="shared" ca="1" si="37"/>
        <v>5</v>
      </c>
      <c r="M212">
        <f t="shared" ca="1" si="37"/>
        <v>5</v>
      </c>
      <c r="N212">
        <f t="shared" ca="1" si="37"/>
        <v>5</v>
      </c>
      <c r="O212" s="2">
        <f t="shared" ca="1" si="45"/>
        <v>4.75</v>
      </c>
      <c r="P212" s="2">
        <f t="shared" ca="1" si="46"/>
        <v>5</v>
      </c>
      <c r="Q212" s="2">
        <f t="shared" ca="1" si="47"/>
        <v>4.8499999999999996</v>
      </c>
    </row>
    <row r="213" spans="1:17" x14ac:dyDescent="0.2">
      <c r="A213">
        <v>100212</v>
      </c>
      <c r="B213" s="3">
        <f t="shared" ca="1" si="39"/>
        <v>6731.0294587532553</v>
      </c>
      <c r="C213" s="3">
        <f t="shared" ca="1" si="40"/>
        <v>23.128453455735162</v>
      </c>
      <c r="D213" s="3" t="str">
        <f t="shared" ca="1" si="41"/>
        <v>骨干</v>
      </c>
      <c r="E213" t="str">
        <f t="shared" ca="1" si="42"/>
        <v>女</v>
      </c>
      <c r="F213" s="3">
        <f t="shared" ca="1" si="43"/>
        <v>4377.9089724303494</v>
      </c>
      <c r="G213" s="3">
        <f t="shared" ca="1" si="44"/>
        <v>6</v>
      </c>
      <c r="H213">
        <f t="shared" ca="1" si="38"/>
        <v>3</v>
      </c>
      <c r="I213">
        <f t="shared" ca="1" si="37"/>
        <v>4</v>
      </c>
      <c r="J213">
        <f t="shared" ca="1" si="37"/>
        <v>5</v>
      </c>
      <c r="K213">
        <f t="shared" ca="1" si="37"/>
        <v>4</v>
      </c>
      <c r="L213">
        <f t="shared" ca="1" si="37"/>
        <v>5</v>
      </c>
      <c r="M213">
        <f t="shared" ca="1" si="37"/>
        <v>5</v>
      </c>
      <c r="N213">
        <f t="shared" ca="1" si="37"/>
        <v>4</v>
      </c>
      <c r="O213" s="2">
        <f t="shared" ca="1" si="45"/>
        <v>4</v>
      </c>
      <c r="P213" s="2">
        <f t="shared" ca="1" si="46"/>
        <v>4.666666666666667</v>
      </c>
      <c r="Q213" s="2">
        <f t="shared" ca="1" si="47"/>
        <v>4.2666666666666666</v>
      </c>
    </row>
    <row r="214" spans="1:17" x14ac:dyDescent="0.2">
      <c r="A214">
        <v>100213</v>
      </c>
      <c r="B214" s="3">
        <f t="shared" ca="1" si="39"/>
        <v>3904.039094849622</v>
      </c>
      <c r="C214" s="3">
        <f t="shared" ca="1" si="40"/>
        <v>26.210514755463649</v>
      </c>
      <c r="D214" s="3" t="str">
        <f t="shared" ca="1" si="41"/>
        <v>骨干</v>
      </c>
      <c r="E214" t="str">
        <f t="shared" ca="1" si="42"/>
        <v>男</v>
      </c>
      <c r="F214" s="3">
        <f t="shared" ca="1" si="43"/>
        <v>3653.0156619521908</v>
      </c>
      <c r="G214" s="3">
        <f t="shared" ca="1" si="44"/>
        <v>2</v>
      </c>
      <c r="H214">
        <f t="shared" ca="1" si="38"/>
        <v>5</v>
      </c>
      <c r="I214">
        <f t="shared" ca="1" si="37"/>
        <v>5</v>
      </c>
      <c r="J214">
        <f t="shared" ca="1" si="37"/>
        <v>2</v>
      </c>
      <c r="K214">
        <f t="shared" ca="1" si="37"/>
        <v>5</v>
      </c>
      <c r="L214">
        <f t="shared" ca="1" si="37"/>
        <v>3</v>
      </c>
      <c r="M214">
        <f t="shared" ca="1" si="37"/>
        <v>3</v>
      </c>
      <c r="N214">
        <f t="shared" ca="1" si="37"/>
        <v>5</v>
      </c>
      <c r="O214" s="2">
        <f t="shared" ca="1" si="45"/>
        <v>4.25</v>
      </c>
      <c r="P214" s="2">
        <f t="shared" ca="1" si="46"/>
        <v>3.6666666666666665</v>
      </c>
      <c r="Q214" s="2">
        <f t="shared" ca="1" si="47"/>
        <v>4.0166666666666666</v>
      </c>
    </row>
    <row r="215" spans="1:17" x14ac:dyDescent="0.2">
      <c r="A215">
        <v>100214</v>
      </c>
      <c r="B215" s="3">
        <f t="shared" ca="1" si="39"/>
        <v>2571.4177426126039</v>
      </c>
      <c r="C215" s="3">
        <f t="shared" ca="1" si="40"/>
        <v>46.166647711379809</v>
      </c>
      <c r="D215" s="3" t="str">
        <f t="shared" ca="1" si="41"/>
        <v>老员工</v>
      </c>
      <c r="E215" t="str">
        <f t="shared" ca="1" si="42"/>
        <v>女</v>
      </c>
      <c r="F215" s="3">
        <f t="shared" ca="1" si="43"/>
        <v>21927.877020630447</v>
      </c>
      <c r="G215" s="3">
        <f t="shared" ca="1" si="44"/>
        <v>11</v>
      </c>
      <c r="H215">
        <f t="shared" ca="1" si="38"/>
        <v>4</v>
      </c>
      <c r="I215">
        <f t="shared" ca="1" si="37"/>
        <v>4</v>
      </c>
      <c r="J215">
        <f t="shared" ca="1" si="37"/>
        <v>4</v>
      </c>
      <c r="K215">
        <f t="shared" ca="1" si="37"/>
        <v>4</v>
      </c>
      <c r="L215">
        <f t="shared" ca="1" si="37"/>
        <v>5</v>
      </c>
      <c r="M215">
        <f t="shared" ca="1" si="37"/>
        <v>2</v>
      </c>
      <c r="N215">
        <f t="shared" ca="1" si="37"/>
        <v>4</v>
      </c>
      <c r="O215" s="2">
        <f t="shared" ca="1" si="45"/>
        <v>4</v>
      </c>
      <c r="P215" s="2">
        <f t="shared" ca="1" si="46"/>
        <v>3.6666666666666665</v>
      </c>
      <c r="Q215" s="2">
        <f t="shared" ca="1" si="47"/>
        <v>3.8666666666666667</v>
      </c>
    </row>
    <row r="216" spans="1:17" x14ac:dyDescent="0.2">
      <c r="A216">
        <v>100215</v>
      </c>
      <c r="B216" s="3">
        <f t="shared" ca="1" si="39"/>
        <v>5617.8196702060714</v>
      </c>
      <c r="C216" s="3">
        <f t="shared" ca="1" si="40"/>
        <v>31.964805391086948</v>
      </c>
      <c r="D216" s="3" t="str">
        <f t="shared" ca="1" si="41"/>
        <v>骨干</v>
      </c>
      <c r="E216" t="str">
        <f t="shared" ca="1" si="42"/>
        <v>女</v>
      </c>
      <c r="F216" s="3">
        <f t="shared" ca="1" si="43"/>
        <v>7135.3551256228247</v>
      </c>
      <c r="G216" s="3">
        <f t="shared" ca="1" si="44"/>
        <v>3</v>
      </c>
      <c r="H216">
        <f t="shared" ca="1" si="38"/>
        <v>5</v>
      </c>
      <c r="I216">
        <f t="shared" ca="1" si="37"/>
        <v>4</v>
      </c>
      <c r="J216">
        <f t="shared" ca="1" si="37"/>
        <v>5</v>
      </c>
      <c r="K216">
        <f t="shared" ca="1" si="37"/>
        <v>5</v>
      </c>
      <c r="L216">
        <f t="shared" ca="1" si="37"/>
        <v>4</v>
      </c>
      <c r="M216">
        <f t="shared" ca="1" si="37"/>
        <v>5</v>
      </c>
      <c r="N216">
        <f t="shared" ca="1" si="37"/>
        <v>5</v>
      </c>
      <c r="O216" s="2">
        <f t="shared" ca="1" si="45"/>
        <v>4.75</v>
      </c>
      <c r="P216" s="2">
        <f t="shared" ca="1" si="46"/>
        <v>4.666666666666667</v>
      </c>
      <c r="Q216" s="2">
        <f t="shared" ca="1" si="47"/>
        <v>4.7166666666666668</v>
      </c>
    </row>
    <row r="217" spans="1:17" x14ac:dyDescent="0.2">
      <c r="A217">
        <v>100216</v>
      </c>
      <c r="B217" s="3">
        <f t="shared" ca="1" si="39"/>
        <v>1686.0296730671064</v>
      </c>
      <c r="C217" s="3">
        <f t="shared" ca="1" si="40"/>
        <v>21.210824415971935</v>
      </c>
      <c r="D217" s="3" t="str">
        <f t="shared" ca="1" si="41"/>
        <v>青年</v>
      </c>
      <c r="E217" t="str">
        <f t="shared" ca="1" si="42"/>
        <v>女</v>
      </c>
      <c r="F217" s="3">
        <f t="shared" ca="1" si="43"/>
        <v>15240.281998231372</v>
      </c>
      <c r="G217" s="3">
        <f t="shared" ca="1" si="44"/>
        <v>16</v>
      </c>
      <c r="H217">
        <f t="shared" ca="1" si="38"/>
        <v>5</v>
      </c>
      <c r="I217">
        <f t="shared" ca="1" si="37"/>
        <v>5</v>
      </c>
      <c r="J217">
        <f t="shared" ca="1" si="37"/>
        <v>5</v>
      </c>
      <c r="K217">
        <f t="shared" ca="1" si="37"/>
        <v>5</v>
      </c>
      <c r="L217">
        <f t="shared" ca="1" si="37"/>
        <v>3</v>
      </c>
      <c r="M217">
        <f t="shared" ca="1" si="37"/>
        <v>4</v>
      </c>
      <c r="N217">
        <f t="shared" ca="1" si="37"/>
        <v>3</v>
      </c>
      <c r="O217" s="2">
        <f t="shared" ca="1" si="45"/>
        <v>5</v>
      </c>
      <c r="P217" s="2">
        <f t="shared" ca="1" si="46"/>
        <v>3.3333333333333335</v>
      </c>
      <c r="Q217" s="2">
        <f t="shared" ca="1" si="47"/>
        <v>4.3333333333333339</v>
      </c>
    </row>
    <row r="218" spans="1:17" x14ac:dyDescent="0.2">
      <c r="A218">
        <v>100217</v>
      </c>
      <c r="B218" s="3">
        <f t="shared" ca="1" si="39"/>
        <v>6411.6610991879288</v>
      </c>
      <c r="C218" s="3">
        <f t="shared" ca="1" si="40"/>
        <v>23.650212831293679</v>
      </c>
      <c r="D218" s="3" t="str">
        <f t="shared" ca="1" si="41"/>
        <v>骨干</v>
      </c>
      <c r="E218" t="str">
        <f t="shared" ca="1" si="42"/>
        <v>女</v>
      </c>
      <c r="F218" s="3">
        <f t="shared" ca="1" si="43"/>
        <v>3912.8256640871969</v>
      </c>
      <c r="G218" s="3">
        <f t="shared" ca="1" si="44"/>
        <v>13</v>
      </c>
      <c r="H218">
        <f t="shared" ca="1" si="38"/>
        <v>5</v>
      </c>
      <c r="I218">
        <f t="shared" ca="1" si="37"/>
        <v>5</v>
      </c>
      <c r="J218">
        <f t="shared" ca="1" si="37"/>
        <v>4</v>
      </c>
      <c r="K218">
        <f t="shared" ca="1" si="37"/>
        <v>4</v>
      </c>
      <c r="L218">
        <f t="shared" ca="1" si="37"/>
        <v>4</v>
      </c>
      <c r="M218">
        <f t="shared" ca="1" si="37"/>
        <v>4</v>
      </c>
      <c r="N218">
        <f t="shared" ca="1" si="37"/>
        <v>4</v>
      </c>
      <c r="O218" s="2">
        <f t="shared" ca="1" si="45"/>
        <v>4.5</v>
      </c>
      <c r="P218" s="2">
        <f t="shared" ca="1" si="46"/>
        <v>4</v>
      </c>
      <c r="Q218" s="2">
        <f t="shared" ca="1" si="47"/>
        <v>4.3</v>
      </c>
    </row>
    <row r="219" spans="1:17" x14ac:dyDescent="0.2">
      <c r="A219">
        <v>100218</v>
      </c>
      <c r="B219" s="3">
        <f t="shared" ca="1" si="39"/>
        <v>8110.7197597404856</v>
      </c>
      <c r="C219" s="3">
        <f t="shared" ca="1" si="40"/>
        <v>33.20882783425472</v>
      </c>
      <c r="D219" s="3" t="str">
        <f t="shared" ca="1" si="41"/>
        <v>骨干</v>
      </c>
      <c r="E219" t="str">
        <f t="shared" ca="1" si="42"/>
        <v>女</v>
      </c>
      <c r="F219" s="3">
        <f t="shared" ca="1" si="43"/>
        <v>11566.498697157931</v>
      </c>
      <c r="G219" s="3">
        <f t="shared" ca="1" si="44"/>
        <v>9</v>
      </c>
      <c r="H219">
        <f t="shared" ca="1" si="38"/>
        <v>4</v>
      </c>
      <c r="I219">
        <f t="shared" ca="1" si="37"/>
        <v>4</v>
      </c>
      <c r="J219">
        <f t="shared" ca="1" si="37"/>
        <v>5</v>
      </c>
      <c r="K219">
        <f t="shared" ca="1" si="37"/>
        <v>5</v>
      </c>
      <c r="L219">
        <f t="shared" ca="1" si="37"/>
        <v>3</v>
      </c>
      <c r="M219">
        <f t="shared" ca="1" si="37"/>
        <v>4</v>
      </c>
      <c r="N219">
        <f t="shared" ca="1" si="37"/>
        <v>4</v>
      </c>
      <c r="O219" s="2">
        <f t="shared" ca="1" si="45"/>
        <v>4.5</v>
      </c>
      <c r="P219" s="2">
        <f t="shared" ca="1" si="46"/>
        <v>3.6666666666666665</v>
      </c>
      <c r="Q219" s="2">
        <f t="shared" ca="1" si="47"/>
        <v>4.1666666666666661</v>
      </c>
    </row>
    <row r="220" spans="1:17" x14ac:dyDescent="0.2">
      <c r="A220">
        <v>100219</v>
      </c>
      <c r="B220" s="3">
        <f t="shared" ca="1" si="39"/>
        <v>5439.450289743535</v>
      </c>
      <c r="C220" s="3">
        <f t="shared" ca="1" si="40"/>
        <v>35.913532917134788</v>
      </c>
      <c r="D220" s="3" t="str">
        <f t="shared" ca="1" si="41"/>
        <v>老员工</v>
      </c>
      <c r="E220" t="str">
        <f t="shared" ca="1" si="42"/>
        <v>女</v>
      </c>
      <c r="F220" s="3">
        <f t="shared" ca="1" si="43"/>
        <v>2534.7773615288243</v>
      </c>
      <c r="G220" s="3">
        <f t="shared" ca="1" si="44"/>
        <v>15</v>
      </c>
      <c r="H220">
        <f t="shared" ca="1" si="38"/>
        <v>4</v>
      </c>
      <c r="I220">
        <f t="shared" ca="1" si="37"/>
        <v>3</v>
      </c>
      <c r="J220">
        <f t="shared" ca="1" si="37"/>
        <v>5</v>
      </c>
      <c r="K220">
        <f t="shared" ca="1" si="37"/>
        <v>5</v>
      </c>
      <c r="L220">
        <f t="shared" ca="1" si="37"/>
        <v>5</v>
      </c>
      <c r="M220">
        <f t="shared" ca="1" si="37"/>
        <v>4</v>
      </c>
      <c r="N220">
        <f t="shared" ca="1" si="37"/>
        <v>4</v>
      </c>
      <c r="O220" s="2">
        <f t="shared" ca="1" si="45"/>
        <v>4.25</v>
      </c>
      <c r="P220" s="2">
        <f t="shared" ca="1" si="46"/>
        <v>4.333333333333333</v>
      </c>
      <c r="Q220" s="2">
        <f t="shared" ca="1" si="47"/>
        <v>4.2833333333333332</v>
      </c>
    </row>
    <row r="221" spans="1:17" x14ac:dyDescent="0.2">
      <c r="A221">
        <v>100220</v>
      </c>
      <c r="B221" s="3">
        <f t="shared" ca="1" si="39"/>
        <v>6767.9842053596458</v>
      </c>
      <c r="C221" s="3">
        <f t="shared" ca="1" si="40"/>
        <v>30.782923552567901</v>
      </c>
      <c r="D221" s="3" t="str">
        <f t="shared" ca="1" si="41"/>
        <v>骨干</v>
      </c>
      <c r="E221" t="str">
        <f t="shared" ca="1" si="42"/>
        <v>女</v>
      </c>
      <c r="F221" s="3">
        <f t="shared" ca="1" si="43"/>
        <v>18403.463140085587</v>
      </c>
      <c r="G221" s="3">
        <f t="shared" ca="1" si="44"/>
        <v>4</v>
      </c>
      <c r="H221">
        <f t="shared" ca="1" si="38"/>
        <v>5</v>
      </c>
      <c r="I221">
        <f t="shared" ca="1" si="37"/>
        <v>5</v>
      </c>
      <c r="J221">
        <f t="shared" ca="1" si="37"/>
        <v>5</v>
      </c>
      <c r="K221">
        <f t="shared" ca="1" si="37"/>
        <v>5</v>
      </c>
      <c r="L221">
        <f t="shared" ca="1" si="37"/>
        <v>5</v>
      </c>
      <c r="M221">
        <f t="shared" ca="1" si="37"/>
        <v>4</v>
      </c>
      <c r="N221">
        <f t="shared" ca="1" si="37"/>
        <v>4</v>
      </c>
      <c r="O221" s="2">
        <f t="shared" ca="1" si="45"/>
        <v>5</v>
      </c>
      <c r="P221" s="2">
        <f t="shared" ca="1" si="46"/>
        <v>4.333333333333333</v>
      </c>
      <c r="Q221" s="2">
        <f t="shared" ca="1" si="47"/>
        <v>4.7333333333333334</v>
      </c>
    </row>
    <row r="222" spans="1:17" x14ac:dyDescent="0.2">
      <c r="A222">
        <v>100221</v>
      </c>
      <c r="B222" s="3">
        <f t="shared" ca="1" si="39"/>
        <v>4099.4700919567704</v>
      </c>
      <c r="C222" s="3">
        <f t="shared" ca="1" si="40"/>
        <v>65.268466557615739</v>
      </c>
      <c r="D222" s="3" t="str">
        <f t="shared" ca="1" si="41"/>
        <v>老员工</v>
      </c>
      <c r="E222" t="str">
        <f t="shared" ca="1" si="42"/>
        <v>女</v>
      </c>
      <c r="F222" s="3">
        <f t="shared" ca="1" si="43"/>
        <v>12859.6086838314</v>
      </c>
      <c r="G222" s="3">
        <f t="shared" ca="1" si="44"/>
        <v>6</v>
      </c>
      <c r="H222">
        <f t="shared" ca="1" si="38"/>
        <v>5</v>
      </c>
      <c r="I222">
        <f t="shared" ca="1" si="37"/>
        <v>5</v>
      </c>
      <c r="J222">
        <f t="shared" ref="I222:N264" ca="1" si="48">IF(RAND()&lt;0.5,5,IF(RAND()&lt;0.7,4,IF(RAND()&lt;0.8,3,IF(RAND()&lt;0.9,2,1))))</f>
        <v>4</v>
      </c>
      <c r="K222">
        <f t="shared" ca="1" si="48"/>
        <v>2</v>
      </c>
      <c r="L222">
        <f t="shared" ca="1" si="48"/>
        <v>5</v>
      </c>
      <c r="M222">
        <f t="shared" ca="1" si="48"/>
        <v>4</v>
      </c>
      <c r="N222">
        <f t="shared" ca="1" si="48"/>
        <v>4</v>
      </c>
      <c r="O222" s="2">
        <f t="shared" ca="1" si="45"/>
        <v>4</v>
      </c>
      <c r="P222" s="2">
        <f t="shared" ca="1" si="46"/>
        <v>4.333333333333333</v>
      </c>
      <c r="Q222" s="2">
        <f t="shared" ca="1" si="47"/>
        <v>4.1333333333333329</v>
      </c>
    </row>
    <row r="223" spans="1:17" x14ac:dyDescent="0.2">
      <c r="A223">
        <v>100222</v>
      </c>
      <c r="B223" s="3">
        <f t="shared" ca="1" si="39"/>
        <v>4068.6113154991522</v>
      </c>
      <c r="C223" s="3">
        <f t="shared" ca="1" si="40"/>
        <v>66.499986800398716</v>
      </c>
      <c r="D223" s="3" t="str">
        <f t="shared" ca="1" si="41"/>
        <v>老员工</v>
      </c>
      <c r="E223" t="str">
        <f t="shared" ca="1" si="42"/>
        <v>女</v>
      </c>
      <c r="F223" s="3">
        <f t="shared" ca="1" si="43"/>
        <v>6998.9802840055072</v>
      </c>
      <c r="G223" s="3">
        <f t="shared" ca="1" si="44"/>
        <v>17</v>
      </c>
      <c r="H223">
        <f t="shared" ca="1" si="38"/>
        <v>5</v>
      </c>
      <c r="I223">
        <f t="shared" ca="1" si="48"/>
        <v>4</v>
      </c>
      <c r="J223">
        <f t="shared" ca="1" si="48"/>
        <v>4</v>
      </c>
      <c r="K223">
        <f t="shared" ca="1" si="48"/>
        <v>5</v>
      </c>
      <c r="L223">
        <f t="shared" ca="1" si="48"/>
        <v>4</v>
      </c>
      <c r="M223">
        <f t="shared" ca="1" si="48"/>
        <v>5</v>
      </c>
      <c r="N223">
        <f t="shared" ca="1" si="48"/>
        <v>4</v>
      </c>
      <c r="O223" s="2">
        <f t="shared" ca="1" si="45"/>
        <v>4.5</v>
      </c>
      <c r="P223" s="2">
        <f t="shared" ca="1" si="46"/>
        <v>4.333333333333333</v>
      </c>
      <c r="Q223" s="2">
        <f t="shared" ca="1" si="47"/>
        <v>4.4333333333333336</v>
      </c>
    </row>
    <row r="224" spans="1:17" x14ac:dyDescent="0.2">
      <c r="A224">
        <v>100223</v>
      </c>
      <c r="B224" s="3">
        <f t="shared" ca="1" si="39"/>
        <v>7219.4635341235726</v>
      </c>
      <c r="C224" s="3">
        <f t="shared" ca="1" si="40"/>
        <v>56.35805788205839</v>
      </c>
      <c r="D224" s="3" t="str">
        <f t="shared" ca="1" si="41"/>
        <v>老员工</v>
      </c>
      <c r="E224" t="str">
        <f t="shared" ca="1" si="42"/>
        <v>男</v>
      </c>
      <c r="F224" s="3">
        <f t="shared" ca="1" si="43"/>
        <v>11948.135364920252</v>
      </c>
      <c r="G224" s="3">
        <f t="shared" ca="1" si="44"/>
        <v>17</v>
      </c>
      <c r="H224">
        <f t="shared" ca="1" si="38"/>
        <v>4</v>
      </c>
      <c r="I224">
        <f t="shared" ca="1" si="48"/>
        <v>5</v>
      </c>
      <c r="J224">
        <f t="shared" ca="1" si="48"/>
        <v>4</v>
      </c>
      <c r="K224">
        <f t="shared" ca="1" si="48"/>
        <v>4</v>
      </c>
      <c r="L224">
        <f t="shared" ca="1" si="48"/>
        <v>5</v>
      </c>
      <c r="M224">
        <f t="shared" ca="1" si="48"/>
        <v>4</v>
      </c>
      <c r="N224">
        <f t="shared" ca="1" si="48"/>
        <v>4</v>
      </c>
      <c r="O224" s="2">
        <f t="shared" ca="1" si="45"/>
        <v>4.25</v>
      </c>
      <c r="P224" s="2">
        <f t="shared" ca="1" si="46"/>
        <v>4.333333333333333</v>
      </c>
      <c r="Q224" s="2">
        <f t="shared" ca="1" si="47"/>
        <v>4.2833333333333332</v>
      </c>
    </row>
    <row r="225" spans="1:17" x14ac:dyDescent="0.2">
      <c r="A225">
        <v>100224</v>
      </c>
      <c r="B225" s="3">
        <f t="shared" ca="1" si="39"/>
        <v>7173.4644655037464</v>
      </c>
      <c r="C225" s="3">
        <f t="shared" ca="1" si="40"/>
        <v>62.867684449602493</v>
      </c>
      <c r="D225" s="3" t="str">
        <f t="shared" ca="1" si="41"/>
        <v>老员工</v>
      </c>
      <c r="E225" t="str">
        <f t="shared" ca="1" si="42"/>
        <v>男</v>
      </c>
      <c r="F225" s="3">
        <f t="shared" ca="1" si="43"/>
        <v>19886.692819596403</v>
      </c>
      <c r="G225" s="3">
        <f t="shared" ca="1" si="44"/>
        <v>10</v>
      </c>
      <c r="H225">
        <f t="shared" ca="1" si="38"/>
        <v>4</v>
      </c>
      <c r="I225">
        <f t="shared" ca="1" si="48"/>
        <v>5</v>
      </c>
      <c r="J225">
        <f t="shared" ca="1" si="48"/>
        <v>5</v>
      </c>
      <c r="K225">
        <f t="shared" ca="1" si="48"/>
        <v>4</v>
      </c>
      <c r="L225">
        <f t="shared" ca="1" si="48"/>
        <v>4</v>
      </c>
      <c r="M225">
        <f t="shared" ca="1" si="48"/>
        <v>4</v>
      </c>
      <c r="N225">
        <f t="shared" ca="1" si="48"/>
        <v>4</v>
      </c>
      <c r="O225" s="2">
        <f t="shared" ca="1" si="45"/>
        <v>4.5</v>
      </c>
      <c r="P225" s="2">
        <f t="shared" ca="1" si="46"/>
        <v>4</v>
      </c>
      <c r="Q225" s="2">
        <f t="shared" ca="1" si="47"/>
        <v>4.3</v>
      </c>
    </row>
    <row r="226" spans="1:17" x14ac:dyDescent="0.2">
      <c r="A226">
        <v>100225</v>
      </c>
      <c r="B226" s="3">
        <f t="shared" ca="1" si="39"/>
        <v>4451.2502326373933</v>
      </c>
      <c r="C226" s="3">
        <f t="shared" ca="1" si="40"/>
        <v>21.885498157480825</v>
      </c>
      <c r="D226" s="3" t="str">
        <f t="shared" ca="1" si="41"/>
        <v>青年</v>
      </c>
      <c r="E226" t="str">
        <f t="shared" ca="1" si="42"/>
        <v>女</v>
      </c>
      <c r="F226" s="3">
        <f t="shared" ca="1" si="43"/>
        <v>8830.1220597664724</v>
      </c>
      <c r="G226" s="3">
        <f t="shared" ca="1" si="44"/>
        <v>6</v>
      </c>
      <c r="H226">
        <f t="shared" ca="1" si="38"/>
        <v>4</v>
      </c>
      <c r="I226">
        <f t="shared" ca="1" si="48"/>
        <v>4</v>
      </c>
      <c r="J226">
        <f t="shared" ca="1" si="48"/>
        <v>5</v>
      </c>
      <c r="K226">
        <f t="shared" ca="1" si="48"/>
        <v>4</v>
      </c>
      <c r="L226">
        <f t="shared" ca="1" si="48"/>
        <v>4</v>
      </c>
      <c r="M226">
        <f t="shared" ca="1" si="48"/>
        <v>5</v>
      </c>
      <c r="N226">
        <f t="shared" ca="1" si="48"/>
        <v>4</v>
      </c>
      <c r="O226" s="2">
        <f t="shared" ca="1" si="45"/>
        <v>4.25</v>
      </c>
      <c r="P226" s="2">
        <f t="shared" ca="1" si="46"/>
        <v>4.333333333333333</v>
      </c>
      <c r="Q226" s="2">
        <f t="shared" ca="1" si="47"/>
        <v>4.2833333333333332</v>
      </c>
    </row>
    <row r="227" spans="1:17" x14ac:dyDescent="0.2">
      <c r="A227">
        <v>100226</v>
      </c>
      <c r="B227" s="3">
        <f t="shared" ca="1" si="39"/>
        <v>4126.9706560406794</v>
      </c>
      <c r="C227" s="3">
        <f t="shared" ca="1" si="40"/>
        <v>40.364553495437107</v>
      </c>
      <c r="D227" s="3" t="str">
        <f t="shared" ca="1" si="41"/>
        <v>老员工</v>
      </c>
      <c r="E227" t="str">
        <f t="shared" ca="1" si="42"/>
        <v>女</v>
      </c>
      <c r="F227" s="3">
        <f t="shared" ca="1" si="43"/>
        <v>7831.3109909450286</v>
      </c>
      <c r="G227" s="3">
        <f t="shared" ca="1" si="44"/>
        <v>13</v>
      </c>
      <c r="H227">
        <f t="shared" ca="1" si="38"/>
        <v>5</v>
      </c>
      <c r="I227">
        <f t="shared" ca="1" si="48"/>
        <v>4</v>
      </c>
      <c r="J227">
        <f t="shared" ca="1" si="48"/>
        <v>3</v>
      </c>
      <c r="K227">
        <f t="shared" ca="1" si="48"/>
        <v>5</v>
      </c>
      <c r="L227">
        <f t="shared" ca="1" si="48"/>
        <v>2</v>
      </c>
      <c r="M227">
        <f t="shared" ca="1" si="48"/>
        <v>4</v>
      </c>
      <c r="N227">
        <f t="shared" ca="1" si="48"/>
        <v>4</v>
      </c>
      <c r="O227" s="2">
        <f t="shared" ca="1" si="45"/>
        <v>4.25</v>
      </c>
      <c r="P227" s="2">
        <f t="shared" ca="1" si="46"/>
        <v>3.3333333333333335</v>
      </c>
      <c r="Q227" s="2">
        <f t="shared" ca="1" si="47"/>
        <v>3.8833333333333333</v>
      </c>
    </row>
    <row r="228" spans="1:17" x14ac:dyDescent="0.2">
      <c r="A228">
        <v>100227</v>
      </c>
      <c r="B228" s="3">
        <f t="shared" ca="1" si="39"/>
        <v>7194.4928650052907</v>
      </c>
      <c r="C228" s="3">
        <f t="shared" ca="1" si="40"/>
        <v>38.232627699773673</v>
      </c>
      <c r="D228" s="3" t="str">
        <f t="shared" ca="1" si="41"/>
        <v>老员工</v>
      </c>
      <c r="E228" t="str">
        <f t="shared" ca="1" si="42"/>
        <v>女</v>
      </c>
      <c r="F228" s="3">
        <f t="shared" ca="1" si="43"/>
        <v>20340.402164909705</v>
      </c>
      <c r="G228" s="3">
        <f t="shared" ca="1" si="44"/>
        <v>22</v>
      </c>
      <c r="H228">
        <f t="shared" ca="1" si="38"/>
        <v>4</v>
      </c>
      <c r="I228">
        <f t="shared" ca="1" si="48"/>
        <v>4</v>
      </c>
      <c r="J228">
        <f t="shared" ca="1" si="48"/>
        <v>3</v>
      </c>
      <c r="K228">
        <f t="shared" ca="1" si="48"/>
        <v>5</v>
      </c>
      <c r="L228">
        <f t="shared" ca="1" si="48"/>
        <v>5</v>
      </c>
      <c r="M228">
        <f t="shared" ca="1" si="48"/>
        <v>3</v>
      </c>
      <c r="N228">
        <f t="shared" ca="1" si="48"/>
        <v>4</v>
      </c>
      <c r="O228" s="2">
        <f t="shared" ca="1" si="45"/>
        <v>4</v>
      </c>
      <c r="P228" s="2">
        <f t="shared" ca="1" si="46"/>
        <v>4</v>
      </c>
      <c r="Q228" s="2">
        <f t="shared" ca="1" si="47"/>
        <v>4</v>
      </c>
    </row>
    <row r="229" spans="1:17" x14ac:dyDescent="0.2">
      <c r="A229">
        <v>100228</v>
      </c>
      <c r="B229" s="3">
        <f t="shared" ca="1" si="39"/>
        <v>9975.122351467282</v>
      </c>
      <c r="C229" s="3">
        <f t="shared" ca="1" si="40"/>
        <v>29.940199694261729</v>
      </c>
      <c r="D229" s="3" t="str">
        <f t="shared" ca="1" si="41"/>
        <v>骨干</v>
      </c>
      <c r="E229" t="str">
        <f t="shared" ca="1" si="42"/>
        <v>男</v>
      </c>
      <c r="F229" s="3">
        <f t="shared" ca="1" si="43"/>
        <v>7129.0098905633386</v>
      </c>
      <c r="G229" s="3">
        <f t="shared" ca="1" si="44"/>
        <v>4</v>
      </c>
      <c r="H229">
        <f t="shared" ca="1" si="38"/>
        <v>5</v>
      </c>
      <c r="I229">
        <f t="shared" ca="1" si="48"/>
        <v>3</v>
      </c>
      <c r="J229">
        <f t="shared" ca="1" si="48"/>
        <v>5</v>
      </c>
      <c r="K229">
        <f t="shared" ca="1" si="48"/>
        <v>5</v>
      </c>
      <c r="L229">
        <f t="shared" ca="1" si="48"/>
        <v>3</v>
      </c>
      <c r="M229">
        <f t="shared" ca="1" si="48"/>
        <v>4</v>
      </c>
      <c r="N229">
        <f t="shared" ca="1" si="48"/>
        <v>5</v>
      </c>
      <c r="O229" s="2">
        <f t="shared" ca="1" si="45"/>
        <v>4.5</v>
      </c>
      <c r="P229" s="2">
        <f t="shared" ca="1" si="46"/>
        <v>4</v>
      </c>
      <c r="Q229" s="2">
        <f t="shared" ca="1" si="47"/>
        <v>4.3</v>
      </c>
    </row>
    <row r="230" spans="1:17" x14ac:dyDescent="0.2">
      <c r="A230">
        <v>100229</v>
      </c>
      <c r="B230" s="3">
        <f t="shared" ca="1" si="39"/>
        <v>1939.8266698092314</v>
      </c>
      <c r="C230" s="3">
        <f t="shared" ca="1" si="40"/>
        <v>32.986883592304956</v>
      </c>
      <c r="D230" s="3" t="str">
        <f t="shared" ca="1" si="41"/>
        <v>骨干</v>
      </c>
      <c r="E230" t="str">
        <f t="shared" ca="1" si="42"/>
        <v>男</v>
      </c>
      <c r="F230" s="3">
        <f t="shared" ca="1" si="43"/>
        <v>2756.4624436140657</v>
      </c>
      <c r="G230" s="3">
        <f t="shared" ca="1" si="44"/>
        <v>20</v>
      </c>
      <c r="H230">
        <f t="shared" ca="1" si="38"/>
        <v>2</v>
      </c>
      <c r="I230">
        <f t="shared" ca="1" si="48"/>
        <v>4</v>
      </c>
      <c r="J230">
        <f t="shared" ca="1" si="48"/>
        <v>4</v>
      </c>
      <c r="K230">
        <f t="shared" ca="1" si="48"/>
        <v>4</v>
      </c>
      <c r="L230">
        <f t="shared" ca="1" si="48"/>
        <v>5</v>
      </c>
      <c r="M230">
        <f t="shared" ca="1" si="48"/>
        <v>4</v>
      </c>
      <c r="N230">
        <f t="shared" ca="1" si="48"/>
        <v>5</v>
      </c>
      <c r="O230" s="2">
        <f t="shared" ca="1" si="45"/>
        <v>3.5</v>
      </c>
      <c r="P230" s="2">
        <f t="shared" ca="1" si="46"/>
        <v>4.666666666666667</v>
      </c>
      <c r="Q230" s="2">
        <f t="shared" ca="1" si="47"/>
        <v>3.9666666666666668</v>
      </c>
    </row>
    <row r="231" spans="1:17" x14ac:dyDescent="0.2">
      <c r="A231">
        <v>100230</v>
      </c>
      <c r="B231" s="3">
        <f t="shared" ca="1" si="39"/>
        <v>6748.3093908671535</v>
      </c>
      <c r="C231" s="3">
        <f t="shared" ca="1" si="40"/>
        <v>58.448695139775062</v>
      </c>
      <c r="D231" s="3" t="str">
        <f t="shared" ca="1" si="41"/>
        <v>老员工</v>
      </c>
      <c r="E231" t="str">
        <f t="shared" ca="1" si="42"/>
        <v>男</v>
      </c>
      <c r="F231" s="3">
        <f t="shared" ca="1" si="43"/>
        <v>13961.305915002898</v>
      </c>
      <c r="G231" s="3">
        <f t="shared" ca="1" si="44"/>
        <v>7</v>
      </c>
      <c r="H231">
        <f t="shared" ca="1" si="38"/>
        <v>5</v>
      </c>
      <c r="I231">
        <f t="shared" ca="1" si="48"/>
        <v>4</v>
      </c>
      <c r="J231">
        <f t="shared" ca="1" si="48"/>
        <v>5</v>
      </c>
      <c r="K231">
        <f t="shared" ca="1" si="48"/>
        <v>5</v>
      </c>
      <c r="L231">
        <f t="shared" ca="1" si="48"/>
        <v>4</v>
      </c>
      <c r="M231">
        <f t="shared" ca="1" si="48"/>
        <v>5</v>
      </c>
      <c r="N231">
        <f t="shared" ca="1" si="48"/>
        <v>5</v>
      </c>
      <c r="O231" s="2">
        <f t="shared" ca="1" si="45"/>
        <v>4.75</v>
      </c>
      <c r="P231" s="2">
        <f t="shared" ca="1" si="46"/>
        <v>4.666666666666667</v>
      </c>
      <c r="Q231" s="2">
        <f t="shared" ca="1" si="47"/>
        <v>4.7166666666666668</v>
      </c>
    </row>
    <row r="232" spans="1:17" x14ac:dyDescent="0.2">
      <c r="A232">
        <v>100231</v>
      </c>
      <c r="B232" s="3">
        <f t="shared" ca="1" si="39"/>
        <v>7122.4532647123451</v>
      </c>
      <c r="C232" s="3">
        <f t="shared" ca="1" si="40"/>
        <v>49.434401107958877</v>
      </c>
      <c r="D232" s="3" t="str">
        <f t="shared" ca="1" si="41"/>
        <v>老员工</v>
      </c>
      <c r="E232" t="str">
        <f t="shared" ca="1" si="42"/>
        <v>女</v>
      </c>
      <c r="F232" s="3">
        <f t="shared" ca="1" si="43"/>
        <v>18933.15772318983</v>
      </c>
      <c r="G232" s="3">
        <f t="shared" ca="1" si="44"/>
        <v>10</v>
      </c>
      <c r="H232">
        <f t="shared" ca="1" si="38"/>
        <v>4</v>
      </c>
      <c r="I232">
        <f t="shared" ca="1" si="48"/>
        <v>4</v>
      </c>
      <c r="J232">
        <f t="shared" ca="1" si="48"/>
        <v>4</v>
      </c>
      <c r="K232">
        <f t="shared" ca="1" si="48"/>
        <v>5</v>
      </c>
      <c r="L232">
        <f t="shared" ca="1" si="48"/>
        <v>4</v>
      </c>
      <c r="M232">
        <f t="shared" ca="1" si="48"/>
        <v>3</v>
      </c>
      <c r="N232">
        <f t="shared" ca="1" si="48"/>
        <v>5</v>
      </c>
      <c r="O232" s="2">
        <f t="shared" ca="1" si="45"/>
        <v>4.25</v>
      </c>
      <c r="P232" s="2">
        <f t="shared" ca="1" si="46"/>
        <v>4</v>
      </c>
      <c r="Q232" s="2">
        <f t="shared" ca="1" si="47"/>
        <v>4.1500000000000004</v>
      </c>
    </row>
    <row r="233" spans="1:17" x14ac:dyDescent="0.2">
      <c r="A233">
        <v>100232</v>
      </c>
      <c r="B233" s="3">
        <f t="shared" ca="1" si="39"/>
        <v>8980.8858701497884</v>
      </c>
      <c r="C233" s="3">
        <f t="shared" ca="1" si="40"/>
        <v>51.620520959852449</v>
      </c>
      <c r="D233" s="3" t="str">
        <f t="shared" ca="1" si="41"/>
        <v>老员工</v>
      </c>
      <c r="E233" t="str">
        <f t="shared" ca="1" si="42"/>
        <v>女</v>
      </c>
      <c r="F233" s="3">
        <f t="shared" ca="1" si="43"/>
        <v>3100.4486254573885</v>
      </c>
      <c r="G233" s="3">
        <f t="shared" ca="1" si="44"/>
        <v>7</v>
      </c>
      <c r="H233">
        <f t="shared" ca="1" si="38"/>
        <v>5</v>
      </c>
      <c r="I233">
        <f t="shared" ca="1" si="48"/>
        <v>4</v>
      </c>
      <c r="J233">
        <f t="shared" ca="1" si="48"/>
        <v>5</v>
      </c>
      <c r="K233">
        <f t="shared" ca="1" si="48"/>
        <v>5</v>
      </c>
      <c r="L233">
        <f t="shared" ca="1" si="48"/>
        <v>5</v>
      </c>
      <c r="M233">
        <f t="shared" ca="1" si="48"/>
        <v>5</v>
      </c>
      <c r="N233">
        <f t="shared" ca="1" si="48"/>
        <v>5</v>
      </c>
      <c r="O233" s="2">
        <f t="shared" ca="1" si="45"/>
        <v>4.75</v>
      </c>
      <c r="P233" s="2">
        <f t="shared" ca="1" si="46"/>
        <v>5</v>
      </c>
      <c r="Q233" s="2">
        <f t="shared" ca="1" si="47"/>
        <v>4.8499999999999996</v>
      </c>
    </row>
    <row r="234" spans="1:17" x14ac:dyDescent="0.2">
      <c r="A234">
        <v>100233</v>
      </c>
      <c r="B234" s="3">
        <f t="shared" ca="1" si="39"/>
        <v>9532.688802649589</v>
      </c>
      <c r="C234" s="3">
        <f t="shared" ca="1" si="40"/>
        <v>34.361207357684378</v>
      </c>
      <c r="D234" s="3" t="str">
        <f t="shared" ca="1" si="41"/>
        <v>骨干</v>
      </c>
      <c r="E234" t="str">
        <f t="shared" ca="1" si="42"/>
        <v>女</v>
      </c>
      <c r="F234" s="3">
        <f t="shared" ca="1" si="43"/>
        <v>3324.1561406880728</v>
      </c>
      <c r="G234" s="3">
        <f t="shared" ca="1" si="44"/>
        <v>2</v>
      </c>
      <c r="H234">
        <f t="shared" ca="1" si="38"/>
        <v>4</v>
      </c>
      <c r="I234">
        <f t="shared" ca="1" si="48"/>
        <v>5</v>
      </c>
      <c r="J234">
        <f t="shared" ca="1" si="48"/>
        <v>5</v>
      </c>
      <c r="K234">
        <f t="shared" ca="1" si="48"/>
        <v>5</v>
      </c>
      <c r="L234">
        <f t="shared" ca="1" si="48"/>
        <v>4</v>
      </c>
      <c r="M234">
        <f t="shared" ca="1" si="48"/>
        <v>5</v>
      </c>
      <c r="N234">
        <f t="shared" ca="1" si="48"/>
        <v>4</v>
      </c>
      <c r="O234" s="2">
        <f t="shared" ca="1" si="45"/>
        <v>4.75</v>
      </c>
      <c r="P234" s="2">
        <f t="shared" ca="1" si="46"/>
        <v>4.333333333333333</v>
      </c>
      <c r="Q234" s="2">
        <f t="shared" ca="1" si="47"/>
        <v>4.5833333333333339</v>
      </c>
    </row>
    <row r="235" spans="1:17" x14ac:dyDescent="0.2">
      <c r="A235">
        <v>100234</v>
      </c>
      <c r="B235" s="3">
        <f t="shared" ca="1" si="39"/>
        <v>5691.6699157635094</v>
      </c>
      <c r="C235" s="3">
        <f t="shared" ca="1" si="40"/>
        <v>42.752689105311106</v>
      </c>
      <c r="D235" s="3" t="str">
        <f t="shared" ca="1" si="41"/>
        <v>老员工</v>
      </c>
      <c r="E235" t="str">
        <f t="shared" ca="1" si="42"/>
        <v>女</v>
      </c>
      <c r="F235" s="3">
        <f t="shared" ca="1" si="43"/>
        <v>8273.2504068393991</v>
      </c>
      <c r="G235" s="3">
        <f t="shared" ca="1" si="44"/>
        <v>4</v>
      </c>
      <c r="H235">
        <f t="shared" ca="1" si="38"/>
        <v>3</v>
      </c>
      <c r="I235">
        <f t="shared" ca="1" si="48"/>
        <v>5</v>
      </c>
      <c r="J235">
        <f t="shared" ca="1" si="48"/>
        <v>5</v>
      </c>
      <c r="K235">
        <f t="shared" ca="1" si="48"/>
        <v>5</v>
      </c>
      <c r="L235">
        <f t="shared" ca="1" si="48"/>
        <v>4</v>
      </c>
      <c r="M235">
        <f t="shared" ca="1" si="48"/>
        <v>4</v>
      </c>
      <c r="N235">
        <f t="shared" ca="1" si="48"/>
        <v>4</v>
      </c>
      <c r="O235" s="2">
        <f t="shared" ca="1" si="45"/>
        <v>4.5</v>
      </c>
      <c r="P235" s="2">
        <f t="shared" ca="1" si="46"/>
        <v>4</v>
      </c>
      <c r="Q235" s="2">
        <f t="shared" ca="1" si="47"/>
        <v>4.3</v>
      </c>
    </row>
    <row r="236" spans="1:17" x14ac:dyDescent="0.2">
      <c r="A236">
        <v>100235</v>
      </c>
      <c r="B236" s="3">
        <f t="shared" ca="1" si="39"/>
        <v>6661.6767045251227</v>
      </c>
      <c r="C236" s="3">
        <f t="shared" ca="1" si="40"/>
        <v>23.646903096352617</v>
      </c>
      <c r="D236" s="3" t="str">
        <f t="shared" ca="1" si="41"/>
        <v>骨干</v>
      </c>
      <c r="E236" t="str">
        <f t="shared" ca="1" si="42"/>
        <v>男</v>
      </c>
      <c r="F236" s="3">
        <f t="shared" ca="1" si="43"/>
        <v>16951.437143693049</v>
      </c>
      <c r="G236" s="3">
        <f t="shared" ca="1" si="44"/>
        <v>10</v>
      </c>
      <c r="H236">
        <f t="shared" ca="1" si="38"/>
        <v>2</v>
      </c>
      <c r="I236">
        <f t="shared" ca="1" si="48"/>
        <v>4</v>
      </c>
      <c r="J236">
        <f t="shared" ca="1" si="48"/>
        <v>3</v>
      </c>
      <c r="K236">
        <f t="shared" ca="1" si="48"/>
        <v>5</v>
      </c>
      <c r="L236">
        <f t="shared" ca="1" si="48"/>
        <v>4</v>
      </c>
      <c r="M236">
        <f t="shared" ca="1" si="48"/>
        <v>5</v>
      </c>
      <c r="N236">
        <f t="shared" ca="1" si="48"/>
        <v>5</v>
      </c>
      <c r="O236" s="2">
        <f t="shared" ca="1" si="45"/>
        <v>3.5</v>
      </c>
      <c r="P236" s="2">
        <f t="shared" ca="1" si="46"/>
        <v>4.666666666666667</v>
      </c>
      <c r="Q236" s="2">
        <f t="shared" ca="1" si="47"/>
        <v>3.9666666666666668</v>
      </c>
    </row>
    <row r="237" spans="1:17" x14ac:dyDescent="0.2">
      <c r="A237">
        <v>100236</v>
      </c>
      <c r="B237" s="3">
        <f t="shared" ca="1" si="39"/>
        <v>7143.3231852602194</v>
      </c>
      <c r="C237" s="3">
        <f t="shared" ca="1" si="40"/>
        <v>41.519980650615537</v>
      </c>
      <c r="D237" s="3" t="str">
        <f t="shared" ca="1" si="41"/>
        <v>老员工</v>
      </c>
      <c r="E237" t="str">
        <f t="shared" ca="1" si="42"/>
        <v>女</v>
      </c>
      <c r="F237" s="3">
        <f t="shared" ca="1" si="43"/>
        <v>21165.69444045228</v>
      </c>
      <c r="G237" s="3">
        <f t="shared" ca="1" si="44"/>
        <v>14</v>
      </c>
      <c r="H237">
        <f t="shared" ca="1" si="38"/>
        <v>5</v>
      </c>
      <c r="I237">
        <f t="shared" ca="1" si="48"/>
        <v>4</v>
      </c>
      <c r="J237">
        <f t="shared" ca="1" si="48"/>
        <v>5</v>
      </c>
      <c r="K237">
        <f t="shared" ca="1" si="48"/>
        <v>4</v>
      </c>
      <c r="L237">
        <f t="shared" ca="1" si="48"/>
        <v>4</v>
      </c>
      <c r="M237">
        <f t="shared" ca="1" si="48"/>
        <v>5</v>
      </c>
      <c r="N237">
        <f t="shared" ca="1" si="48"/>
        <v>4</v>
      </c>
      <c r="O237" s="2">
        <f t="shared" ca="1" si="45"/>
        <v>4.5</v>
      </c>
      <c r="P237" s="2">
        <f t="shared" ca="1" si="46"/>
        <v>4.333333333333333</v>
      </c>
      <c r="Q237" s="2">
        <f t="shared" ca="1" si="47"/>
        <v>4.4333333333333336</v>
      </c>
    </row>
    <row r="238" spans="1:17" x14ac:dyDescent="0.2">
      <c r="A238">
        <v>100237</v>
      </c>
      <c r="B238" s="3">
        <f t="shared" ca="1" si="39"/>
        <v>6946.7493544655945</v>
      </c>
      <c r="C238" s="3">
        <f t="shared" ca="1" si="40"/>
        <v>59.936222578787252</v>
      </c>
      <c r="D238" s="3" t="str">
        <f t="shared" ca="1" si="41"/>
        <v>老员工</v>
      </c>
      <c r="E238" t="str">
        <f t="shared" ca="1" si="42"/>
        <v>男</v>
      </c>
      <c r="F238" s="3">
        <f t="shared" ca="1" si="43"/>
        <v>18122.649828871901</v>
      </c>
      <c r="G238" s="3">
        <f t="shared" ca="1" si="44"/>
        <v>22</v>
      </c>
      <c r="H238">
        <f t="shared" ca="1" si="38"/>
        <v>4</v>
      </c>
      <c r="I238">
        <f t="shared" ca="1" si="48"/>
        <v>4</v>
      </c>
      <c r="J238">
        <f t="shared" ca="1" si="48"/>
        <v>5</v>
      </c>
      <c r="K238">
        <f t="shared" ca="1" si="48"/>
        <v>5</v>
      </c>
      <c r="L238">
        <f t="shared" ca="1" si="48"/>
        <v>5</v>
      </c>
      <c r="M238">
        <f t="shared" ca="1" si="48"/>
        <v>5</v>
      </c>
      <c r="N238">
        <f t="shared" ca="1" si="48"/>
        <v>5</v>
      </c>
      <c r="O238" s="2">
        <f t="shared" ca="1" si="45"/>
        <v>4.5</v>
      </c>
      <c r="P238" s="2">
        <f t="shared" ca="1" si="46"/>
        <v>5</v>
      </c>
      <c r="Q238" s="2">
        <f t="shared" ca="1" si="47"/>
        <v>4.6999999999999993</v>
      </c>
    </row>
    <row r="239" spans="1:17" x14ac:dyDescent="0.2">
      <c r="A239">
        <v>100238</v>
      </c>
      <c r="B239" s="3">
        <f t="shared" ca="1" si="39"/>
        <v>1762.6232193955482</v>
      </c>
      <c r="C239" s="3">
        <f t="shared" ca="1" si="40"/>
        <v>64.091933898918327</v>
      </c>
      <c r="D239" s="3" t="str">
        <f t="shared" ca="1" si="41"/>
        <v>老员工</v>
      </c>
      <c r="E239" t="str">
        <f t="shared" ca="1" si="42"/>
        <v>女</v>
      </c>
      <c r="F239" s="3">
        <f t="shared" ca="1" si="43"/>
        <v>19500.814881366074</v>
      </c>
      <c r="G239" s="3">
        <f t="shared" ca="1" si="44"/>
        <v>4</v>
      </c>
      <c r="H239">
        <f t="shared" ca="1" si="38"/>
        <v>5</v>
      </c>
      <c r="I239">
        <f t="shared" ca="1" si="48"/>
        <v>4</v>
      </c>
      <c r="J239">
        <f t="shared" ca="1" si="48"/>
        <v>5</v>
      </c>
      <c r="K239">
        <f t="shared" ca="1" si="48"/>
        <v>4</v>
      </c>
      <c r="L239">
        <f t="shared" ca="1" si="48"/>
        <v>5</v>
      </c>
      <c r="M239">
        <f t="shared" ca="1" si="48"/>
        <v>5</v>
      </c>
      <c r="N239">
        <f t="shared" ca="1" si="48"/>
        <v>5</v>
      </c>
      <c r="O239" s="2">
        <f t="shared" ca="1" si="45"/>
        <v>4.5</v>
      </c>
      <c r="P239" s="2">
        <f t="shared" ca="1" si="46"/>
        <v>5</v>
      </c>
      <c r="Q239" s="2">
        <f t="shared" ca="1" si="47"/>
        <v>4.6999999999999993</v>
      </c>
    </row>
    <row r="240" spans="1:17" x14ac:dyDescent="0.2">
      <c r="A240">
        <v>100239</v>
      </c>
      <c r="B240" s="3">
        <f t="shared" ca="1" si="39"/>
        <v>2073.0634913314561</v>
      </c>
      <c r="C240" s="3">
        <f t="shared" ca="1" si="40"/>
        <v>61.973134040846176</v>
      </c>
      <c r="D240" s="3" t="str">
        <f t="shared" ca="1" si="41"/>
        <v>老员工</v>
      </c>
      <c r="E240" t="str">
        <f t="shared" ca="1" si="42"/>
        <v>女</v>
      </c>
      <c r="F240" s="3">
        <f t="shared" ca="1" si="43"/>
        <v>18391.906887185964</v>
      </c>
      <c r="G240" s="3">
        <f t="shared" ca="1" si="44"/>
        <v>10</v>
      </c>
      <c r="H240">
        <f t="shared" ca="1" si="38"/>
        <v>5</v>
      </c>
      <c r="I240">
        <f t="shared" ca="1" si="48"/>
        <v>5</v>
      </c>
      <c r="J240">
        <f t="shared" ca="1" si="48"/>
        <v>5</v>
      </c>
      <c r="K240">
        <f t="shared" ca="1" si="48"/>
        <v>4</v>
      </c>
      <c r="L240">
        <f t="shared" ca="1" si="48"/>
        <v>5</v>
      </c>
      <c r="M240">
        <f t="shared" ca="1" si="48"/>
        <v>5</v>
      </c>
      <c r="N240">
        <f t="shared" ca="1" si="48"/>
        <v>5</v>
      </c>
      <c r="O240" s="2">
        <f t="shared" ca="1" si="45"/>
        <v>4.75</v>
      </c>
      <c r="P240" s="2">
        <f t="shared" ca="1" si="46"/>
        <v>5</v>
      </c>
      <c r="Q240" s="2">
        <f t="shared" ca="1" si="47"/>
        <v>4.8499999999999996</v>
      </c>
    </row>
    <row r="241" spans="1:17" x14ac:dyDescent="0.2">
      <c r="A241">
        <v>100240</v>
      </c>
      <c r="B241" s="3">
        <f t="shared" ca="1" si="39"/>
        <v>2074.7357221924799</v>
      </c>
      <c r="C241" s="3">
        <f t="shared" ca="1" si="40"/>
        <v>23.140459623594644</v>
      </c>
      <c r="D241" s="3" t="str">
        <f t="shared" ca="1" si="41"/>
        <v>骨干</v>
      </c>
      <c r="E241" t="str">
        <f t="shared" ca="1" si="42"/>
        <v>女</v>
      </c>
      <c r="F241" s="3">
        <f t="shared" ca="1" si="43"/>
        <v>17855.247041600516</v>
      </c>
      <c r="G241" s="3">
        <f t="shared" ca="1" si="44"/>
        <v>21</v>
      </c>
      <c r="H241">
        <f t="shared" ca="1" si="38"/>
        <v>3</v>
      </c>
      <c r="I241">
        <f t="shared" ca="1" si="48"/>
        <v>5</v>
      </c>
      <c r="J241">
        <f t="shared" ca="1" si="48"/>
        <v>4</v>
      </c>
      <c r="K241">
        <f t="shared" ca="1" si="48"/>
        <v>5</v>
      </c>
      <c r="L241">
        <f t="shared" ca="1" si="48"/>
        <v>5</v>
      </c>
      <c r="M241">
        <f t="shared" ca="1" si="48"/>
        <v>4</v>
      </c>
      <c r="N241">
        <f t="shared" ca="1" si="48"/>
        <v>4</v>
      </c>
      <c r="O241" s="2">
        <f t="shared" ca="1" si="45"/>
        <v>4.25</v>
      </c>
      <c r="P241" s="2">
        <f t="shared" ca="1" si="46"/>
        <v>4.333333333333333</v>
      </c>
      <c r="Q241" s="2">
        <f t="shared" ca="1" si="47"/>
        <v>4.2833333333333332</v>
      </c>
    </row>
    <row r="242" spans="1:17" x14ac:dyDescent="0.2">
      <c r="A242">
        <v>100241</v>
      </c>
      <c r="B242" s="3">
        <f t="shared" ca="1" si="39"/>
        <v>329.0080915683269</v>
      </c>
      <c r="C242" s="3">
        <f t="shared" ca="1" si="40"/>
        <v>30.962367673095962</v>
      </c>
      <c r="D242" s="3" t="str">
        <f t="shared" ca="1" si="41"/>
        <v>骨干</v>
      </c>
      <c r="E242" t="str">
        <f t="shared" ca="1" si="42"/>
        <v>女</v>
      </c>
      <c r="F242" s="3">
        <f t="shared" ca="1" si="43"/>
        <v>18983.347660137166</v>
      </c>
      <c r="G242" s="3">
        <f t="shared" ca="1" si="44"/>
        <v>5</v>
      </c>
      <c r="H242">
        <f t="shared" ca="1" si="38"/>
        <v>4</v>
      </c>
      <c r="I242">
        <f t="shared" ca="1" si="48"/>
        <v>4</v>
      </c>
      <c r="J242">
        <f t="shared" ca="1" si="48"/>
        <v>5</v>
      </c>
      <c r="K242">
        <f t="shared" ca="1" si="48"/>
        <v>5</v>
      </c>
      <c r="L242">
        <f t="shared" ca="1" si="48"/>
        <v>5</v>
      </c>
      <c r="M242">
        <f t="shared" ca="1" si="48"/>
        <v>4</v>
      </c>
      <c r="N242">
        <f t="shared" ca="1" si="48"/>
        <v>4</v>
      </c>
      <c r="O242" s="2">
        <f t="shared" ca="1" si="45"/>
        <v>4.5</v>
      </c>
      <c r="P242" s="2">
        <f t="shared" ca="1" si="46"/>
        <v>4.333333333333333</v>
      </c>
      <c r="Q242" s="2">
        <f t="shared" ca="1" si="47"/>
        <v>4.4333333333333336</v>
      </c>
    </row>
    <row r="243" spans="1:17" x14ac:dyDescent="0.2">
      <c r="A243">
        <v>100242</v>
      </c>
      <c r="B243" s="3">
        <f t="shared" ca="1" si="39"/>
        <v>1592.4956094991926</v>
      </c>
      <c r="C243" s="3">
        <f t="shared" ca="1" si="40"/>
        <v>51.239940370633555</v>
      </c>
      <c r="D243" s="3" t="str">
        <f t="shared" ca="1" si="41"/>
        <v>老员工</v>
      </c>
      <c r="E243" t="str">
        <f t="shared" ca="1" si="42"/>
        <v>女</v>
      </c>
      <c r="F243" s="3">
        <f t="shared" ca="1" si="43"/>
        <v>8263.4624047749039</v>
      </c>
      <c r="G243" s="3">
        <f t="shared" ca="1" si="44"/>
        <v>4</v>
      </c>
      <c r="H243">
        <f t="shared" ca="1" si="38"/>
        <v>5</v>
      </c>
      <c r="I243">
        <f t="shared" ca="1" si="48"/>
        <v>5</v>
      </c>
      <c r="J243">
        <f t="shared" ca="1" si="48"/>
        <v>4</v>
      </c>
      <c r="K243">
        <f t="shared" ca="1" si="48"/>
        <v>4</v>
      </c>
      <c r="L243">
        <f t="shared" ca="1" si="48"/>
        <v>5</v>
      </c>
      <c r="M243">
        <f t="shared" ca="1" si="48"/>
        <v>4</v>
      </c>
      <c r="N243">
        <f t="shared" ca="1" si="48"/>
        <v>5</v>
      </c>
      <c r="O243" s="2">
        <f t="shared" ca="1" si="45"/>
        <v>4.5</v>
      </c>
      <c r="P243" s="2">
        <f t="shared" ca="1" si="46"/>
        <v>4.666666666666667</v>
      </c>
      <c r="Q243" s="2">
        <f t="shared" ca="1" si="47"/>
        <v>4.5666666666666664</v>
      </c>
    </row>
    <row r="244" spans="1:17" x14ac:dyDescent="0.2">
      <c r="A244">
        <v>100243</v>
      </c>
      <c r="B244" s="3">
        <f t="shared" ca="1" si="39"/>
        <v>2167.6694403757579</v>
      </c>
      <c r="C244" s="3">
        <f t="shared" ca="1" si="40"/>
        <v>24.475076826658515</v>
      </c>
      <c r="D244" s="3" t="str">
        <f t="shared" ca="1" si="41"/>
        <v>骨干</v>
      </c>
      <c r="E244" t="str">
        <f t="shared" ca="1" si="42"/>
        <v>男</v>
      </c>
      <c r="F244" s="3">
        <f t="shared" ca="1" si="43"/>
        <v>4880.8026655230769</v>
      </c>
      <c r="G244" s="3">
        <f t="shared" ca="1" si="44"/>
        <v>13</v>
      </c>
      <c r="H244">
        <f t="shared" ca="1" si="38"/>
        <v>4</v>
      </c>
      <c r="I244">
        <f t="shared" ca="1" si="48"/>
        <v>5</v>
      </c>
      <c r="J244">
        <f t="shared" ca="1" si="48"/>
        <v>5</v>
      </c>
      <c r="K244">
        <f t="shared" ca="1" si="48"/>
        <v>5</v>
      </c>
      <c r="L244">
        <f t="shared" ca="1" si="48"/>
        <v>4</v>
      </c>
      <c r="M244">
        <f t="shared" ca="1" si="48"/>
        <v>5</v>
      </c>
      <c r="N244">
        <f t="shared" ca="1" si="48"/>
        <v>4</v>
      </c>
      <c r="O244" s="2">
        <f t="shared" ca="1" si="45"/>
        <v>4.75</v>
      </c>
      <c r="P244" s="2">
        <f t="shared" ca="1" si="46"/>
        <v>4.333333333333333</v>
      </c>
      <c r="Q244" s="2">
        <f t="shared" ca="1" si="47"/>
        <v>4.5833333333333339</v>
      </c>
    </row>
    <row r="245" spans="1:17" x14ac:dyDescent="0.2">
      <c r="A245">
        <v>100244</v>
      </c>
      <c r="B245" s="3">
        <f t="shared" ca="1" si="39"/>
        <v>5797.623033414131</v>
      </c>
      <c r="C245" s="3">
        <f t="shared" ca="1" si="40"/>
        <v>36.86317377796059</v>
      </c>
      <c r="D245" s="3" t="str">
        <f t="shared" ca="1" si="41"/>
        <v>老员工</v>
      </c>
      <c r="E245" t="str">
        <f t="shared" ca="1" si="42"/>
        <v>女</v>
      </c>
      <c r="F245" s="3">
        <f t="shared" ca="1" si="43"/>
        <v>7067.7636703808312</v>
      </c>
      <c r="G245" s="3">
        <f t="shared" ca="1" si="44"/>
        <v>17</v>
      </c>
      <c r="H245">
        <f t="shared" ref="H245:H308" ca="1" si="49">IF(RAND()&lt;0.5,5,IF(RAND()&lt;0.7,4,IF(RAND()&lt;0.8,3,IF(RAND()&lt;0.9,2,1))))</f>
        <v>5</v>
      </c>
      <c r="I245">
        <f t="shared" ca="1" si="48"/>
        <v>5</v>
      </c>
      <c r="J245">
        <f t="shared" ca="1" si="48"/>
        <v>3</v>
      </c>
      <c r="K245">
        <f t="shared" ca="1" si="48"/>
        <v>2</v>
      </c>
      <c r="L245">
        <f t="shared" ca="1" si="48"/>
        <v>4</v>
      </c>
      <c r="M245">
        <f t="shared" ca="1" si="48"/>
        <v>5</v>
      </c>
      <c r="N245">
        <f t="shared" ca="1" si="48"/>
        <v>4</v>
      </c>
      <c r="O245" s="2">
        <f t="shared" ca="1" si="45"/>
        <v>3.75</v>
      </c>
      <c r="P245" s="2">
        <f t="shared" ca="1" si="46"/>
        <v>4.333333333333333</v>
      </c>
      <c r="Q245" s="2">
        <f t="shared" ca="1" si="47"/>
        <v>3.9833333333333334</v>
      </c>
    </row>
    <row r="246" spans="1:17" x14ac:dyDescent="0.2">
      <c r="A246">
        <v>100245</v>
      </c>
      <c r="B246" s="3">
        <f t="shared" ca="1" si="39"/>
        <v>7640.9931902131821</v>
      </c>
      <c r="C246" s="3">
        <f t="shared" ca="1" si="40"/>
        <v>43.291977373678776</v>
      </c>
      <c r="D246" s="3" t="str">
        <f t="shared" ca="1" si="41"/>
        <v>老员工</v>
      </c>
      <c r="E246" t="str">
        <f t="shared" ca="1" si="42"/>
        <v>男</v>
      </c>
      <c r="F246" s="3">
        <f t="shared" ca="1" si="43"/>
        <v>13944.037358450376</v>
      </c>
      <c r="G246" s="3">
        <f t="shared" ca="1" si="44"/>
        <v>13</v>
      </c>
      <c r="H246">
        <f t="shared" ca="1" si="49"/>
        <v>5</v>
      </c>
      <c r="I246">
        <f t="shared" ca="1" si="48"/>
        <v>4</v>
      </c>
      <c r="J246">
        <f t="shared" ca="1" si="48"/>
        <v>4</v>
      </c>
      <c r="K246">
        <f t="shared" ca="1" si="48"/>
        <v>4</v>
      </c>
      <c r="L246">
        <f t="shared" ca="1" si="48"/>
        <v>4</v>
      </c>
      <c r="M246">
        <f t="shared" ca="1" si="48"/>
        <v>5</v>
      </c>
      <c r="N246">
        <f t="shared" ca="1" si="48"/>
        <v>4</v>
      </c>
      <c r="O246" s="2">
        <f t="shared" ca="1" si="45"/>
        <v>4.25</v>
      </c>
      <c r="P246" s="2">
        <f t="shared" ca="1" si="46"/>
        <v>4.333333333333333</v>
      </c>
      <c r="Q246" s="2">
        <f t="shared" ca="1" si="47"/>
        <v>4.2833333333333332</v>
      </c>
    </row>
    <row r="247" spans="1:17" x14ac:dyDescent="0.2">
      <c r="A247">
        <v>100246</v>
      </c>
      <c r="B247" s="3">
        <f t="shared" ca="1" si="39"/>
        <v>7557.1292376012498</v>
      </c>
      <c r="C247" s="3">
        <f t="shared" ca="1" si="40"/>
        <v>51.583501820333481</v>
      </c>
      <c r="D247" s="3" t="str">
        <f t="shared" ca="1" si="41"/>
        <v>老员工</v>
      </c>
      <c r="E247" t="str">
        <f t="shared" ca="1" si="42"/>
        <v>女</v>
      </c>
      <c r="F247" s="3">
        <f t="shared" ca="1" si="43"/>
        <v>18421.374965263018</v>
      </c>
      <c r="G247" s="3">
        <f t="shared" ca="1" si="44"/>
        <v>13</v>
      </c>
      <c r="H247">
        <f t="shared" ca="1" si="49"/>
        <v>5</v>
      </c>
      <c r="I247">
        <f t="shared" ca="1" si="48"/>
        <v>5</v>
      </c>
      <c r="J247">
        <f t="shared" ca="1" si="48"/>
        <v>5</v>
      </c>
      <c r="K247">
        <f t="shared" ca="1" si="48"/>
        <v>4</v>
      </c>
      <c r="L247">
        <f t="shared" ca="1" si="48"/>
        <v>5</v>
      </c>
      <c r="M247">
        <f t="shared" ca="1" si="48"/>
        <v>5</v>
      </c>
      <c r="N247">
        <f t="shared" ca="1" si="48"/>
        <v>4</v>
      </c>
      <c r="O247" s="2">
        <f t="shared" ca="1" si="45"/>
        <v>4.75</v>
      </c>
      <c r="P247" s="2">
        <f t="shared" ca="1" si="46"/>
        <v>4.666666666666667</v>
      </c>
      <c r="Q247" s="2">
        <f t="shared" ca="1" si="47"/>
        <v>4.7166666666666668</v>
      </c>
    </row>
    <row r="248" spans="1:17" x14ac:dyDescent="0.2">
      <c r="A248">
        <v>100247</v>
      </c>
      <c r="B248" s="3">
        <f t="shared" ca="1" si="39"/>
        <v>6923.5097186100611</v>
      </c>
      <c r="C248" s="3">
        <f t="shared" ca="1" si="40"/>
        <v>40.366906989312014</v>
      </c>
      <c r="D248" s="3" t="str">
        <f t="shared" ca="1" si="41"/>
        <v>老员工</v>
      </c>
      <c r="E248" t="str">
        <f t="shared" ca="1" si="42"/>
        <v>男</v>
      </c>
      <c r="F248" s="3">
        <f t="shared" ca="1" si="43"/>
        <v>17561.884144483636</v>
      </c>
      <c r="G248" s="3">
        <f t="shared" ca="1" si="44"/>
        <v>12</v>
      </c>
      <c r="H248">
        <f t="shared" ca="1" si="49"/>
        <v>4</v>
      </c>
      <c r="I248">
        <f t="shared" ca="1" si="48"/>
        <v>3</v>
      </c>
      <c r="J248">
        <f t="shared" ca="1" si="48"/>
        <v>3</v>
      </c>
      <c r="K248">
        <f t="shared" ca="1" si="48"/>
        <v>5</v>
      </c>
      <c r="L248">
        <f t="shared" ca="1" si="48"/>
        <v>5</v>
      </c>
      <c r="M248">
        <f t="shared" ca="1" si="48"/>
        <v>5</v>
      </c>
      <c r="N248">
        <f t="shared" ca="1" si="48"/>
        <v>4</v>
      </c>
      <c r="O248" s="2">
        <f t="shared" ca="1" si="45"/>
        <v>3.75</v>
      </c>
      <c r="P248" s="2">
        <f t="shared" ca="1" si="46"/>
        <v>4.666666666666667</v>
      </c>
      <c r="Q248" s="2">
        <f t="shared" ca="1" si="47"/>
        <v>4.1166666666666671</v>
      </c>
    </row>
    <row r="249" spans="1:17" x14ac:dyDescent="0.2">
      <c r="A249">
        <v>100248</v>
      </c>
      <c r="B249" s="3">
        <f t="shared" ca="1" si="39"/>
        <v>2249.2544031410866</v>
      </c>
      <c r="C249" s="3">
        <f t="shared" ca="1" si="40"/>
        <v>51.311329852717378</v>
      </c>
      <c r="D249" s="3" t="str">
        <f t="shared" ca="1" si="41"/>
        <v>老员工</v>
      </c>
      <c r="E249" t="str">
        <f t="shared" ca="1" si="42"/>
        <v>女</v>
      </c>
      <c r="F249" s="3">
        <f t="shared" ca="1" si="43"/>
        <v>18956.320225383348</v>
      </c>
      <c r="G249" s="3">
        <f t="shared" ca="1" si="44"/>
        <v>16</v>
      </c>
      <c r="H249">
        <f t="shared" ca="1" si="49"/>
        <v>3</v>
      </c>
      <c r="I249">
        <f t="shared" ca="1" si="48"/>
        <v>5</v>
      </c>
      <c r="J249">
        <f t="shared" ca="1" si="48"/>
        <v>4</v>
      </c>
      <c r="K249">
        <f t="shared" ca="1" si="48"/>
        <v>2</v>
      </c>
      <c r="L249">
        <f t="shared" ca="1" si="48"/>
        <v>4</v>
      </c>
      <c r="M249">
        <f t="shared" ca="1" si="48"/>
        <v>5</v>
      </c>
      <c r="N249">
        <f t="shared" ca="1" si="48"/>
        <v>5</v>
      </c>
      <c r="O249" s="2">
        <f t="shared" ca="1" si="45"/>
        <v>3.5</v>
      </c>
      <c r="P249" s="2">
        <f t="shared" ca="1" si="46"/>
        <v>4.666666666666667</v>
      </c>
      <c r="Q249" s="2">
        <f t="shared" ca="1" si="47"/>
        <v>3.9666666666666668</v>
      </c>
    </row>
    <row r="250" spans="1:17" x14ac:dyDescent="0.2">
      <c r="A250">
        <v>100249</v>
      </c>
      <c r="B250" s="3">
        <f t="shared" ca="1" si="39"/>
        <v>745.27492593796762</v>
      </c>
      <c r="C250" s="3">
        <f t="shared" ca="1" si="40"/>
        <v>19.900566061633363</v>
      </c>
      <c r="D250" s="3" t="str">
        <f t="shared" ca="1" si="41"/>
        <v>青年</v>
      </c>
      <c r="E250" t="str">
        <f t="shared" ca="1" si="42"/>
        <v>女</v>
      </c>
      <c r="F250" s="3">
        <f t="shared" ca="1" si="43"/>
        <v>2689.3094547036303</v>
      </c>
      <c r="G250" s="3">
        <f t="shared" ca="1" si="44"/>
        <v>3</v>
      </c>
      <c r="H250">
        <f t="shared" ca="1" si="49"/>
        <v>5</v>
      </c>
      <c r="I250">
        <f t="shared" ca="1" si="48"/>
        <v>5</v>
      </c>
      <c r="J250">
        <f t="shared" ca="1" si="48"/>
        <v>4</v>
      </c>
      <c r="K250">
        <f t="shared" ca="1" si="48"/>
        <v>5</v>
      </c>
      <c r="L250">
        <f t="shared" ca="1" si="48"/>
        <v>3</v>
      </c>
      <c r="M250">
        <f t="shared" ca="1" si="48"/>
        <v>4</v>
      </c>
      <c r="N250">
        <f t="shared" ca="1" si="48"/>
        <v>5</v>
      </c>
      <c r="O250" s="2">
        <f t="shared" ca="1" si="45"/>
        <v>4.75</v>
      </c>
      <c r="P250" s="2">
        <f t="shared" ca="1" si="46"/>
        <v>4</v>
      </c>
      <c r="Q250" s="2">
        <f t="shared" ca="1" si="47"/>
        <v>4.45</v>
      </c>
    </row>
    <row r="251" spans="1:17" x14ac:dyDescent="0.2">
      <c r="A251">
        <v>100250</v>
      </c>
      <c r="B251" s="3">
        <f t="shared" ca="1" si="39"/>
        <v>8121.9491202636227</v>
      </c>
      <c r="C251" s="3">
        <f t="shared" ca="1" si="40"/>
        <v>22.482066281116062</v>
      </c>
      <c r="D251" s="3" t="str">
        <f t="shared" ca="1" si="41"/>
        <v>骨干</v>
      </c>
      <c r="E251" t="str">
        <f t="shared" ca="1" si="42"/>
        <v>男</v>
      </c>
      <c r="F251" s="3">
        <f t="shared" ca="1" si="43"/>
        <v>19859.65875794223</v>
      </c>
      <c r="G251" s="3">
        <f t="shared" ca="1" si="44"/>
        <v>6</v>
      </c>
      <c r="H251">
        <f t="shared" ca="1" si="49"/>
        <v>3</v>
      </c>
      <c r="I251">
        <f t="shared" ca="1" si="48"/>
        <v>5</v>
      </c>
      <c r="J251">
        <f t="shared" ca="1" si="48"/>
        <v>4</v>
      </c>
      <c r="K251">
        <f t="shared" ca="1" si="48"/>
        <v>5</v>
      </c>
      <c r="L251">
        <f t="shared" ca="1" si="48"/>
        <v>5</v>
      </c>
      <c r="M251">
        <f t="shared" ca="1" si="48"/>
        <v>4</v>
      </c>
      <c r="N251">
        <f t="shared" ca="1" si="48"/>
        <v>4</v>
      </c>
      <c r="O251" s="2">
        <f t="shared" ca="1" si="45"/>
        <v>4.25</v>
      </c>
      <c r="P251" s="2">
        <f t="shared" ca="1" si="46"/>
        <v>4.333333333333333</v>
      </c>
      <c r="Q251" s="2">
        <f t="shared" ca="1" si="47"/>
        <v>4.2833333333333332</v>
      </c>
    </row>
    <row r="252" spans="1:17" x14ac:dyDescent="0.2">
      <c r="A252">
        <v>100251</v>
      </c>
      <c r="B252" s="3">
        <f t="shared" ca="1" si="39"/>
        <v>8061.0901963185943</v>
      </c>
      <c r="C252" s="3">
        <f t="shared" ca="1" si="40"/>
        <v>56.166479266389224</v>
      </c>
      <c r="D252" s="3" t="str">
        <f t="shared" ca="1" si="41"/>
        <v>老员工</v>
      </c>
      <c r="E252" t="str">
        <f t="shared" ca="1" si="42"/>
        <v>女</v>
      </c>
      <c r="F252" s="3">
        <f t="shared" ca="1" si="43"/>
        <v>5557.5128233758478</v>
      </c>
      <c r="G252" s="3">
        <f t="shared" ca="1" si="44"/>
        <v>3</v>
      </c>
      <c r="H252">
        <f t="shared" ca="1" si="49"/>
        <v>4</v>
      </c>
      <c r="I252">
        <f t="shared" ca="1" si="48"/>
        <v>4</v>
      </c>
      <c r="J252">
        <f t="shared" ca="1" si="48"/>
        <v>4</v>
      </c>
      <c r="K252">
        <f t="shared" ca="1" si="48"/>
        <v>3</v>
      </c>
      <c r="L252">
        <f t="shared" ca="1" si="48"/>
        <v>3</v>
      </c>
      <c r="M252">
        <f t="shared" ca="1" si="48"/>
        <v>5</v>
      </c>
      <c r="N252">
        <f t="shared" ca="1" si="48"/>
        <v>5</v>
      </c>
      <c r="O252" s="2">
        <f t="shared" ca="1" si="45"/>
        <v>3.75</v>
      </c>
      <c r="P252" s="2">
        <f t="shared" ca="1" si="46"/>
        <v>4.333333333333333</v>
      </c>
      <c r="Q252" s="2">
        <f t="shared" ca="1" si="47"/>
        <v>3.9833333333333334</v>
      </c>
    </row>
    <row r="253" spans="1:17" x14ac:dyDescent="0.2">
      <c r="A253">
        <v>100252</v>
      </c>
      <c r="B253" s="3">
        <f t="shared" ca="1" si="39"/>
        <v>4681.764073790423</v>
      </c>
      <c r="C253" s="3">
        <f t="shared" ca="1" si="40"/>
        <v>51.441000009766519</v>
      </c>
      <c r="D253" s="3" t="str">
        <f t="shared" ca="1" si="41"/>
        <v>老员工</v>
      </c>
      <c r="E253" t="str">
        <f t="shared" ca="1" si="42"/>
        <v>男</v>
      </c>
      <c r="F253" s="3">
        <f t="shared" ca="1" si="43"/>
        <v>4021.2302837706698</v>
      </c>
      <c r="G253" s="3">
        <f t="shared" ca="1" si="44"/>
        <v>12</v>
      </c>
      <c r="H253">
        <f t="shared" ca="1" si="49"/>
        <v>4</v>
      </c>
      <c r="I253">
        <f t="shared" ca="1" si="48"/>
        <v>2</v>
      </c>
      <c r="J253">
        <f t="shared" ca="1" si="48"/>
        <v>5</v>
      </c>
      <c r="K253">
        <f t="shared" ca="1" si="48"/>
        <v>4</v>
      </c>
      <c r="L253">
        <f t="shared" ca="1" si="48"/>
        <v>5</v>
      </c>
      <c r="M253">
        <f t="shared" ca="1" si="48"/>
        <v>5</v>
      </c>
      <c r="N253">
        <f t="shared" ca="1" si="48"/>
        <v>5</v>
      </c>
      <c r="O253" s="2">
        <f t="shared" ca="1" si="45"/>
        <v>3.75</v>
      </c>
      <c r="P253" s="2">
        <f t="shared" ca="1" si="46"/>
        <v>5</v>
      </c>
      <c r="Q253" s="2">
        <f t="shared" ca="1" si="47"/>
        <v>4.25</v>
      </c>
    </row>
    <row r="254" spans="1:17" x14ac:dyDescent="0.2">
      <c r="A254">
        <v>100253</v>
      </c>
      <c r="B254" s="3">
        <f t="shared" ca="1" si="39"/>
        <v>3480.4811356270602</v>
      </c>
      <c r="C254" s="3">
        <f t="shared" ca="1" si="40"/>
        <v>67.691658469955854</v>
      </c>
      <c r="D254" s="3" t="str">
        <f t="shared" ca="1" si="41"/>
        <v>老员工</v>
      </c>
      <c r="E254" t="str">
        <f t="shared" ca="1" si="42"/>
        <v>男</v>
      </c>
      <c r="F254" s="3">
        <f t="shared" ca="1" si="43"/>
        <v>18021.338178469647</v>
      </c>
      <c r="G254" s="3">
        <f t="shared" ca="1" si="44"/>
        <v>21</v>
      </c>
      <c r="H254">
        <f t="shared" ca="1" si="49"/>
        <v>5</v>
      </c>
      <c r="I254">
        <f t="shared" ca="1" si="48"/>
        <v>3</v>
      </c>
      <c r="J254">
        <f t="shared" ca="1" si="48"/>
        <v>5</v>
      </c>
      <c r="K254">
        <f t="shared" ca="1" si="48"/>
        <v>5</v>
      </c>
      <c r="L254">
        <f t="shared" ca="1" si="48"/>
        <v>4</v>
      </c>
      <c r="M254">
        <f t="shared" ca="1" si="48"/>
        <v>4</v>
      </c>
      <c r="N254">
        <f t="shared" ca="1" si="48"/>
        <v>4</v>
      </c>
      <c r="O254" s="2">
        <f t="shared" ca="1" si="45"/>
        <v>4.5</v>
      </c>
      <c r="P254" s="2">
        <f t="shared" ca="1" si="46"/>
        <v>4</v>
      </c>
      <c r="Q254" s="2">
        <f t="shared" ca="1" si="47"/>
        <v>4.3</v>
      </c>
    </row>
    <row r="255" spans="1:17" x14ac:dyDescent="0.2">
      <c r="A255">
        <v>100254</v>
      </c>
      <c r="B255" s="3">
        <f t="shared" ca="1" si="39"/>
        <v>8527.7399901249591</v>
      </c>
      <c r="C255" s="3">
        <f t="shared" ca="1" si="40"/>
        <v>27.601641842520785</v>
      </c>
      <c r="D255" s="3" t="str">
        <f t="shared" ca="1" si="41"/>
        <v>骨干</v>
      </c>
      <c r="E255" t="str">
        <f t="shared" ca="1" si="42"/>
        <v>男</v>
      </c>
      <c r="F255" s="3">
        <f t="shared" ca="1" si="43"/>
        <v>9071.7593639663755</v>
      </c>
      <c r="G255" s="3">
        <f t="shared" ca="1" si="44"/>
        <v>9</v>
      </c>
      <c r="H255">
        <f t="shared" ca="1" si="49"/>
        <v>4</v>
      </c>
      <c r="I255">
        <f t="shared" ca="1" si="48"/>
        <v>2</v>
      </c>
      <c r="J255">
        <f t="shared" ca="1" si="48"/>
        <v>3</v>
      </c>
      <c r="K255">
        <f t="shared" ca="1" si="48"/>
        <v>5</v>
      </c>
      <c r="L255">
        <f t="shared" ca="1" si="48"/>
        <v>4</v>
      </c>
      <c r="M255">
        <f t="shared" ca="1" si="48"/>
        <v>5</v>
      </c>
      <c r="N255">
        <f t="shared" ca="1" si="48"/>
        <v>4</v>
      </c>
      <c r="O255" s="2">
        <f t="shared" ca="1" si="45"/>
        <v>3.5</v>
      </c>
      <c r="P255" s="2">
        <f t="shared" ca="1" si="46"/>
        <v>4.333333333333333</v>
      </c>
      <c r="Q255" s="2">
        <f t="shared" ca="1" si="47"/>
        <v>3.8333333333333335</v>
      </c>
    </row>
    <row r="256" spans="1:17" x14ac:dyDescent="0.2">
      <c r="A256">
        <v>100255</v>
      </c>
      <c r="B256" s="3">
        <f t="shared" ca="1" si="39"/>
        <v>7616.9159051827091</v>
      </c>
      <c r="C256" s="3">
        <f t="shared" ca="1" si="40"/>
        <v>34.43003400895897</v>
      </c>
      <c r="D256" s="3" t="str">
        <f t="shared" ca="1" si="41"/>
        <v>骨干</v>
      </c>
      <c r="E256" t="str">
        <f t="shared" ca="1" si="42"/>
        <v>女</v>
      </c>
      <c r="F256" s="3">
        <f t="shared" ca="1" si="43"/>
        <v>7424.4882140221453</v>
      </c>
      <c r="G256" s="3">
        <f t="shared" ca="1" si="44"/>
        <v>5</v>
      </c>
      <c r="H256">
        <f t="shared" ca="1" si="49"/>
        <v>5</v>
      </c>
      <c r="I256">
        <f t="shared" ca="1" si="48"/>
        <v>4</v>
      </c>
      <c r="J256">
        <f t="shared" ca="1" si="48"/>
        <v>3</v>
      </c>
      <c r="K256">
        <f t="shared" ca="1" si="48"/>
        <v>2</v>
      </c>
      <c r="L256">
        <f t="shared" ca="1" si="48"/>
        <v>4</v>
      </c>
      <c r="M256">
        <f t="shared" ca="1" si="48"/>
        <v>4</v>
      </c>
      <c r="N256">
        <f t="shared" ca="1" si="48"/>
        <v>4</v>
      </c>
      <c r="O256" s="2">
        <f t="shared" ca="1" si="45"/>
        <v>3.5</v>
      </c>
      <c r="P256" s="2">
        <f t="shared" ca="1" si="46"/>
        <v>4</v>
      </c>
      <c r="Q256" s="2">
        <f t="shared" ca="1" si="47"/>
        <v>3.7</v>
      </c>
    </row>
    <row r="257" spans="1:17" x14ac:dyDescent="0.2">
      <c r="A257">
        <v>100256</v>
      </c>
      <c r="B257" s="3">
        <f t="shared" ca="1" si="39"/>
        <v>1379.3274940087497</v>
      </c>
      <c r="C257" s="3">
        <f t="shared" ca="1" si="40"/>
        <v>62.517493375324669</v>
      </c>
      <c r="D257" s="3" t="str">
        <f t="shared" ca="1" si="41"/>
        <v>老员工</v>
      </c>
      <c r="E257" t="str">
        <f t="shared" ca="1" si="42"/>
        <v>女</v>
      </c>
      <c r="F257" s="3">
        <f t="shared" ca="1" si="43"/>
        <v>19073.48715376887</v>
      </c>
      <c r="G257" s="3">
        <f t="shared" ca="1" si="44"/>
        <v>18</v>
      </c>
      <c r="H257">
        <f t="shared" ca="1" si="49"/>
        <v>5</v>
      </c>
      <c r="I257">
        <f t="shared" ca="1" si="48"/>
        <v>5</v>
      </c>
      <c r="J257">
        <f t="shared" ca="1" si="48"/>
        <v>5</v>
      </c>
      <c r="K257">
        <f t="shared" ca="1" si="48"/>
        <v>4</v>
      </c>
      <c r="L257">
        <f t="shared" ca="1" si="48"/>
        <v>4</v>
      </c>
      <c r="M257">
        <f t="shared" ca="1" si="48"/>
        <v>4</v>
      </c>
      <c r="N257">
        <f t="shared" ca="1" si="48"/>
        <v>5</v>
      </c>
      <c r="O257" s="2">
        <f t="shared" ca="1" si="45"/>
        <v>4.75</v>
      </c>
      <c r="P257" s="2">
        <f t="shared" ca="1" si="46"/>
        <v>4.333333333333333</v>
      </c>
      <c r="Q257" s="2">
        <f t="shared" ca="1" si="47"/>
        <v>4.5833333333333339</v>
      </c>
    </row>
    <row r="258" spans="1:17" x14ac:dyDescent="0.2">
      <c r="A258">
        <v>100257</v>
      </c>
      <c r="B258" s="3">
        <f t="shared" ca="1" si="39"/>
        <v>8166.0863837364295</v>
      </c>
      <c r="C258" s="3">
        <f t="shared" ca="1" si="40"/>
        <v>44.536423901737244</v>
      </c>
      <c r="D258" s="3" t="str">
        <f t="shared" ca="1" si="41"/>
        <v>老员工</v>
      </c>
      <c r="E258" t="str">
        <f t="shared" ca="1" si="42"/>
        <v>男</v>
      </c>
      <c r="F258" s="3">
        <f t="shared" ca="1" si="43"/>
        <v>5082.3423684478457</v>
      </c>
      <c r="G258" s="3">
        <f t="shared" ca="1" si="44"/>
        <v>3</v>
      </c>
      <c r="H258">
        <f t="shared" ca="1" si="49"/>
        <v>5</v>
      </c>
      <c r="I258">
        <f t="shared" ca="1" si="48"/>
        <v>4</v>
      </c>
      <c r="J258">
        <f t="shared" ca="1" si="48"/>
        <v>5</v>
      </c>
      <c r="K258">
        <f t="shared" ca="1" si="48"/>
        <v>3</v>
      </c>
      <c r="L258">
        <f t="shared" ca="1" si="48"/>
        <v>2</v>
      </c>
      <c r="M258">
        <f t="shared" ca="1" si="48"/>
        <v>5</v>
      </c>
      <c r="N258">
        <f t="shared" ca="1" si="48"/>
        <v>5</v>
      </c>
      <c r="O258" s="2">
        <f t="shared" ca="1" si="45"/>
        <v>4.25</v>
      </c>
      <c r="P258" s="2">
        <f t="shared" ca="1" si="46"/>
        <v>4</v>
      </c>
      <c r="Q258" s="2">
        <f t="shared" ca="1" si="47"/>
        <v>4.1500000000000004</v>
      </c>
    </row>
    <row r="259" spans="1:17" x14ac:dyDescent="0.2">
      <c r="A259">
        <v>100258</v>
      </c>
      <c r="B259" s="3">
        <f t="shared" ref="B259:B322" ca="1" si="50">RAND()*10000</f>
        <v>8243.5711565124857</v>
      </c>
      <c r="C259" s="3">
        <f t="shared" ref="C259:C322" ca="1" si="51">18+RAND()*50</f>
        <v>66.182599535582682</v>
      </c>
      <c r="D259" s="3" t="str">
        <f t="shared" ref="D259:D322" ca="1" si="52">IF(C259&lt;=22,"青年",IF(C259&lt;=35,"骨干","老员工"))</f>
        <v>老员工</v>
      </c>
      <c r="E259" t="str">
        <f t="shared" ref="E259:E322" ca="1" si="53">IF(RAND()&lt;=0.5,"男","女")</f>
        <v>男</v>
      </c>
      <c r="F259" s="3">
        <f t="shared" ref="F259:F322" ca="1" si="54">RAND()*20000+2000</f>
        <v>12928.096923454286</v>
      </c>
      <c r="G259" s="3">
        <f t="shared" ref="G259:G322" ca="1" si="55">ROUND((2+RAND()*20),0)</f>
        <v>12</v>
      </c>
      <c r="H259">
        <f t="shared" ca="1" si="49"/>
        <v>5</v>
      </c>
      <c r="I259">
        <f t="shared" ca="1" si="48"/>
        <v>5</v>
      </c>
      <c r="J259">
        <f t="shared" ca="1" si="48"/>
        <v>5</v>
      </c>
      <c r="K259">
        <f t="shared" ca="1" si="48"/>
        <v>4</v>
      </c>
      <c r="L259">
        <f t="shared" ca="1" si="48"/>
        <v>3</v>
      </c>
      <c r="M259">
        <f t="shared" ca="1" si="48"/>
        <v>5</v>
      </c>
      <c r="N259">
        <f t="shared" ca="1" si="48"/>
        <v>4</v>
      </c>
      <c r="O259" s="2">
        <f t="shared" ref="O259:O322" ca="1" si="56">AVERAGE(H259:K259)</f>
        <v>4.75</v>
      </c>
      <c r="P259" s="2">
        <f t="shared" ref="P259:P322" ca="1" si="57">AVERAGE(L259:N259)</f>
        <v>4</v>
      </c>
      <c r="Q259" s="2">
        <f t="shared" ref="Q259:Q322" ca="1" si="58">0.6*O259+0.4*P259</f>
        <v>4.45</v>
      </c>
    </row>
    <row r="260" spans="1:17" x14ac:dyDescent="0.2">
      <c r="A260">
        <v>100259</v>
      </c>
      <c r="B260" s="3">
        <f t="shared" ca="1" si="50"/>
        <v>6224.4085951678453</v>
      </c>
      <c r="C260" s="3">
        <f t="shared" ca="1" si="51"/>
        <v>26.048963812477979</v>
      </c>
      <c r="D260" s="3" t="str">
        <f t="shared" ca="1" si="52"/>
        <v>骨干</v>
      </c>
      <c r="E260" t="str">
        <f t="shared" ca="1" si="53"/>
        <v>男</v>
      </c>
      <c r="F260" s="3">
        <f t="shared" ca="1" si="54"/>
        <v>5768.4693487480872</v>
      </c>
      <c r="G260" s="3">
        <f t="shared" ca="1" si="55"/>
        <v>14</v>
      </c>
      <c r="H260">
        <f t="shared" ca="1" si="49"/>
        <v>4</v>
      </c>
      <c r="I260">
        <f t="shared" ca="1" si="48"/>
        <v>5</v>
      </c>
      <c r="J260">
        <f t="shared" ca="1" si="48"/>
        <v>4</v>
      </c>
      <c r="K260">
        <f t="shared" ca="1" si="48"/>
        <v>4</v>
      </c>
      <c r="L260">
        <f t="shared" ca="1" si="48"/>
        <v>5</v>
      </c>
      <c r="M260">
        <f t="shared" ca="1" si="48"/>
        <v>3</v>
      </c>
      <c r="N260">
        <f t="shared" ca="1" si="48"/>
        <v>3</v>
      </c>
      <c r="O260" s="2">
        <f t="shared" ca="1" si="56"/>
        <v>4.25</v>
      </c>
      <c r="P260" s="2">
        <f t="shared" ca="1" si="57"/>
        <v>3.6666666666666665</v>
      </c>
      <c r="Q260" s="2">
        <f t="shared" ca="1" si="58"/>
        <v>4.0166666666666666</v>
      </c>
    </row>
    <row r="261" spans="1:17" x14ac:dyDescent="0.2">
      <c r="A261">
        <v>100260</v>
      </c>
      <c r="B261" s="3">
        <f t="shared" ca="1" si="50"/>
        <v>8414.8281874742588</v>
      </c>
      <c r="C261" s="3">
        <f t="shared" ca="1" si="51"/>
        <v>59.35935113776231</v>
      </c>
      <c r="D261" s="3" t="str">
        <f t="shared" ca="1" si="52"/>
        <v>老员工</v>
      </c>
      <c r="E261" t="str">
        <f t="shared" ca="1" si="53"/>
        <v>男</v>
      </c>
      <c r="F261" s="3">
        <f t="shared" ca="1" si="54"/>
        <v>11163.688991510082</v>
      </c>
      <c r="G261" s="3">
        <f t="shared" ca="1" si="55"/>
        <v>4</v>
      </c>
      <c r="H261">
        <f t="shared" ca="1" si="49"/>
        <v>4</v>
      </c>
      <c r="I261">
        <f t="shared" ca="1" si="48"/>
        <v>4</v>
      </c>
      <c r="J261">
        <f t="shared" ca="1" si="48"/>
        <v>5</v>
      </c>
      <c r="K261">
        <f t="shared" ca="1" si="48"/>
        <v>3</v>
      </c>
      <c r="L261">
        <f t="shared" ca="1" si="48"/>
        <v>4</v>
      </c>
      <c r="M261">
        <f t="shared" ca="1" si="48"/>
        <v>5</v>
      </c>
      <c r="N261">
        <f t="shared" ca="1" si="48"/>
        <v>4</v>
      </c>
      <c r="O261" s="2">
        <f t="shared" ca="1" si="56"/>
        <v>4</v>
      </c>
      <c r="P261" s="2">
        <f t="shared" ca="1" si="57"/>
        <v>4.333333333333333</v>
      </c>
      <c r="Q261" s="2">
        <f t="shared" ca="1" si="58"/>
        <v>4.1333333333333329</v>
      </c>
    </row>
    <row r="262" spans="1:17" x14ac:dyDescent="0.2">
      <c r="A262">
        <v>100261</v>
      </c>
      <c r="B262" s="3">
        <f t="shared" ca="1" si="50"/>
        <v>2733.8884944596984</v>
      </c>
      <c r="C262" s="3">
        <f t="shared" ca="1" si="51"/>
        <v>39.571629050296181</v>
      </c>
      <c r="D262" s="3" t="str">
        <f t="shared" ca="1" si="52"/>
        <v>老员工</v>
      </c>
      <c r="E262" t="str">
        <f t="shared" ca="1" si="53"/>
        <v>女</v>
      </c>
      <c r="F262" s="3">
        <f t="shared" ca="1" si="54"/>
        <v>8049.7845561540144</v>
      </c>
      <c r="G262" s="3">
        <f t="shared" ca="1" si="55"/>
        <v>10</v>
      </c>
      <c r="H262">
        <f t="shared" ca="1" si="49"/>
        <v>4</v>
      </c>
      <c r="I262">
        <f t="shared" ca="1" si="48"/>
        <v>4</v>
      </c>
      <c r="J262">
        <f t="shared" ca="1" si="48"/>
        <v>4</v>
      </c>
      <c r="K262">
        <f t="shared" ca="1" si="48"/>
        <v>5</v>
      </c>
      <c r="L262">
        <f t="shared" ca="1" si="48"/>
        <v>3</v>
      </c>
      <c r="M262">
        <f t="shared" ca="1" si="48"/>
        <v>5</v>
      </c>
      <c r="N262">
        <f t="shared" ca="1" si="48"/>
        <v>5</v>
      </c>
      <c r="O262" s="2">
        <f t="shared" ca="1" si="56"/>
        <v>4.25</v>
      </c>
      <c r="P262" s="2">
        <f t="shared" ca="1" si="57"/>
        <v>4.333333333333333</v>
      </c>
      <c r="Q262" s="2">
        <f t="shared" ca="1" si="58"/>
        <v>4.2833333333333332</v>
      </c>
    </row>
    <row r="263" spans="1:17" x14ac:dyDescent="0.2">
      <c r="A263">
        <v>100262</v>
      </c>
      <c r="B263" s="3">
        <f t="shared" ca="1" si="50"/>
        <v>3900.4844371015647</v>
      </c>
      <c r="C263" s="3">
        <f t="shared" ca="1" si="51"/>
        <v>31.482241777620651</v>
      </c>
      <c r="D263" s="3" t="str">
        <f t="shared" ca="1" si="52"/>
        <v>骨干</v>
      </c>
      <c r="E263" t="str">
        <f t="shared" ca="1" si="53"/>
        <v>男</v>
      </c>
      <c r="F263" s="3">
        <f t="shared" ca="1" si="54"/>
        <v>15764.115695167691</v>
      </c>
      <c r="G263" s="3">
        <f t="shared" ca="1" si="55"/>
        <v>6</v>
      </c>
      <c r="H263">
        <f t="shared" ca="1" si="49"/>
        <v>4</v>
      </c>
      <c r="I263">
        <f t="shared" ca="1" si="48"/>
        <v>3</v>
      </c>
      <c r="J263">
        <f t="shared" ca="1" si="48"/>
        <v>5</v>
      </c>
      <c r="K263">
        <f t="shared" ca="1" si="48"/>
        <v>5</v>
      </c>
      <c r="L263">
        <f t="shared" ca="1" si="48"/>
        <v>5</v>
      </c>
      <c r="M263">
        <f t="shared" ca="1" si="48"/>
        <v>5</v>
      </c>
      <c r="N263">
        <f t="shared" ca="1" si="48"/>
        <v>5</v>
      </c>
      <c r="O263" s="2">
        <f t="shared" ca="1" si="56"/>
        <v>4.25</v>
      </c>
      <c r="P263" s="2">
        <f t="shared" ca="1" si="57"/>
        <v>5</v>
      </c>
      <c r="Q263" s="2">
        <f t="shared" ca="1" si="58"/>
        <v>4.55</v>
      </c>
    </row>
    <row r="264" spans="1:17" x14ac:dyDescent="0.2">
      <c r="A264">
        <v>100263</v>
      </c>
      <c r="B264" s="3">
        <f t="shared" ca="1" si="50"/>
        <v>4626.680133279222</v>
      </c>
      <c r="C264" s="3">
        <f t="shared" ca="1" si="51"/>
        <v>56.118377833834593</v>
      </c>
      <c r="D264" s="3" t="str">
        <f t="shared" ca="1" si="52"/>
        <v>老员工</v>
      </c>
      <c r="E264" t="str">
        <f t="shared" ca="1" si="53"/>
        <v>男</v>
      </c>
      <c r="F264" s="3">
        <f t="shared" ca="1" si="54"/>
        <v>5494.7440345721461</v>
      </c>
      <c r="G264" s="3">
        <f t="shared" ca="1" si="55"/>
        <v>4</v>
      </c>
      <c r="H264">
        <f t="shared" ca="1" si="49"/>
        <v>5</v>
      </c>
      <c r="I264">
        <f t="shared" ca="1" si="48"/>
        <v>4</v>
      </c>
      <c r="J264">
        <f t="shared" ca="1" si="48"/>
        <v>4</v>
      </c>
      <c r="K264">
        <f t="shared" ca="1" si="48"/>
        <v>4</v>
      </c>
      <c r="L264">
        <f t="shared" ca="1" si="48"/>
        <v>5</v>
      </c>
      <c r="M264">
        <f t="shared" ref="I264:N307" ca="1" si="59">IF(RAND()&lt;0.5,5,IF(RAND()&lt;0.7,4,IF(RAND()&lt;0.8,3,IF(RAND()&lt;0.9,2,1))))</f>
        <v>5</v>
      </c>
      <c r="N264">
        <f t="shared" ca="1" si="59"/>
        <v>4</v>
      </c>
      <c r="O264" s="2">
        <f t="shared" ca="1" si="56"/>
        <v>4.25</v>
      </c>
      <c r="P264" s="2">
        <f t="shared" ca="1" si="57"/>
        <v>4.666666666666667</v>
      </c>
      <c r="Q264" s="2">
        <f t="shared" ca="1" si="58"/>
        <v>4.416666666666667</v>
      </c>
    </row>
    <row r="265" spans="1:17" x14ac:dyDescent="0.2">
      <c r="A265">
        <v>100264</v>
      </c>
      <c r="B265" s="3">
        <f t="shared" ca="1" si="50"/>
        <v>146.29340456648876</v>
      </c>
      <c r="C265" s="3">
        <f t="shared" ca="1" si="51"/>
        <v>40.004534723294896</v>
      </c>
      <c r="D265" s="3" t="str">
        <f t="shared" ca="1" si="52"/>
        <v>老员工</v>
      </c>
      <c r="E265" t="str">
        <f t="shared" ca="1" si="53"/>
        <v>男</v>
      </c>
      <c r="F265" s="3">
        <f t="shared" ca="1" si="54"/>
        <v>2522.1949700475006</v>
      </c>
      <c r="G265" s="3">
        <f t="shared" ca="1" si="55"/>
        <v>11</v>
      </c>
      <c r="H265">
        <f t="shared" ca="1" si="49"/>
        <v>5</v>
      </c>
      <c r="I265">
        <f t="shared" ca="1" si="59"/>
        <v>3</v>
      </c>
      <c r="J265">
        <f t="shared" ca="1" si="59"/>
        <v>5</v>
      </c>
      <c r="K265">
        <f t="shared" ca="1" si="59"/>
        <v>5</v>
      </c>
      <c r="L265">
        <f t="shared" ca="1" si="59"/>
        <v>5</v>
      </c>
      <c r="M265">
        <f t="shared" ca="1" si="59"/>
        <v>3</v>
      </c>
      <c r="N265">
        <f t="shared" ca="1" si="59"/>
        <v>5</v>
      </c>
      <c r="O265" s="2">
        <f t="shared" ca="1" si="56"/>
        <v>4.5</v>
      </c>
      <c r="P265" s="2">
        <f t="shared" ca="1" si="57"/>
        <v>4.333333333333333</v>
      </c>
      <c r="Q265" s="2">
        <f t="shared" ca="1" si="58"/>
        <v>4.4333333333333336</v>
      </c>
    </row>
    <row r="266" spans="1:17" x14ac:dyDescent="0.2">
      <c r="A266">
        <v>100265</v>
      </c>
      <c r="B266" s="3">
        <f t="shared" ca="1" si="50"/>
        <v>7059.7393268255228</v>
      </c>
      <c r="C266" s="3">
        <f t="shared" ca="1" si="51"/>
        <v>53.134187184851228</v>
      </c>
      <c r="D266" s="3" t="str">
        <f t="shared" ca="1" si="52"/>
        <v>老员工</v>
      </c>
      <c r="E266" t="str">
        <f t="shared" ca="1" si="53"/>
        <v>女</v>
      </c>
      <c r="F266" s="3">
        <f t="shared" ca="1" si="54"/>
        <v>7008.3105173316535</v>
      </c>
      <c r="G266" s="3">
        <f t="shared" ca="1" si="55"/>
        <v>11</v>
      </c>
      <c r="H266">
        <f t="shared" ca="1" si="49"/>
        <v>5</v>
      </c>
      <c r="I266">
        <f t="shared" ca="1" si="59"/>
        <v>4</v>
      </c>
      <c r="J266">
        <f t="shared" ca="1" si="59"/>
        <v>5</v>
      </c>
      <c r="K266">
        <f t="shared" ca="1" si="59"/>
        <v>4</v>
      </c>
      <c r="L266">
        <f t="shared" ca="1" si="59"/>
        <v>5</v>
      </c>
      <c r="M266">
        <f t="shared" ca="1" si="59"/>
        <v>4</v>
      </c>
      <c r="N266">
        <f t="shared" ca="1" si="59"/>
        <v>5</v>
      </c>
      <c r="O266" s="2">
        <f t="shared" ca="1" si="56"/>
        <v>4.5</v>
      </c>
      <c r="P266" s="2">
        <f t="shared" ca="1" si="57"/>
        <v>4.666666666666667</v>
      </c>
      <c r="Q266" s="2">
        <f t="shared" ca="1" si="58"/>
        <v>4.5666666666666664</v>
      </c>
    </row>
    <row r="267" spans="1:17" x14ac:dyDescent="0.2">
      <c r="A267">
        <v>100266</v>
      </c>
      <c r="B267" s="3">
        <f t="shared" ca="1" si="50"/>
        <v>6980.3522797962614</v>
      </c>
      <c r="C267" s="3">
        <f t="shared" ca="1" si="51"/>
        <v>49.79342806479363</v>
      </c>
      <c r="D267" s="3" t="str">
        <f t="shared" ca="1" si="52"/>
        <v>老员工</v>
      </c>
      <c r="E267" t="str">
        <f t="shared" ca="1" si="53"/>
        <v>女</v>
      </c>
      <c r="F267" s="3">
        <f t="shared" ca="1" si="54"/>
        <v>2930.7375966339791</v>
      </c>
      <c r="G267" s="3">
        <f t="shared" ca="1" si="55"/>
        <v>14</v>
      </c>
      <c r="H267">
        <f t="shared" ca="1" si="49"/>
        <v>5</v>
      </c>
      <c r="I267">
        <f t="shared" ca="1" si="59"/>
        <v>5</v>
      </c>
      <c r="J267">
        <f t="shared" ca="1" si="59"/>
        <v>3</v>
      </c>
      <c r="K267">
        <f t="shared" ca="1" si="59"/>
        <v>5</v>
      </c>
      <c r="L267">
        <f t="shared" ca="1" si="59"/>
        <v>3</v>
      </c>
      <c r="M267">
        <f t="shared" ca="1" si="59"/>
        <v>5</v>
      </c>
      <c r="N267">
        <f t="shared" ca="1" si="59"/>
        <v>5</v>
      </c>
      <c r="O267" s="2">
        <f t="shared" ca="1" si="56"/>
        <v>4.5</v>
      </c>
      <c r="P267" s="2">
        <f t="shared" ca="1" si="57"/>
        <v>4.333333333333333</v>
      </c>
      <c r="Q267" s="2">
        <f t="shared" ca="1" si="58"/>
        <v>4.4333333333333336</v>
      </c>
    </row>
    <row r="268" spans="1:17" x14ac:dyDescent="0.2">
      <c r="A268">
        <v>100267</v>
      </c>
      <c r="B268" s="3">
        <f t="shared" ca="1" si="50"/>
        <v>7865.2558138926406</v>
      </c>
      <c r="C268" s="3">
        <f t="shared" ca="1" si="51"/>
        <v>18.262417352137856</v>
      </c>
      <c r="D268" s="3" t="str">
        <f t="shared" ca="1" si="52"/>
        <v>青年</v>
      </c>
      <c r="E268" t="str">
        <f t="shared" ca="1" si="53"/>
        <v>女</v>
      </c>
      <c r="F268" s="3">
        <f t="shared" ca="1" si="54"/>
        <v>6176.1125209927677</v>
      </c>
      <c r="G268" s="3">
        <f t="shared" ca="1" si="55"/>
        <v>8</v>
      </c>
      <c r="H268">
        <f t="shared" ca="1" si="49"/>
        <v>5</v>
      </c>
      <c r="I268">
        <f t="shared" ca="1" si="59"/>
        <v>5</v>
      </c>
      <c r="J268">
        <f t="shared" ca="1" si="59"/>
        <v>3</v>
      </c>
      <c r="K268">
        <f t="shared" ca="1" si="59"/>
        <v>4</v>
      </c>
      <c r="L268">
        <f t="shared" ca="1" si="59"/>
        <v>4</v>
      </c>
      <c r="M268">
        <f t="shared" ca="1" si="59"/>
        <v>5</v>
      </c>
      <c r="N268">
        <f t="shared" ca="1" si="59"/>
        <v>5</v>
      </c>
      <c r="O268" s="2">
        <f t="shared" ca="1" si="56"/>
        <v>4.25</v>
      </c>
      <c r="P268" s="2">
        <f t="shared" ca="1" si="57"/>
        <v>4.666666666666667</v>
      </c>
      <c r="Q268" s="2">
        <f t="shared" ca="1" si="58"/>
        <v>4.416666666666667</v>
      </c>
    </row>
    <row r="269" spans="1:17" x14ac:dyDescent="0.2">
      <c r="A269">
        <v>100268</v>
      </c>
      <c r="B269" s="3">
        <f t="shared" ca="1" si="50"/>
        <v>4373.8245643218561</v>
      </c>
      <c r="C269" s="3">
        <f t="shared" ca="1" si="51"/>
        <v>20.295596530991901</v>
      </c>
      <c r="D269" s="3" t="str">
        <f t="shared" ca="1" si="52"/>
        <v>青年</v>
      </c>
      <c r="E269" t="str">
        <f t="shared" ca="1" si="53"/>
        <v>男</v>
      </c>
      <c r="F269" s="3">
        <f t="shared" ca="1" si="54"/>
        <v>3214.1980389604632</v>
      </c>
      <c r="G269" s="3">
        <f t="shared" ca="1" si="55"/>
        <v>18</v>
      </c>
      <c r="H269">
        <f t="shared" ca="1" si="49"/>
        <v>4</v>
      </c>
      <c r="I269">
        <f t="shared" ca="1" si="59"/>
        <v>4</v>
      </c>
      <c r="J269">
        <f t="shared" ca="1" si="59"/>
        <v>4</v>
      </c>
      <c r="K269">
        <f t="shared" ca="1" si="59"/>
        <v>5</v>
      </c>
      <c r="L269">
        <f t="shared" ca="1" si="59"/>
        <v>5</v>
      </c>
      <c r="M269">
        <f t="shared" ca="1" si="59"/>
        <v>5</v>
      </c>
      <c r="N269">
        <f t="shared" ca="1" si="59"/>
        <v>4</v>
      </c>
      <c r="O269" s="2">
        <f t="shared" ca="1" si="56"/>
        <v>4.25</v>
      </c>
      <c r="P269" s="2">
        <f t="shared" ca="1" si="57"/>
        <v>4.666666666666667</v>
      </c>
      <c r="Q269" s="2">
        <f t="shared" ca="1" si="58"/>
        <v>4.416666666666667</v>
      </c>
    </row>
    <row r="270" spans="1:17" x14ac:dyDescent="0.2">
      <c r="A270">
        <v>100269</v>
      </c>
      <c r="B270" s="3">
        <f t="shared" ca="1" si="50"/>
        <v>9537.105868557428</v>
      </c>
      <c r="C270" s="3">
        <f t="shared" ca="1" si="51"/>
        <v>32.629513219867533</v>
      </c>
      <c r="D270" s="3" t="str">
        <f t="shared" ca="1" si="52"/>
        <v>骨干</v>
      </c>
      <c r="E270" t="str">
        <f t="shared" ca="1" si="53"/>
        <v>男</v>
      </c>
      <c r="F270" s="3">
        <f t="shared" ca="1" si="54"/>
        <v>8128.4926047453055</v>
      </c>
      <c r="G270" s="3">
        <f t="shared" ca="1" si="55"/>
        <v>11</v>
      </c>
      <c r="H270">
        <f t="shared" ca="1" si="49"/>
        <v>4</v>
      </c>
      <c r="I270">
        <f t="shared" ca="1" si="59"/>
        <v>5</v>
      </c>
      <c r="J270">
        <f t="shared" ca="1" si="59"/>
        <v>3</v>
      </c>
      <c r="K270">
        <f t="shared" ca="1" si="59"/>
        <v>4</v>
      </c>
      <c r="L270">
        <f t="shared" ca="1" si="59"/>
        <v>5</v>
      </c>
      <c r="M270">
        <f t="shared" ca="1" si="59"/>
        <v>2</v>
      </c>
      <c r="N270">
        <f t="shared" ca="1" si="59"/>
        <v>3</v>
      </c>
      <c r="O270" s="2">
        <f t="shared" ca="1" si="56"/>
        <v>4</v>
      </c>
      <c r="P270" s="2">
        <f t="shared" ca="1" si="57"/>
        <v>3.3333333333333335</v>
      </c>
      <c r="Q270" s="2">
        <f t="shared" ca="1" si="58"/>
        <v>3.7333333333333334</v>
      </c>
    </row>
    <row r="271" spans="1:17" x14ac:dyDescent="0.2">
      <c r="A271">
        <v>100270</v>
      </c>
      <c r="B271" s="3">
        <f t="shared" ca="1" si="50"/>
        <v>1576.6626204030288</v>
      </c>
      <c r="C271" s="3">
        <f t="shared" ca="1" si="51"/>
        <v>18.953437815895374</v>
      </c>
      <c r="D271" s="3" t="str">
        <f t="shared" ca="1" si="52"/>
        <v>青年</v>
      </c>
      <c r="E271" t="str">
        <f t="shared" ca="1" si="53"/>
        <v>男</v>
      </c>
      <c r="F271" s="3">
        <f t="shared" ca="1" si="54"/>
        <v>16178.287908195585</v>
      </c>
      <c r="G271" s="3">
        <f t="shared" ca="1" si="55"/>
        <v>20</v>
      </c>
      <c r="H271">
        <f t="shared" ca="1" si="49"/>
        <v>5</v>
      </c>
      <c r="I271">
        <f t="shared" ca="1" si="59"/>
        <v>3</v>
      </c>
      <c r="J271">
        <f t="shared" ca="1" si="59"/>
        <v>5</v>
      </c>
      <c r="K271">
        <f t="shared" ca="1" si="59"/>
        <v>3</v>
      </c>
      <c r="L271">
        <f t="shared" ca="1" si="59"/>
        <v>2</v>
      </c>
      <c r="M271">
        <f t="shared" ca="1" si="59"/>
        <v>3</v>
      </c>
      <c r="N271">
        <f t="shared" ca="1" si="59"/>
        <v>4</v>
      </c>
      <c r="O271" s="2">
        <f t="shared" ca="1" si="56"/>
        <v>4</v>
      </c>
      <c r="P271" s="2">
        <f t="shared" ca="1" si="57"/>
        <v>3</v>
      </c>
      <c r="Q271" s="2">
        <f t="shared" ca="1" si="58"/>
        <v>3.6</v>
      </c>
    </row>
    <row r="272" spans="1:17" x14ac:dyDescent="0.2">
      <c r="A272">
        <v>100271</v>
      </c>
      <c r="B272" s="3">
        <f t="shared" ca="1" si="50"/>
        <v>1694.2350905486037</v>
      </c>
      <c r="C272" s="3">
        <f t="shared" ca="1" si="51"/>
        <v>37.205472391998939</v>
      </c>
      <c r="D272" s="3" t="str">
        <f t="shared" ca="1" si="52"/>
        <v>老员工</v>
      </c>
      <c r="E272" t="str">
        <f t="shared" ca="1" si="53"/>
        <v>男</v>
      </c>
      <c r="F272" s="3">
        <f t="shared" ca="1" si="54"/>
        <v>3256.6273085605826</v>
      </c>
      <c r="G272" s="3">
        <f t="shared" ca="1" si="55"/>
        <v>20</v>
      </c>
      <c r="H272">
        <f t="shared" ca="1" si="49"/>
        <v>5</v>
      </c>
      <c r="I272">
        <f t="shared" ca="1" si="59"/>
        <v>4</v>
      </c>
      <c r="J272">
        <f t="shared" ca="1" si="59"/>
        <v>5</v>
      </c>
      <c r="K272">
        <f t="shared" ca="1" si="59"/>
        <v>3</v>
      </c>
      <c r="L272">
        <f t="shared" ca="1" si="59"/>
        <v>3</v>
      </c>
      <c r="M272">
        <f t="shared" ca="1" si="59"/>
        <v>5</v>
      </c>
      <c r="N272">
        <f t="shared" ca="1" si="59"/>
        <v>4</v>
      </c>
      <c r="O272" s="2">
        <f t="shared" ca="1" si="56"/>
        <v>4.25</v>
      </c>
      <c r="P272" s="2">
        <f t="shared" ca="1" si="57"/>
        <v>4</v>
      </c>
      <c r="Q272" s="2">
        <f t="shared" ca="1" si="58"/>
        <v>4.1500000000000004</v>
      </c>
    </row>
    <row r="273" spans="1:17" x14ac:dyDescent="0.2">
      <c r="A273">
        <v>100272</v>
      </c>
      <c r="B273" s="3">
        <f t="shared" ca="1" si="50"/>
        <v>4199.0168608786198</v>
      </c>
      <c r="C273" s="3">
        <f t="shared" ca="1" si="51"/>
        <v>44.021556632340726</v>
      </c>
      <c r="D273" s="3" t="str">
        <f t="shared" ca="1" si="52"/>
        <v>老员工</v>
      </c>
      <c r="E273" t="str">
        <f t="shared" ca="1" si="53"/>
        <v>男</v>
      </c>
      <c r="F273" s="3">
        <f t="shared" ca="1" si="54"/>
        <v>16589.93933979296</v>
      </c>
      <c r="G273" s="3">
        <f t="shared" ca="1" si="55"/>
        <v>18</v>
      </c>
      <c r="H273">
        <f t="shared" ca="1" si="49"/>
        <v>5</v>
      </c>
      <c r="I273">
        <f t="shared" ca="1" si="59"/>
        <v>5</v>
      </c>
      <c r="J273">
        <f t="shared" ca="1" si="59"/>
        <v>4</v>
      </c>
      <c r="K273">
        <f t="shared" ca="1" si="59"/>
        <v>5</v>
      </c>
      <c r="L273">
        <f t="shared" ca="1" si="59"/>
        <v>3</v>
      </c>
      <c r="M273">
        <f t="shared" ca="1" si="59"/>
        <v>5</v>
      </c>
      <c r="N273">
        <f t="shared" ca="1" si="59"/>
        <v>4</v>
      </c>
      <c r="O273" s="2">
        <f t="shared" ca="1" si="56"/>
        <v>4.75</v>
      </c>
      <c r="P273" s="2">
        <f t="shared" ca="1" si="57"/>
        <v>4</v>
      </c>
      <c r="Q273" s="2">
        <f t="shared" ca="1" si="58"/>
        <v>4.45</v>
      </c>
    </row>
    <row r="274" spans="1:17" x14ac:dyDescent="0.2">
      <c r="A274">
        <v>100273</v>
      </c>
      <c r="B274" s="3">
        <f t="shared" ca="1" si="50"/>
        <v>4434.5298880559722</v>
      </c>
      <c r="C274" s="3">
        <f t="shared" ca="1" si="51"/>
        <v>27.085540888029708</v>
      </c>
      <c r="D274" s="3" t="str">
        <f t="shared" ca="1" si="52"/>
        <v>骨干</v>
      </c>
      <c r="E274" t="str">
        <f t="shared" ca="1" si="53"/>
        <v>女</v>
      </c>
      <c r="F274" s="3">
        <f t="shared" ca="1" si="54"/>
        <v>14762.458469008256</v>
      </c>
      <c r="G274" s="3">
        <f t="shared" ca="1" si="55"/>
        <v>7</v>
      </c>
      <c r="H274">
        <f t="shared" ca="1" si="49"/>
        <v>5</v>
      </c>
      <c r="I274">
        <f t="shared" ca="1" si="59"/>
        <v>5</v>
      </c>
      <c r="J274">
        <f t="shared" ca="1" si="59"/>
        <v>4</v>
      </c>
      <c r="K274">
        <f t="shared" ca="1" si="59"/>
        <v>4</v>
      </c>
      <c r="L274">
        <f t="shared" ca="1" si="59"/>
        <v>4</v>
      </c>
      <c r="M274">
        <f t="shared" ca="1" si="59"/>
        <v>5</v>
      </c>
      <c r="N274">
        <f t="shared" ca="1" si="59"/>
        <v>4</v>
      </c>
      <c r="O274" s="2">
        <f t="shared" ca="1" si="56"/>
        <v>4.5</v>
      </c>
      <c r="P274" s="2">
        <f t="shared" ca="1" si="57"/>
        <v>4.333333333333333</v>
      </c>
      <c r="Q274" s="2">
        <f t="shared" ca="1" si="58"/>
        <v>4.4333333333333336</v>
      </c>
    </row>
    <row r="275" spans="1:17" x14ac:dyDescent="0.2">
      <c r="A275">
        <v>100274</v>
      </c>
      <c r="B275" s="3">
        <f t="shared" ca="1" si="50"/>
        <v>2017.8986278037248</v>
      </c>
      <c r="C275" s="3">
        <f t="shared" ca="1" si="51"/>
        <v>44.126839378682973</v>
      </c>
      <c r="D275" s="3" t="str">
        <f t="shared" ca="1" si="52"/>
        <v>老员工</v>
      </c>
      <c r="E275" t="str">
        <f t="shared" ca="1" si="53"/>
        <v>男</v>
      </c>
      <c r="F275" s="3">
        <f t="shared" ca="1" si="54"/>
        <v>17772.308499638639</v>
      </c>
      <c r="G275" s="3">
        <f t="shared" ca="1" si="55"/>
        <v>4</v>
      </c>
      <c r="H275">
        <f t="shared" ca="1" si="49"/>
        <v>4</v>
      </c>
      <c r="I275">
        <f t="shared" ca="1" si="59"/>
        <v>5</v>
      </c>
      <c r="J275">
        <f t="shared" ca="1" si="59"/>
        <v>5</v>
      </c>
      <c r="K275">
        <f t="shared" ca="1" si="59"/>
        <v>3</v>
      </c>
      <c r="L275">
        <f t="shared" ca="1" si="59"/>
        <v>4</v>
      </c>
      <c r="M275">
        <f t="shared" ca="1" si="59"/>
        <v>5</v>
      </c>
      <c r="N275">
        <f t="shared" ca="1" si="59"/>
        <v>4</v>
      </c>
      <c r="O275" s="2">
        <f t="shared" ca="1" si="56"/>
        <v>4.25</v>
      </c>
      <c r="P275" s="2">
        <f t="shared" ca="1" si="57"/>
        <v>4.333333333333333</v>
      </c>
      <c r="Q275" s="2">
        <f t="shared" ca="1" si="58"/>
        <v>4.2833333333333332</v>
      </c>
    </row>
    <row r="276" spans="1:17" x14ac:dyDescent="0.2">
      <c r="A276">
        <v>100275</v>
      </c>
      <c r="B276" s="3">
        <f t="shared" ca="1" si="50"/>
        <v>1951.2743201217409</v>
      </c>
      <c r="C276" s="3">
        <f t="shared" ca="1" si="51"/>
        <v>65.496167958749396</v>
      </c>
      <c r="D276" s="3" t="str">
        <f t="shared" ca="1" si="52"/>
        <v>老员工</v>
      </c>
      <c r="E276" t="str">
        <f t="shared" ca="1" si="53"/>
        <v>女</v>
      </c>
      <c r="F276" s="3">
        <f t="shared" ca="1" si="54"/>
        <v>8207.6985066203251</v>
      </c>
      <c r="G276" s="3">
        <f t="shared" ca="1" si="55"/>
        <v>12</v>
      </c>
      <c r="H276">
        <f t="shared" ca="1" si="49"/>
        <v>5</v>
      </c>
      <c r="I276">
        <f t="shared" ca="1" si="59"/>
        <v>5</v>
      </c>
      <c r="J276">
        <f t="shared" ca="1" si="59"/>
        <v>4</v>
      </c>
      <c r="K276">
        <f t="shared" ca="1" si="59"/>
        <v>5</v>
      </c>
      <c r="L276">
        <f t="shared" ca="1" si="59"/>
        <v>5</v>
      </c>
      <c r="M276">
        <f t="shared" ca="1" si="59"/>
        <v>4</v>
      </c>
      <c r="N276">
        <f t="shared" ca="1" si="59"/>
        <v>5</v>
      </c>
      <c r="O276" s="2">
        <f t="shared" ca="1" si="56"/>
        <v>4.75</v>
      </c>
      <c r="P276" s="2">
        <f t="shared" ca="1" si="57"/>
        <v>4.666666666666667</v>
      </c>
      <c r="Q276" s="2">
        <f t="shared" ca="1" si="58"/>
        <v>4.7166666666666668</v>
      </c>
    </row>
    <row r="277" spans="1:17" x14ac:dyDescent="0.2">
      <c r="A277">
        <v>100276</v>
      </c>
      <c r="B277" s="3">
        <f t="shared" ca="1" si="50"/>
        <v>9598.2354649873305</v>
      </c>
      <c r="C277" s="3">
        <f t="shared" ca="1" si="51"/>
        <v>19.950808290135335</v>
      </c>
      <c r="D277" s="3" t="str">
        <f t="shared" ca="1" si="52"/>
        <v>青年</v>
      </c>
      <c r="E277" t="str">
        <f t="shared" ca="1" si="53"/>
        <v>女</v>
      </c>
      <c r="F277" s="3">
        <f t="shared" ca="1" si="54"/>
        <v>16133.492735477868</v>
      </c>
      <c r="G277" s="3">
        <f t="shared" ca="1" si="55"/>
        <v>10</v>
      </c>
      <c r="H277">
        <f t="shared" ca="1" si="49"/>
        <v>4</v>
      </c>
      <c r="I277">
        <f t="shared" ca="1" si="59"/>
        <v>5</v>
      </c>
      <c r="J277">
        <f t="shared" ca="1" si="59"/>
        <v>4</v>
      </c>
      <c r="K277">
        <f t="shared" ca="1" si="59"/>
        <v>3</v>
      </c>
      <c r="L277">
        <f t="shared" ca="1" si="59"/>
        <v>5</v>
      </c>
      <c r="M277">
        <f t="shared" ca="1" si="59"/>
        <v>3</v>
      </c>
      <c r="N277">
        <f t="shared" ca="1" si="59"/>
        <v>4</v>
      </c>
      <c r="O277" s="2">
        <f t="shared" ca="1" si="56"/>
        <v>4</v>
      </c>
      <c r="P277" s="2">
        <f t="shared" ca="1" si="57"/>
        <v>4</v>
      </c>
      <c r="Q277" s="2">
        <f t="shared" ca="1" si="58"/>
        <v>4</v>
      </c>
    </row>
    <row r="278" spans="1:17" x14ac:dyDescent="0.2">
      <c r="A278">
        <v>100277</v>
      </c>
      <c r="B278" s="3">
        <f t="shared" ca="1" si="50"/>
        <v>2511.14300001831</v>
      </c>
      <c r="C278" s="3">
        <f t="shared" ca="1" si="51"/>
        <v>52.280288149540525</v>
      </c>
      <c r="D278" s="3" t="str">
        <f t="shared" ca="1" si="52"/>
        <v>老员工</v>
      </c>
      <c r="E278" t="str">
        <f t="shared" ca="1" si="53"/>
        <v>男</v>
      </c>
      <c r="F278" s="3">
        <f t="shared" ca="1" si="54"/>
        <v>18636.230480717521</v>
      </c>
      <c r="G278" s="3">
        <f t="shared" ca="1" si="55"/>
        <v>11</v>
      </c>
      <c r="H278">
        <f t="shared" ca="1" si="49"/>
        <v>4</v>
      </c>
      <c r="I278">
        <f t="shared" ca="1" si="59"/>
        <v>4</v>
      </c>
      <c r="J278">
        <f t="shared" ca="1" si="59"/>
        <v>5</v>
      </c>
      <c r="K278">
        <f t="shared" ca="1" si="59"/>
        <v>5</v>
      </c>
      <c r="L278">
        <f t="shared" ca="1" si="59"/>
        <v>3</v>
      </c>
      <c r="M278">
        <f t="shared" ca="1" si="59"/>
        <v>4</v>
      </c>
      <c r="N278">
        <f t="shared" ca="1" si="59"/>
        <v>4</v>
      </c>
      <c r="O278" s="2">
        <f t="shared" ca="1" si="56"/>
        <v>4.5</v>
      </c>
      <c r="P278" s="2">
        <f t="shared" ca="1" si="57"/>
        <v>3.6666666666666665</v>
      </c>
      <c r="Q278" s="2">
        <f t="shared" ca="1" si="58"/>
        <v>4.1666666666666661</v>
      </c>
    </row>
    <row r="279" spans="1:17" x14ac:dyDescent="0.2">
      <c r="A279">
        <v>100278</v>
      </c>
      <c r="B279" s="3">
        <f t="shared" ca="1" si="50"/>
        <v>8520.980591860065</v>
      </c>
      <c r="C279" s="3">
        <f t="shared" ca="1" si="51"/>
        <v>25.565155481350526</v>
      </c>
      <c r="D279" s="3" t="str">
        <f t="shared" ca="1" si="52"/>
        <v>骨干</v>
      </c>
      <c r="E279" t="str">
        <f t="shared" ca="1" si="53"/>
        <v>男</v>
      </c>
      <c r="F279" s="3">
        <f t="shared" ca="1" si="54"/>
        <v>21125.769231472204</v>
      </c>
      <c r="G279" s="3">
        <f t="shared" ca="1" si="55"/>
        <v>6</v>
      </c>
      <c r="H279">
        <f t="shared" ca="1" si="49"/>
        <v>4</v>
      </c>
      <c r="I279">
        <f t="shared" ca="1" si="59"/>
        <v>5</v>
      </c>
      <c r="J279">
        <f t="shared" ca="1" si="59"/>
        <v>5</v>
      </c>
      <c r="K279">
        <f t="shared" ca="1" si="59"/>
        <v>5</v>
      </c>
      <c r="L279">
        <f t="shared" ca="1" si="59"/>
        <v>2</v>
      </c>
      <c r="M279">
        <f t="shared" ca="1" si="59"/>
        <v>4</v>
      </c>
      <c r="N279">
        <f t="shared" ca="1" si="59"/>
        <v>4</v>
      </c>
      <c r="O279" s="2">
        <f t="shared" ca="1" si="56"/>
        <v>4.75</v>
      </c>
      <c r="P279" s="2">
        <f t="shared" ca="1" si="57"/>
        <v>3.3333333333333335</v>
      </c>
      <c r="Q279" s="2">
        <f t="shared" ca="1" si="58"/>
        <v>4.1833333333333336</v>
      </c>
    </row>
    <row r="280" spans="1:17" x14ac:dyDescent="0.2">
      <c r="A280">
        <v>100279</v>
      </c>
      <c r="B280" s="3">
        <f t="shared" ca="1" si="50"/>
        <v>5233.4916195630258</v>
      </c>
      <c r="C280" s="3">
        <f t="shared" ca="1" si="51"/>
        <v>54.663334838317482</v>
      </c>
      <c r="D280" s="3" t="str">
        <f t="shared" ca="1" si="52"/>
        <v>老员工</v>
      </c>
      <c r="E280" t="str">
        <f t="shared" ca="1" si="53"/>
        <v>男</v>
      </c>
      <c r="F280" s="3">
        <f t="shared" ca="1" si="54"/>
        <v>17278.406728122271</v>
      </c>
      <c r="G280" s="3">
        <f t="shared" ca="1" si="55"/>
        <v>10</v>
      </c>
      <c r="H280">
        <f t="shared" ca="1" si="49"/>
        <v>4</v>
      </c>
      <c r="I280">
        <f t="shared" ca="1" si="59"/>
        <v>4</v>
      </c>
      <c r="J280">
        <f t="shared" ca="1" si="59"/>
        <v>5</v>
      </c>
      <c r="K280">
        <f t="shared" ca="1" si="59"/>
        <v>2</v>
      </c>
      <c r="L280">
        <f t="shared" ca="1" si="59"/>
        <v>5</v>
      </c>
      <c r="M280">
        <f t="shared" ca="1" si="59"/>
        <v>5</v>
      </c>
      <c r="N280">
        <f t="shared" ca="1" si="59"/>
        <v>5</v>
      </c>
      <c r="O280" s="2">
        <f t="shared" ca="1" si="56"/>
        <v>3.75</v>
      </c>
      <c r="P280" s="2">
        <f t="shared" ca="1" si="57"/>
        <v>5</v>
      </c>
      <c r="Q280" s="2">
        <f t="shared" ca="1" si="58"/>
        <v>4.25</v>
      </c>
    </row>
    <row r="281" spans="1:17" x14ac:dyDescent="0.2">
      <c r="A281">
        <v>100280</v>
      </c>
      <c r="B281" s="3">
        <f t="shared" ca="1" si="50"/>
        <v>3083.0970814575344</v>
      </c>
      <c r="C281" s="3">
        <f t="shared" ca="1" si="51"/>
        <v>43.392339508220175</v>
      </c>
      <c r="D281" s="3" t="str">
        <f t="shared" ca="1" si="52"/>
        <v>老员工</v>
      </c>
      <c r="E281" t="str">
        <f t="shared" ca="1" si="53"/>
        <v>男</v>
      </c>
      <c r="F281" s="3">
        <f t="shared" ca="1" si="54"/>
        <v>19809.772061022148</v>
      </c>
      <c r="G281" s="3">
        <f t="shared" ca="1" si="55"/>
        <v>16</v>
      </c>
      <c r="H281">
        <f t="shared" ca="1" si="49"/>
        <v>4</v>
      </c>
      <c r="I281">
        <f t="shared" ca="1" si="59"/>
        <v>5</v>
      </c>
      <c r="J281">
        <f t="shared" ca="1" si="59"/>
        <v>4</v>
      </c>
      <c r="K281">
        <f t="shared" ca="1" si="59"/>
        <v>4</v>
      </c>
      <c r="L281">
        <f t="shared" ca="1" si="59"/>
        <v>4</v>
      </c>
      <c r="M281">
        <f t="shared" ca="1" si="59"/>
        <v>3</v>
      </c>
      <c r="N281">
        <f t="shared" ca="1" si="59"/>
        <v>5</v>
      </c>
      <c r="O281" s="2">
        <f t="shared" ca="1" si="56"/>
        <v>4.25</v>
      </c>
      <c r="P281" s="2">
        <f t="shared" ca="1" si="57"/>
        <v>4</v>
      </c>
      <c r="Q281" s="2">
        <f t="shared" ca="1" si="58"/>
        <v>4.1500000000000004</v>
      </c>
    </row>
    <row r="282" spans="1:17" x14ac:dyDescent="0.2">
      <c r="A282">
        <v>100281</v>
      </c>
      <c r="B282" s="3">
        <f t="shared" ca="1" si="50"/>
        <v>4188.352468523587</v>
      </c>
      <c r="C282" s="3">
        <f t="shared" ca="1" si="51"/>
        <v>33.070153860591859</v>
      </c>
      <c r="D282" s="3" t="str">
        <f t="shared" ca="1" si="52"/>
        <v>骨干</v>
      </c>
      <c r="E282" t="str">
        <f t="shared" ca="1" si="53"/>
        <v>男</v>
      </c>
      <c r="F282" s="3">
        <f t="shared" ca="1" si="54"/>
        <v>8247.8217485609111</v>
      </c>
      <c r="G282" s="3">
        <f t="shared" ca="1" si="55"/>
        <v>5</v>
      </c>
      <c r="H282">
        <f t="shared" ca="1" si="49"/>
        <v>5</v>
      </c>
      <c r="I282">
        <f t="shared" ca="1" si="59"/>
        <v>3</v>
      </c>
      <c r="J282">
        <f t="shared" ca="1" si="59"/>
        <v>5</v>
      </c>
      <c r="K282">
        <f t="shared" ca="1" si="59"/>
        <v>3</v>
      </c>
      <c r="L282">
        <f t="shared" ca="1" si="59"/>
        <v>5</v>
      </c>
      <c r="M282">
        <f t="shared" ca="1" si="59"/>
        <v>4</v>
      </c>
      <c r="N282">
        <f t="shared" ca="1" si="59"/>
        <v>4</v>
      </c>
      <c r="O282" s="2">
        <f t="shared" ca="1" si="56"/>
        <v>4</v>
      </c>
      <c r="P282" s="2">
        <f t="shared" ca="1" si="57"/>
        <v>4.333333333333333</v>
      </c>
      <c r="Q282" s="2">
        <f t="shared" ca="1" si="58"/>
        <v>4.1333333333333329</v>
      </c>
    </row>
    <row r="283" spans="1:17" x14ac:dyDescent="0.2">
      <c r="A283">
        <v>100282</v>
      </c>
      <c r="B283" s="3">
        <f t="shared" ca="1" si="50"/>
        <v>9758.9845789866613</v>
      </c>
      <c r="C283" s="3">
        <f t="shared" ca="1" si="51"/>
        <v>33.88527267852097</v>
      </c>
      <c r="D283" s="3" t="str">
        <f t="shared" ca="1" si="52"/>
        <v>骨干</v>
      </c>
      <c r="E283" t="str">
        <f t="shared" ca="1" si="53"/>
        <v>男</v>
      </c>
      <c r="F283" s="3">
        <f t="shared" ca="1" si="54"/>
        <v>17549.25564799098</v>
      </c>
      <c r="G283" s="3">
        <f t="shared" ca="1" si="55"/>
        <v>2</v>
      </c>
      <c r="H283">
        <f t="shared" ca="1" si="49"/>
        <v>5</v>
      </c>
      <c r="I283">
        <f t="shared" ca="1" si="59"/>
        <v>3</v>
      </c>
      <c r="J283">
        <f t="shared" ca="1" si="59"/>
        <v>5</v>
      </c>
      <c r="K283">
        <f t="shared" ca="1" si="59"/>
        <v>5</v>
      </c>
      <c r="L283">
        <f t="shared" ca="1" si="59"/>
        <v>4</v>
      </c>
      <c r="M283">
        <f t="shared" ca="1" si="59"/>
        <v>3</v>
      </c>
      <c r="N283">
        <f t="shared" ca="1" si="59"/>
        <v>4</v>
      </c>
      <c r="O283" s="2">
        <f t="shared" ca="1" si="56"/>
        <v>4.5</v>
      </c>
      <c r="P283" s="2">
        <f t="shared" ca="1" si="57"/>
        <v>3.6666666666666665</v>
      </c>
      <c r="Q283" s="2">
        <f t="shared" ca="1" si="58"/>
        <v>4.1666666666666661</v>
      </c>
    </row>
    <row r="284" spans="1:17" x14ac:dyDescent="0.2">
      <c r="A284">
        <v>100283</v>
      </c>
      <c r="B284" s="3">
        <f t="shared" ca="1" si="50"/>
        <v>6811.0934969304917</v>
      </c>
      <c r="C284" s="3">
        <f t="shared" ca="1" si="51"/>
        <v>25.702504035740066</v>
      </c>
      <c r="D284" s="3" t="str">
        <f t="shared" ca="1" si="52"/>
        <v>骨干</v>
      </c>
      <c r="E284" t="str">
        <f t="shared" ca="1" si="53"/>
        <v>女</v>
      </c>
      <c r="F284" s="3">
        <f t="shared" ca="1" si="54"/>
        <v>16436.926200613743</v>
      </c>
      <c r="G284" s="3">
        <f t="shared" ca="1" si="55"/>
        <v>13</v>
      </c>
      <c r="H284">
        <f t="shared" ca="1" si="49"/>
        <v>5</v>
      </c>
      <c r="I284">
        <f t="shared" ca="1" si="59"/>
        <v>2</v>
      </c>
      <c r="J284">
        <f t="shared" ca="1" si="59"/>
        <v>5</v>
      </c>
      <c r="K284">
        <f t="shared" ca="1" si="59"/>
        <v>4</v>
      </c>
      <c r="L284">
        <f t="shared" ca="1" si="59"/>
        <v>4</v>
      </c>
      <c r="M284">
        <f t="shared" ca="1" si="59"/>
        <v>5</v>
      </c>
      <c r="N284">
        <f t="shared" ca="1" si="59"/>
        <v>4</v>
      </c>
      <c r="O284" s="2">
        <f t="shared" ca="1" si="56"/>
        <v>4</v>
      </c>
      <c r="P284" s="2">
        <f t="shared" ca="1" si="57"/>
        <v>4.333333333333333</v>
      </c>
      <c r="Q284" s="2">
        <f t="shared" ca="1" si="58"/>
        <v>4.1333333333333329</v>
      </c>
    </row>
    <row r="285" spans="1:17" x14ac:dyDescent="0.2">
      <c r="A285">
        <v>100284</v>
      </c>
      <c r="B285" s="3">
        <f t="shared" ca="1" si="50"/>
        <v>9027.6322140710636</v>
      </c>
      <c r="C285" s="3">
        <f t="shared" ca="1" si="51"/>
        <v>24.547991147922794</v>
      </c>
      <c r="D285" s="3" t="str">
        <f t="shared" ca="1" si="52"/>
        <v>骨干</v>
      </c>
      <c r="E285" t="str">
        <f t="shared" ca="1" si="53"/>
        <v>男</v>
      </c>
      <c r="F285" s="3">
        <f t="shared" ca="1" si="54"/>
        <v>2242.7468660053878</v>
      </c>
      <c r="G285" s="3">
        <f t="shared" ca="1" si="55"/>
        <v>21</v>
      </c>
      <c r="H285">
        <f t="shared" ca="1" si="49"/>
        <v>2</v>
      </c>
      <c r="I285">
        <f t="shared" ca="1" si="59"/>
        <v>4</v>
      </c>
      <c r="J285">
        <f t="shared" ca="1" si="59"/>
        <v>3</v>
      </c>
      <c r="K285">
        <f t="shared" ca="1" si="59"/>
        <v>3</v>
      </c>
      <c r="L285">
        <f t="shared" ca="1" si="59"/>
        <v>5</v>
      </c>
      <c r="M285">
        <f t="shared" ca="1" si="59"/>
        <v>5</v>
      </c>
      <c r="N285">
        <f t="shared" ca="1" si="59"/>
        <v>5</v>
      </c>
      <c r="O285" s="2">
        <f t="shared" ca="1" si="56"/>
        <v>3</v>
      </c>
      <c r="P285" s="2">
        <f t="shared" ca="1" si="57"/>
        <v>5</v>
      </c>
      <c r="Q285" s="2">
        <f t="shared" ca="1" si="58"/>
        <v>3.8</v>
      </c>
    </row>
    <row r="286" spans="1:17" x14ac:dyDescent="0.2">
      <c r="A286">
        <v>100285</v>
      </c>
      <c r="B286" s="3">
        <f t="shared" ca="1" si="50"/>
        <v>3272.5670569178965</v>
      </c>
      <c r="C286" s="3">
        <f t="shared" ca="1" si="51"/>
        <v>59.950517914466971</v>
      </c>
      <c r="D286" s="3" t="str">
        <f t="shared" ca="1" si="52"/>
        <v>老员工</v>
      </c>
      <c r="E286" t="str">
        <f t="shared" ca="1" si="53"/>
        <v>男</v>
      </c>
      <c r="F286" s="3">
        <f t="shared" ca="1" si="54"/>
        <v>17810.600903034407</v>
      </c>
      <c r="G286" s="3">
        <f t="shared" ca="1" si="55"/>
        <v>3</v>
      </c>
      <c r="H286">
        <f t="shared" ca="1" si="49"/>
        <v>5</v>
      </c>
      <c r="I286">
        <f t="shared" ca="1" si="59"/>
        <v>3</v>
      </c>
      <c r="J286">
        <f t="shared" ca="1" si="59"/>
        <v>5</v>
      </c>
      <c r="K286">
        <f t="shared" ca="1" si="59"/>
        <v>4</v>
      </c>
      <c r="L286">
        <f t="shared" ca="1" si="59"/>
        <v>4</v>
      </c>
      <c r="M286">
        <f t="shared" ca="1" si="59"/>
        <v>4</v>
      </c>
      <c r="N286">
        <f t="shared" ca="1" si="59"/>
        <v>5</v>
      </c>
      <c r="O286" s="2">
        <f t="shared" ca="1" si="56"/>
        <v>4.25</v>
      </c>
      <c r="P286" s="2">
        <f t="shared" ca="1" si="57"/>
        <v>4.333333333333333</v>
      </c>
      <c r="Q286" s="2">
        <f t="shared" ca="1" si="58"/>
        <v>4.2833333333333332</v>
      </c>
    </row>
    <row r="287" spans="1:17" x14ac:dyDescent="0.2">
      <c r="A287">
        <v>100286</v>
      </c>
      <c r="B287" s="3">
        <f t="shared" ca="1" si="50"/>
        <v>728.65468838791855</v>
      </c>
      <c r="C287" s="3">
        <f t="shared" ca="1" si="51"/>
        <v>66.963271809015438</v>
      </c>
      <c r="D287" s="3" t="str">
        <f t="shared" ca="1" si="52"/>
        <v>老员工</v>
      </c>
      <c r="E287" t="str">
        <f t="shared" ca="1" si="53"/>
        <v>男</v>
      </c>
      <c r="F287" s="3">
        <f t="shared" ca="1" si="54"/>
        <v>19496.027647654795</v>
      </c>
      <c r="G287" s="3">
        <f t="shared" ca="1" si="55"/>
        <v>5</v>
      </c>
      <c r="H287">
        <f t="shared" ca="1" si="49"/>
        <v>5</v>
      </c>
      <c r="I287">
        <f t="shared" ca="1" si="59"/>
        <v>5</v>
      </c>
      <c r="J287">
        <f t="shared" ca="1" si="59"/>
        <v>5</v>
      </c>
      <c r="K287">
        <f t="shared" ca="1" si="59"/>
        <v>5</v>
      </c>
      <c r="L287">
        <f t="shared" ca="1" si="59"/>
        <v>4</v>
      </c>
      <c r="M287">
        <f t="shared" ca="1" si="59"/>
        <v>4</v>
      </c>
      <c r="N287">
        <f t="shared" ca="1" si="59"/>
        <v>3</v>
      </c>
      <c r="O287" s="2">
        <f t="shared" ca="1" si="56"/>
        <v>5</v>
      </c>
      <c r="P287" s="2">
        <f t="shared" ca="1" si="57"/>
        <v>3.6666666666666665</v>
      </c>
      <c r="Q287" s="2">
        <f t="shared" ca="1" si="58"/>
        <v>4.4666666666666668</v>
      </c>
    </row>
    <row r="288" spans="1:17" x14ac:dyDescent="0.2">
      <c r="A288">
        <v>100287</v>
      </c>
      <c r="B288" s="3">
        <f t="shared" ca="1" si="50"/>
        <v>4861.8157245951434</v>
      </c>
      <c r="C288" s="3">
        <f t="shared" ca="1" si="51"/>
        <v>34.930038085903391</v>
      </c>
      <c r="D288" s="3" t="str">
        <f t="shared" ca="1" si="52"/>
        <v>骨干</v>
      </c>
      <c r="E288" t="str">
        <f t="shared" ca="1" si="53"/>
        <v>男</v>
      </c>
      <c r="F288" s="3">
        <f t="shared" ca="1" si="54"/>
        <v>21976.262847674734</v>
      </c>
      <c r="G288" s="3">
        <f t="shared" ca="1" si="55"/>
        <v>3</v>
      </c>
      <c r="H288">
        <f t="shared" ca="1" si="49"/>
        <v>5</v>
      </c>
      <c r="I288">
        <f t="shared" ca="1" si="59"/>
        <v>4</v>
      </c>
      <c r="J288">
        <f t="shared" ca="1" si="59"/>
        <v>5</v>
      </c>
      <c r="K288">
        <f t="shared" ca="1" si="59"/>
        <v>5</v>
      </c>
      <c r="L288">
        <f t="shared" ca="1" si="59"/>
        <v>5</v>
      </c>
      <c r="M288">
        <f t="shared" ca="1" si="59"/>
        <v>5</v>
      </c>
      <c r="N288">
        <f t="shared" ca="1" si="59"/>
        <v>4</v>
      </c>
      <c r="O288" s="2">
        <f t="shared" ca="1" si="56"/>
        <v>4.75</v>
      </c>
      <c r="P288" s="2">
        <f t="shared" ca="1" si="57"/>
        <v>4.666666666666667</v>
      </c>
      <c r="Q288" s="2">
        <f t="shared" ca="1" si="58"/>
        <v>4.7166666666666668</v>
      </c>
    </row>
    <row r="289" spans="1:17" x14ac:dyDescent="0.2">
      <c r="A289">
        <v>100288</v>
      </c>
      <c r="B289" s="3">
        <f t="shared" ca="1" si="50"/>
        <v>7140.557104261622</v>
      </c>
      <c r="C289" s="3">
        <f t="shared" ca="1" si="51"/>
        <v>18.410786809815487</v>
      </c>
      <c r="D289" s="3" t="str">
        <f t="shared" ca="1" si="52"/>
        <v>青年</v>
      </c>
      <c r="E289" t="str">
        <f t="shared" ca="1" si="53"/>
        <v>男</v>
      </c>
      <c r="F289" s="3">
        <f t="shared" ca="1" si="54"/>
        <v>10950.911945249667</v>
      </c>
      <c r="G289" s="3">
        <f t="shared" ca="1" si="55"/>
        <v>17</v>
      </c>
      <c r="H289">
        <f t="shared" ca="1" si="49"/>
        <v>5</v>
      </c>
      <c r="I289">
        <f t="shared" ca="1" si="59"/>
        <v>5</v>
      </c>
      <c r="J289">
        <f t="shared" ca="1" si="59"/>
        <v>3</v>
      </c>
      <c r="K289">
        <f t="shared" ca="1" si="59"/>
        <v>4</v>
      </c>
      <c r="L289">
        <f t="shared" ca="1" si="59"/>
        <v>5</v>
      </c>
      <c r="M289">
        <f t="shared" ca="1" si="59"/>
        <v>5</v>
      </c>
      <c r="N289">
        <f t="shared" ca="1" si="59"/>
        <v>5</v>
      </c>
      <c r="O289" s="2">
        <f t="shared" ca="1" si="56"/>
        <v>4.25</v>
      </c>
      <c r="P289" s="2">
        <f t="shared" ca="1" si="57"/>
        <v>5</v>
      </c>
      <c r="Q289" s="2">
        <f t="shared" ca="1" si="58"/>
        <v>4.55</v>
      </c>
    </row>
    <row r="290" spans="1:17" x14ac:dyDescent="0.2">
      <c r="A290">
        <v>100289</v>
      </c>
      <c r="B290" s="3">
        <f t="shared" ca="1" si="50"/>
        <v>529.61463836555754</v>
      </c>
      <c r="C290" s="3">
        <f t="shared" ca="1" si="51"/>
        <v>31.857321687915636</v>
      </c>
      <c r="D290" s="3" t="str">
        <f t="shared" ca="1" si="52"/>
        <v>骨干</v>
      </c>
      <c r="E290" t="str">
        <f t="shared" ca="1" si="53"/>
        <v>女</v>
      </c>
      <c r="F290" s="3">
        <f t="shared" ca="1" si="54"/>
        <v>2527.723331012482</v>
      </c>
      <c r="G290" s="3">
        <f t="shared" ca="1" si="55"/>
        <v>14</v>
      </c>
      <c r="H290">
        <f t="shared" ca="1" si="49"/>
        <v>4</v>
      </c>
      <c r="I290">
        <f t="shared" ca="1" si="59"/>
        <v>5</v>
      </c>
      <c r="J290">
        <f t="shared" ca="1" si="59"/>
        <v>4</v>
      </c>
      <c r="K290">
        <f t="shared" ca="1" si="59"/>
        <v>4</v>
      </c>
      <c r="L290">
        <f t="shared" ca="1" si="59"/>
        <v>3</v>
      </c>
      <c r="M290">
        <f t="shared" ca="1" si="59"/>
        <v>5</v>
      </c>
      <c r="N290">
        <f t="shared" ca="1" si="59"/>
        <v>2</v>
      </c>
      <c r="O290" s="2">
        <f t="shared" ca="1" si="56"/>
        <v>4.25</v>
      </c>
      <c r="P290" s="2">
        <f t="shared" ca="1" si="57"/>
        <v>3.3333333333333335</v>
      </c>
      <c r="Q290" s="2">
        <f t="shared" ca="1" si="58"/>
        <v>3.8833333333333333</v>
      </c>
    </row>
    <row r="291" spans="1:17" x14ac:dyDescent="0.2">
      <c r="A291">
        <v>100290</v>
      </c>
      <c r="B291" s="3">
        <f t="shared" ca="1" si="50"/>
        <v>3058.1191721154164</v>
      </c>
      <c r="C291" s="3">
        <f t="shared" ca="1" si="51"/>
        <v>54.713665876963169</v>
      </c>
      <c r="D291" s="3" t="str">
        <f t="shared" ca="1" si="52"/>
        <v>老员工</v>
      </c>
      <c r="E291" t="str">
        <f t="shared" ca="1" si="53"/>
        <v>男</v>
      </c>
      <c r="F291" s="3">
        <f t="shared" ca="1" si="54"/>
        <v>18440.856162913122</v>
      </c>
      <c r="G291" s="3">
        <f t="shared" ca="1" si="55"/>
        <v>19</v>
      </c>
      <c r="H291">
        <f t="shared" ca="1" si="49"/>
        <v>4</v>
      </c>
      <c r="I291">
        <f t="shared" ca="1" si="59"/>
        <v>5</v>
      </c>
      <c r="J291">
        <f t="shared" ca="1" si="59"/>
        <v>4</v>
      </c>
      <c r="K291">
        <f t="shared" ca="1" si="59"/>
        <v>5</v>
      </c>
      <c r="L291">
        <f t="shared" ca="1" si="59"/>
        <v>5</v>
      </c>
      <c r="M291">
        <f t="shared" ca="1" si="59"/>
        <v>5</v>
      </c>
      <c r="N291">
        <f t="shared" ca="1" si="59"/>
        <v>5</v>
      </c>
      <c r="O291" s="2">
        <f t="shared" ca="1" si="56"/>
        <v>4.5</v>
      </c>
      <c r="P291" s="2">
        <f t="shared" ca="1" si="57"/>
        <v>5</v>
      </c>
      <c r="Q291" s="2">
        <f t="shared" ca="1" si="58"/>
        <v>4.6999999999999993</v>
      </c>
    </row>
    <row r="292" spans="1:17" x14ac:dyDescent="0.2">
      <c r="A292">
        <v>100291</v>
      </c>
      <c r="B292" s="3">
        <f t="shared" ca="1" si="50"/>
        <v>5676.2952554748872</v>
      </c>
      <c r="C292" s="3">
        <f t="shared" ca="1" si="51"/>
        <v>53.206525402180525</v>
      </c>
      <c r="D292" s="3" t="str">
        <f t="shared" ca="1" si="52"/>
        <v>老员工</v>
      </c>
      <c r="E292" t="str">
        <f t="shared" ca="1" si="53"/>
        <v>女</v>
      </c>
      <c r="F292" s="3">
        <f t="shared" ca="1" si="54"/>
        <v>20009.976513092824</v>
      </c>
      <c r="G292" s="3">
        <f t="shared" ca="1" si="55"/>
        <v>11</v>
      </c>
      <c r="H292">
        <f t="shared" ca="1" si="49"/>
        <v>5</v>
      </c>
      <c r="I292">
        <f t="shared" ca="1" si="59"/>
        <v>5</v>
      </c>
      <c r="J292">
        <f t="shared" ca="1" si="59"/>
        <v>4</v>
      </c>
      <c r="K292">
        <f t="shared" ca="1" si="59"/>
        <v>5</v>
      </c>
      <c r="L292">
        <f t="shared" ca="1" si="59"/>
        <v>5</v>
      </c>
      <c r="M292">
        <f t="shared" ca="1" si="59"/>
        <v>4</v>
      </c>
      <c r="N292">
        <f t="shared" ca="1" si="59"/>
        <v>4</v>
      </c>
      <c r="O292" s="2">
        <f t="shared" ca="1" si="56"/>
        <v>4.75</v>
      </c>
      <c r="P292" s="2">
        <f t="shared" ca="1" si="57"/>
        <v>4.333333333333333</v>
      </c>
      <c r="Q292" s="2">
        <f t="shared" ca="1" si="58"/>
        <v>4.5833333333333339</v>
      </c>
    </row>
    <row r="293" spans="1:17" x14ac:dyDescent="0.2">
      <c r="A293">
        <v>100292</v>
      </c>
      <c r="B293" s="3">
        <f t="shared" ca="1" si="50"/>
        <v>5712.8996476376878</v>
      </c>
      <c r="C293" s="3">
        <f t="shared" ca="1" si="51"/>
        <v>26.542073246779722</v>
      </c>
      <c r="D293" s="3" t="str">
        <f t="shared" ca="1" si="52"/>
        <v>骨干</v>
      </c>
      <c r="E293" t="str">
        <f t="shared" ca="1" si="53"/>
        <v>女</v>
      </c>
      <c r="F293" s="3">
        <f t="shared" ca="1" si="54"/>
        <v>21211.162466385002</v>
      </c>
      <c r="G293" s="3">
        <f t="shared" ca="1" si="55"/>
        <v>19</v>
      </c>
      <c r="H293">
        <f t="shared" ca="1" si="49"/>
        <v>4</v>
      </c>
      <c r="I293">
        <f t="shared" ca="1" si="59"/>
        <v>5</v>
      </c>
      <c r="J293">
        <f t="shared" ca="1" si="59"/>
        <v>4</v>
      </c>
      <c r="K293">
        <f t="shared" ca="1" si="59"/>
        <v>5</v>
      </c>
      <c r="L293">
        <f t="shared" ca="1" si="59"/>
        <v>5</v>
      </c>
      <c r="M293">
        <f t="shared" ca="1" si="59"/>
        <v>3</v>
      </c>
      <c r="N293">
        <f t="shared" ca="1" si="59"/>
        <v>5</v>
      </c>
      <c r="O293" s="2">
        <f t="shared" ca="1" si="56"/>
        <v>4.5</v>
      </c>
      <c r="P293" s="2">
        <f t="shared" ca="1" si="57"/>
        <v>4.333333333333333</v>
      </c>
      <c r="Q293" s="2">
        <f t="shared" ca="1" si="58"/>
        <v>4.4333333333333336</v>
      </c>
    </row>
    <row r="294" spans="1:17" x14ac:dyDescent="0.2">
      <c r="A294">
        <v>100293</v>
      </c>
      <c r="B294" s="3">
        <f t="shared" ca="1" si="50"/>
        <v>2018.9304132239804</v>
      </c>
      <c r="C294" s="3">
        <f t="shared" ca="1" si="51"/>
        <v>58.176517524743204</v>
      </c>
      <c r="D294" s="3" t="str">
        <f t="shared" ca="1" si="52"/>
        <v>老员工</v>
      </c>
      <c r="E294" t="str">
        <f t="shared" ca="1" si="53"/>
        <v>女</v>
      </c>
      <c r="F294" s="3">
        <f t="shared" ca="1" si="54"/>
        <v>12989.67628021639</v>
      </c>
      <c r="G294" s="3">
        <f t="shared" ca="1" si="55"/>
        <v>12</v>
      </c>
      <c r="H294">
        <f t="shared" ca="1" si="49"/>
        <v>5</v>
      </c>
      <c r="I294">
        <f t="shared" ca="1" si="59"/>
        <v>5</v>
      </c>
      <c r="J294">
        <f t="shared" ca="1" si="59"/>
        <v>5</v>
      </c>
      <c r="K294">
        <f t="shared" ca="1" si="59"/>
        <v>3</v>
      </c>
      <c r="L294">
        <f t="shared" ca="1" si="59"/>
        <v>5</v>
      </c>
      <c r="M294">
        <f t="shared" ca="1" si="59"/>
        <v>3</v>
      </c>
      <c r="N294">
        <f t="shared" ca="1" si="59"/>
        <v>4</v>
      </c>
      <c r="O294" s="2">
        <f t="shared" ca="1" si="56"/>
        <v>4.5</v>
      </c>
      <c r="P294" s="2">
        <f t="shared" ca="1" si="57"/>
        <v>4</v>
      </c>
      <c r="Q294" s="2">
        <f t="shared" ca="1" si="58"/>
        <v>4.3</v>
      </c>
    </row>
    <row r="295" spans="1:17" x14ac:dyDescent="0.2">
      <c r="A295">
        <v>100294</v>
      </c>
      <c r="B295" s="3">
        <f t="shared" ca="1" si="50"/>
        <v>3000.5942796001918</v>
      </c>
      <c r="C295" s="3">
        <f t="shared" ca="1" si="51"/>
        <v>33.943153466590594</v>
      </c>
      <c r="D295" s="3" t="str">
        <f t="shared" ca="1" si="52"/>
        <v>骨干</v>
      </c>
      <c r="E295" t="str">
        <f t="shared" ca="1" si="53"/>
        <v>男</v>
      </c>
      <c r="F295" s="3">
        <f t="shared" ca="1" si="54"/>
        <v>15274.838562707551</v>
      </c>
      <c r="G295" s="3">
        <f t="shared" ca="1" si="55"/>
        <v>8</v>
      </c>
      <c r="H295">
        <f t="shared" ca="1" si="49"/>
        <v>5</v>
      </c>
      <c r="I295">
        <f t="shared" ca="1" si="59"/>
        <v>5</v>
      </c>
      <c r="J295">
        <f t="shared" ca="1" si="59"/>
        <v>5</v>
      </c>
      <c r="K295">
        <f t="shared" ca="1" si="59"/>
        <v>5</v>
      </c>
      <c r="L295">
        <f t="shared" ca="1" si="59"/>
        <v>4</v>
      </c>
      <c r="M295">
        <f t="shared" ca="1" si="59"/>
        <v>4</v>
      </c>
      <c r="N295">
        <f t="shared" ca="1" si="59"/>
        <v>4</v>
      </c>
      <c r="O295" s="2">
        <f t="shared" ca="1" si="56"/>
        <v>5</v>
      </c>
      <c r="P295" s="2">
        <f t="shared" ca="1" si="57"/>
        <v>4</v>
      </c>
      <c r="Q295" s="2">
        <f t="shared" ca="1" si="58"/>
        <v>4.5999999999999996</v>
      </c>
    </row>
    <row r="296" spans="1:17" x14ac:dyDescent="0.2">
      <c r="A296">
        <v>100295</v>
      </c>
      <c r="B296" s="3">
        <f t="shared" ca="1" si="50"/>
        <v>4635.3021795863478</v>
      </c>
      <c r="C296" s="3">
        <f t="shared" ca="1" si="51"/>
        <v>55.554363174971229</v>
      </c>
      <c r="D296" s="3" t="str">
        <f t="shared" ca="1" si="52"/>
        <v>老员工</v>
      </c>
      <c r="E296" t="str">
        <f t="shared" ca="1" si="53"/>
        <v>女</v>
      </c>
      <c r="F296" s="3">
        <f t="shared" ca="1" si="54"/>
        <v>18993.375384708677</v>
      </c>
      <c r="G296" s="3">
        <f t="shared" ca="1" si="55"/>
        <v>14</v>
      </c>
      <c r="H296">
        <f t="shared" ca="1" si="49"/>
        <v>5</v>
      </c>
      <c r="I296">
        <f t="shared" ca="1" si="59"/>
        <v>5</v>
      </c>
      <c r="J296">
        <f t="shared" ca="1" si="59"/>
        <v>4</v>
      </c>
      <c r="K296">
        <f t="shared" ca="1" si="59"/>
        <v>4</v>
      </c>
      <c r="L296">
        <f t="shared" ca="1" si="59"/>
        <v>5</v>
      </c>
      <c r="M296">
        <f t="shared" ca="1" si="59"/>
        <v>4</v>
      </c>
      <c r="N296">
        <f t="shared" ca="1" si="59"/>
        <v>5</v>
      </c>
      <c r="O296" s="2">
        <f t="shared" ca="1" si="56"/>
        <v>4.5</v>
      </c>
      <c r="P296" s="2">
        <f t="shared" ca="1" si="57"/>
        <v>4.666666666666667</v>
      </c>
      <c r="Q296" s="2">
        <f t="shared" ca="1" si="58"/>
        <v>4.5666666666666664</v>
      </c>
    </row>
    <row r="297" spans="1:17" x14ac:dyDescent="0.2">
      <c r="A297">
        <v>100296</v>
      </c>
      <c r="B297" s="3">
        <f t="shared" ca="1" si="50"/>
        <v>1287.3215132642579</v>
      </c>
      <c r="C297" s="3">
        <f t="shared" ca="1" si="51"/>
        <v>40.45470654208075</v>
      </c>
      <c r="D297" s="3" t="str">
        <f t="shared" ca="1" si="52"/>
        <v>老员工</v>
      </c>
      <c r="E297" t="str">
        <f t="shared" ca="1" si="53"/>
        <v>男</v>
      </c>
      <c r="F297" s="3">
        <f t="shared" ca="1" si="54"/>
        <v>11138.630023118922</v>
      </c>
      <c r="G297" s="3">
        <f t="shared" ca="1" si="55"/>
        <v>22</v>
      </c>
      <c r="H297">
        <f t="shared" ca="1" si="49"/>
        <v>4</v>
      </c>
      <c r="I297">
        <f t="shared" ca="1" si="59"/>
        <v>4</v>
      </c>
      <c r="J297">
        <f t="shared" ca="1" si="59"/>
        <v>5</v>
      </c>
      <c r="K297">
        <f t="shared" ca="1" si="59"/>
        <v>4</v>
      </c>
      <c r="L297">
        <f t="shared" ca="1" si="59"/>
        <v>5</v>
      </c>
      <c r="M297">
        <f t="shared" ca="1" si="59"/>
        <v>3</v>
      </c>
      <c r="N297">
        <f t="shared" ca="1" si="59"/>
        <v>4</v>
      </c>
      <c r="O297" s="2">
        <f t="shared" ca="1" si="56"/>
        <v>4.25</v>
      </c>
      <c r="P297" s="2">
        <f t="shared" ca="1" si="57"/>
        <v>4</v>
      </c>
      <c r="Q297" s="2">
        <f t="shared" ca="1" si="58"/>
        <v>4.1500000000000004</v>
      </c>
    </row>
    <row r="298" spans="1:17" x14ac:dyDescent="0.2">
      <c r="A298">
        <v>100297</v>
      </c>
      <c r="B298" s="3">
        <f t="shared" ca="1" si="50"/>
        <v>8591.3487058778464</v>
      </c>
      <c r="C298" s="3">
        <f t="shared" ca="1" si="51"/>
        <v>39.280734877289632</v>
      </c>
      <c r="D298" s="3" t="str">
        <f t="shared" ca="1" si="52"/>
        <v>老员工</v>
      </c>
      <c r="E298" t="str">
        <f t="shared" ca="1" si="53"/>
        <v>男</v>
      </c>
      <c r="F298" s="3">
        <f t="shared" ca="1" si="54"/>
        <v>9975.953428134113</v>
      </c>
      <c r="G298" s="3">
        <f t="shared" ca="1" si="55"/>
        <v>10</v>
      </c>
      <c r="H298">
        <f t="shared" ca="1" si="49"/>
        <v>2</v>
      </c>
      <c r="I298">
        <f t="shared" ca="1" si="59"/>
        <v>5</v>
      </c>
      <c r="J298">
        <f t="shared" ca="1" si="59"/>
        <v>5</v>
      </c>
      <c r="K298">
        <f t="shared" ca="1" si="59"/>
        <v>4</v>
      </c>
      <c r="L298">
        <f t="shared" ca="1" si="59"/>
        <v>4</v>
      </c>
      <c r="M298">
        <f t="shared" ca="1" si="59"/>
        <v>4</v>
      </c>
      <c r="N298">
        <f t="shared" ca="1" si="59"/>
        <v>3</v>
      </c>
      <c r="O298" s="2">
        <f t="shared" ca="1" si="56"/>
        <v>4</v>
      </c>
      <c r="P298" s="2">
        <f t="shared" ca="1" si="57"/>
        <v>3.6666666666666665</v>
      </c>
      <c r="Q298" s="2">
        <f t="shared" ca="1" si="58"/>
        <v>3.8666666666666667</v>
      </c>
    </row>
    <row r="299" spans="1:17" x14ac:dyDescent="0.2">
      <c r="A299">
        <v>100298</v>
      </c>
      <c r="B299" s="3">
        <f t="shared" ca="1" si="50"/>
        <v>53.481639105542598</v>
      </c>
      <c r="C299" s="3">
        <f t="shared" ca="1" si="51"/>
        <v>66.865829810131032</v>
      </c>
      <c r="D299" s="3" t="str">
        <f t="shared" ca="1" si="52"/>
        <v>老员工</v>
      </c>
      <c r="E299" t="str">
        <f t="shared" ca="1" si="53"/>
        <v>男</v>
      </c>
      <c r="F299" s="3">
        <f t="shared" ca="1" si="54"/>
        <v>3875.9691552663862</v>
      </c>
      <c r="G299" s="3">
        <f t="shared" ca="1" si="55"/>
        <v>21</v>
      </c>
      <c r="H299">
        <f t="shared" ca="1" si="49"/>
        <v>5</v>
      </c>
      <c r="I299">
        <f t="shared" ca="1" si="59"/>
        <v>5</v>
      </c>
      <c r="J299">
        <f t="shared" ca="1" si="59"/>
        <v>5</v>
      </c>
      <c r="K299">
        <f t="shared" ca="1" si="59"/>
        <v>5</v>
      </c>
      <c r="L299">
        <f t="shared" ca="1" si="59"/>
        <v>4</v>
      </c>
      <c r="M299">
        <f t="shared" ca="1" si="59"/>
        <v>5</v>
      </c>
      <c r="N299">
        <f t="shared" ca="1" si="59"/>
        <v>3</v>
      </c>
      <c r="O299" s="2">
        <f t="shared" ca="1" si="56"/>
        <v>5</v>
      </c>
      <c r="P299" s="2">
        <f t="shared" ca="1" si="57"/>
        <v>4</v>
      </c>
      <c r="Q299" s="2">
        <f t="shared" ca="1" si="58"/>
        <v>4.5999999999999996</v>
      </c>
    </row>
    <row r="300" spans="1:17" x14ac:dyDescent="0.2">
      <c r="A300">
        <v>100299</v>
      </c>
      <c r="B300" s="3">
        <f t="shared" ca="1" si="50"/>
        <v>3021.356710454751</v>
      </c>
      <c r="C300" s="3">
        <f t="shared" ca="1" si="51"/>
        <v>64.457680319800431</v>
      </c>
      <c r="D300" s="3" t="str">
        <f t="shared" ca="1" si="52"/>
        <v>老员工</v>
      </c>
      <c r="E300" t="str">
        <f t="shared" ca="1" si="53"/>
        <v>女</v>
      </c>
      <c r="F300" s="3">
        <f t="shared" ca="1" si="54"/>
        <v>8179.6079049802865</v>
      </c>
      <c r="G300" s="3">
        <f t="shared" ca="1" si="55"/>
        <v>2</v>
      </c>
      <c r="H300">
        <f t="shared" ca="1" si="49"/>
        <v>4</v>
      </c>
      <c r="I300">
        <f t="shared" ca="1" si="59"/>
        <v>4</v>
      </c>
      <c r="J300">
        <f t="shared" ca="1" si="59"/>
        <v>4</v>
      </c>
      <c r="K300">
        <f t="shared" ca="1" si="59"/>
        <v>4</v>
      </c>
      <c r="L300">
        <f t="shared" ca="1" si="59"/>
        <v>5</v>
      </c>
      <c r="M300">
        <f t="shared" ca="1" si="59"/>
        <v>5</v>
      </c>
      <c r="N300">
        <f t="shared" ca="1" si="59"/>
        <v>5</v>
      </c>
      <c r="O300" s="2">
        <f t="shared" ca="1" si="56"/>
        <v>4</v>
      </c>
      <c r="P300" s="2">
        <f t="shared" ca="1" si="57"/>
        <v>5</v>
      </c>
      <c r="Q300" s="2">
        <f t="shared" ca="1" si="58"/>
        <v>4.4000000000000004</v>
      </c>
    </row>
    <row r="301" spans="1:17" x14ac:dyDescent="0.2">
      <c r="A301">
        <v>100300</v>
      </c>
      <c r="B301" s="3">
        <f t="shared" ca="1" si="50"/>
        <v>8049.3051213667886</v>
      </c>
      <c r="C301" s="3">
        <f t="shared" ca="1" si="51"/>
        <v>29.794457634271922</v>
      </c>
      <c r="D301" s="3" t="str">
        <f t="shared" ca="1" si="52"/>
        <v>骨干</v>
      </c>
      <c r="E301" t="str">
        <f t="shared" ca="1" si="53"/>
        <v>女</v>
      </c>
      <c r="F301" s="3">
        <f t="shared" ca="1" si="54"/>
        <v>16835.880472317633</v>
      </c>
      <c r="G301" s="3">
        <f t="shared" ca="1" si="55"/>
        <v>12</v>
      </c>
      <c r="H301">
        <f t="shared" ca="1" si="49"/>
        <v>3</v>
      </c>
      <c r="I301">
        <f t="shared" ca="1" si="59"/>
        <v>5</v>
      </c>
      <c r="J301">
        <f t="shared" ca="1" si="59"/>
        <v>3</v>
      </c>
      <c r="K301">
        <f t="shared" ca="1" si="59"/>
        <v>4</v>
      </c>
      <c r="L301">
        <f t="shared" ca="1" si="59"/>
        <v>5</v>
      </c>
      <c r="M301">
        <f t="shared" ca="1" si="59"/>
        <v>5</v>
      </c>
      <c r="N301">
        <f t="shared" ca="1" si="59"/>
        <v>4</v>
      </c>
      <c r="O301" s="2">
        <f t="shared" ca="1" si="56"/>
        <v>3.75</v>
      </c>
      <c r="P301" s="2">
        <f t="shared" ca="1" si="57"/>
        <v>4.666666666666667</v>
      </c>
      <c r="Q301" s="2">
        <f t="shared" ca="1" si="58"/>
        <v>4.1166666666666671</v>
      </c>
    </row>
    <row r="302" spans="1:17" x14ac:dyDescent="0.2">
      <c r="A302">
        <v>100301</v>
      </c>
      <c r="B302" s="3">
        <f t="shared" ca="1" si="50"/>
        <v>7701.0398599728551</v>
      </c>
      <c r="C302" s="3">
        <f t="shared" ca="1" si="51"/>
        <v>35.773470795567079</v>
      </c>
      <c r="D302" s="3" t="str">
        <f t="shared" ca="1" si="52"/>
        <v>老员工</v>
      </c>
      <c r="E302" t="str">
        <f t="shared" ca="1" si="53"/>
        <v>男</v>
      </c>
      <c r="F302" s="3">
        <f t="shared" ca="1" si="54"/>
        <v>8186.0130054037518</v>
      </c>
      <c r="G302" s="3">
        <f t="shared" ca="1" si="55"/>
        <v>16</v>
      </c>
      <c r="H302">
        <f t="shared" ca="1" si="49"/>
        <v>4</v>
      </c>
      <c r="I302">
        <f t="shared" ca="1" si="59"/>
        <v>5</v>
      </c>
      <c r="J302">
        <f t="shared" ca="1" si="59"/>
        <v>4</v>
      </c>
      <c r="K302">
        <f t="shared" ca="1" si="59"/>
        <v>5</v>
      </c>
      <c r="L302">
        <f t="shared" ca="1" si="59"/>
        <v>5</v>
      </c>
      <c r="M302">
        <f t="shared" ca="1" si="59"/>
        <v>5</v>
      </c>
      <c r="N302">
        <f t="shared" ca="1" si="59"/>
        <v>4</v>
      </c>
      <c r="O302" s="2">
        <f t="shared" ca="1" si="56"/>
        <v>4.5</v>
      </c>
      <c r="P302" s="2">
        <f t="shared" ca="1" si="57"/>
        <v>4.666666666666667</v>
      </c>
      <c r="Q302" s="2">
        <f t="shared" ca="1" si="58"/>
        <v>4.5666666666666664</v>
      </c>
    </row>
    <row r="303" spans="1:17" x14ac:dyDescent="0.2">
      <c r="A303">
        <v>100302</v>
      </c>
      <c r="B303" s="3">
        <f t="shared" ca="1" si="50"/>
        <v>9401.4695186743375</v>
      </c>
      <c r="C303" s="3">
        <f t="shared" ca="1" si="51"/>
        <v>46.703866442073966</v>
      </c>
      <c r="D303" s="3" t="str">
        <f t="shared" ca="1" si="52"/>
        <v>老员工</v>
      </c>
      <c r="E303" t="str">
        <f t="shared" ca="1" si="53"/>
        <v>男</v>
      </c>
      <c r="F303" s="3">
        <f t="shared" ca="1" si="54"/>
        <v>5756.0267760471143</v>
      </c>
      <c r="G303" s="3">
        <f t="shared" ca="1" si="55"/>
        <v>9</v>
      </c>
      <c r="H303">
        <f t="shared" ca="1" si="49"/>
        <v>4</v>
      </c>
      <c r="I303">
        <f t="shared" ca="1" si="59"/>
        <v>4</v>
      </c>
      <c r="J303">
        <f t="shared" ca="1" si="59"/>
        <v>4</v>
      </c>
      <c r="K303">
        <f t="shared" ca="1" si="59"/>
        <v>4</v>
      </c>
      <c r="L303">
        <f t="shared" ca="1" si="59"/>
        <v>3</v>
      </c>
      <c r="M303">
        <f t="shared" ca="1" si="59"/>
        <v>4</v>
      </c>
      <c r="N303">
        <f t="shared" ca="1" si="59"/>
        <v>5</v>
      </c>
      <c r="O303" s="2">
        <f t="shared" ca="1" si="56"/>
        <v>4</v>
      </c>
      <c r="P303" s="2">
        <f t="shared" ca="1" si="57"/>
        <v>4</v>
      </c>
      <c r="Q303" s="2">
        <f t="shared" ca="1" si="58"/>
        <v>4</v>
      </c>
    </row>
    <row r="304" spans="1:17" x14ac:dyDescent="0.2">
      <c r="A304">
        <v>100303</v>
      </c>
      <c r="B304" s="3">
        <f t="shared" ca="1" si="50"/>
        <v>1031.7509680855951</v>
      </c>
      <c r="C304" s="3">
        <f t="shared" ca="1" si="51"/>
        <v>33.319068700664715</v>
      </c>
      <c r="D304" s="3" t="str">
        <f t="shared" ca="1" si="52"/>
        <v>骨干</v>
      </c>
      <c r="E304" t="str">
        <f t="shared" ca="1" si="53"/>
        <v>男</v>
      </c>
      <c r="F304" s="3">
        <f t="shared" ca="1" si="54"/>
        <v>6469.4778865980034</v>
      </c>
      <c r="G304" s="3">
        <f t="shared" ca="1" si="55"/>
        <v>21</v>
      </c>
      <c r="H304">
        <f t="shared" ca="1" si="49"/>
        <v>5</v>
      </c>
      <c r="I304">
        <f t="shared" ca="1" si="59"/>
        <v>5</v>
      </c>
      <c r="J304">
        <f t="shared" ca="1" si="59"/>
        <v>2</v>
      </c>
      <c r="K304">
        <f t="shared" ca="1" si="59"/>
        <v>4</v>
      </c>
      <c r="L304">
        <f t="shared" ca="1" si="59"/>
        <v>3</v>
      </c>
      <c r="M304">
        <f t="shared" ca="1" si="59"/>
        <v>5</v>
      </c>
      <c r="N304">
        <f t="shared" ca="1" si="59"/>
        <v>4</v>
      </c>
      <c r="O304" s="2">
        <f t="shared" ca="1" si="56"/>
        <v>4</v>
      </c>
      <c r="P304" s="2">
        <f t="shared" ca="1" si="57"/>
        <v>4</v>
      </c>
      <c r="Q304" s="2">
        <f t="shared" ca="1" si="58"/>
        <v>4</v>
      </c>
    </row>
    <row r="305" spans="1:17" x14ac:dyDescent="0.2">
      <c r="A305">
        <v>100304</v>
      </c>
      <c r="B305" s="3">
        <f t="shared" ca="1" si="50"/>
        <v>9421.5031602470353</v>
      </c>
      <c r="C305" s="3">
        <f t="shared" ca="1" si="51"/>
        <v>52.722659654894549</v>
      </c>
      <c r="D305" s="3" t="str">
        <f t="shared" ca="1" si="52"/>
        <v>老员工</v>
      </c>
      <c r="E305" t="str">
        <f t="shared" ca="1" si="53"/>
        <v>女</v>
      </c>
      <c r="F305" s="3">
        <f t="shared" ca="1" si="54"/>
        <v>20016.065022104529</v>
      </c>
      <c r="G305" s="3">
        <f t="shared" ca="1" si="55"/>
        <v>2</v>
      </c>
      <c r="H305">
        <f t="shared" ca="1" si="49"/>
        <v>5</v>
      </c>
      <c r="I305">
        <f t="shared" ca="1" si="59"/>
        <v>5</v>
      </c>
      <c r="J305">
        <f t="shared" ca="1" si="59"/>
        <v>5</v>
      </c>
      <c r="K305">
        <f t="shared" ca="1" si="59"/>
        <v>5</v>
      </c>
      <c r="L305">
        <f t="shared" ca="1" si="59"/>
        <v>4</v>
      </c>
      <c r="M305">
        <f t="shared" ca="1" si="59"/>
        <v>4</v>
      </c>
      <c r="N305">
        <f t="shared" ca="1" si="59"/>
        <v>5</v>
      </c>
      <c r="O305" s="2">
        <f t="shared" ca="1" si="56"/>
        <v>5</v>
      </c>
      <c r="P305" s="2">
        <f t="shared" ca="1" si="57"/>
        <v>4.333333333333333</v>
      </c>
      <c r="Q305" s="2">
        <f t="shared" ca="1" si="58"/>
        <v>4.7333333333333334</v>
      </c>
    </row>
    <row r="306" spans="1:17" x14ac:dyDescent="0.2">
      <c r="A306">
        <v>100305</v>
      </c>
      <c r="B306" s="3">
        <f t="shared" ca="1" si="50"/>
        <v>1115.4355886623534</v>
      </c>
      <c r="C306" s="3">
        <f t="shared" ca="1" si="51"/>
        <v>45.270312353697101</v>
      </c>
      <c r="D306" s="3" t="str">
        <f t="shared" ca="1" si="52"/>
        <v>老员工</v>
      </c>
      <c r="E306" t="str">
        <f t="shared" ca="1" si="53"/>
        <v>男</v>
      </c>
      <c r="F306" s="3">
        <f t="shared" ca="1" si="54"/>
        <v>21260.562445612319</v>
      </c>
      <c r="G306" s="3">
        <f t="shared" ca="1" si="55"/>
        <v>21</v>
      </c>
      <c r="H306">
        <f t="shared" ca="1" si="49"/>
        <v>5</v>
      </c>
      <c r="I306">
        <f t="shared" ca="1" si="59"/>
        <v>4</v>
      </c>
      <c r="J306">
        <f t="shared" ca="1" si="59"/>
        <v>4</v>
      </c>
      <c r="K306">
        <f t="shared" ca="1" si="59"/>
        <v>5</v>
      </c>
      <c r="L306">
        <f t="shared" ca="1" si="59"/>
        <v>5</v>
      </c>
      <c r="M306">
        <f t="shared" ca="1" si="59"/>
        <v>5</v>
      </c>
      <c r="N306">
        <f t="shared" ca="1" si="59"/>
        <v>5</v>
      </c>
      <c r="O306" s="2">
        <f t="shared" ca="1" si="56"/>
        <v>4.5</v>
      </c>
      <c r="P306" s="2">
        <f t="shared" ca="1" si="57"/>
        <v>5</v>
      </c>
      <c r="Q306" s="2">
        <f t="shared" ca="1" si="58"/>
        <v>4.6999999999999993</v>
      </c>
    </row>
    <row r="307" spans="1:17" x14ac:dyDescent="0.2">
      <c r="A307">
        <v>100306</v>
      </c>
      <c r="B307" s="3">
        <f t="shared" ca="1" si="50"/>
        <v>5915.2744070092513</v>
      </c>
      <c r="C307" s="3">
        <f t="shared" ca="1" si="51"/>
        <v>59.781036592051478</v>
      </c>
      <c r="D307" s="3" t="str">
        <f t="shared" ca="1" si="52"/>
        <v>老员工</v>
      </c>
      <c r="E307" t="str">
        <f t="shared" ca="1" si="53"/>
        <v>男</v>
      </c>
      <c r="F307" s="3">
        <f t="shared" ca="1" si="54"/>
        <v>10518.665076370211</v>
      </c>
      <c r="G307" s="3">
        <f t="shared" ca="1" si="55"/>
        <v>4</v>
      </c>
      <c r="H307">
        <f t="shared" ca="1" si="49"/>
        <v>5</v>
      </c>
      <c r="I307">
        <f t="shared" ca="1" si="59"/>
        <v>4</v>
      </c>
      <c r="J307">
        <f t="shared" ref="I307:N349" ca="1" si="60">IF(RAND()&lt;0.5,5,IF(RAND()&lt;0.7,4,IF(RAND()&lt;0.8,3,IF(RAND()&lt;0.9,2,1))))</f>
        <v>4</v>
      </c>
      <c r="K307">
        <f t="shared" ca="1" si="60"/>
        <v>4</v>
      </c>
      <c r="L307">
        <f t="shared" ca="1" si="60"/>
        <v>5</v>
      </c>
      <c r="M307">
        <f t="shared" ca="1" si="60"/>
        <v>4</v>
      </c>
      <c r="N307">
        <f t="shared" ca="1" si="60"/>
        <v>4</v>
      </c>
      <c r="O307" s="2">
        <f t="shared" ca="1" si="56"/>
        <v>4.25</v>
      </c>
      <c r="P307" s="2">
        <f t="shared" ca="1" si="57"/>
        <v>4.333333333333333</v>
      </c>
      <c r="Q307" s="2">
        <f t="shared" ca="1" si="58"/>
        <v>4.2833333333333332</v>
      </c>
    </row>
    <row r="308" spans="1:17" x14ac:dyDescent="0.2">
      <c r="A308">
        <v>100307</v>
      </c>
      <c r="B308" s="3">
        <f t="shared" ca="1" si="50"/>
        <v>9759.8287392863076</v>
      </c>
      <c r="C308" s="3">
        <f t="shared" ca="1" si="51"/>
        <v>32.933005142629597</v>
      </c>
      <c r="D308" s="3" t="str">
        <f t="shared" ca="1" si="52"/>
        <v>骨干</v>
      </c>
      <c r="E308" t="str">
        <f t="shared" ca="1" si="53"/>
        <v>女</v>
      </c>
      <c r="F308" s="3">
        <f t="shared" ca="1" si="54"/>
        <v>7246.845094104795</v>
      </c>
      <c r="G308" s="3">
        <f t="shared" ca="1" si="55"/>
        <v>4</v>
      </c>
      <c r="H308">
        <f t="shared" ca="1" si="49"/>
        <v>5</v>
      </c>
      <c r="I308">
        <f t="shared" ca="1" si="60"/>
        <v>5</v>
      </c>
      <c r="J308">
        <f t="shared" ca="1" si="60"/>
        <v>2</v>
      </c>
      <c r="K308">
        <f t="shared" ca="1" si="60"/>
        <v>5</v>
      </c>
      <c r="L308">
        <f t="shared" ca="1" si="60"/>
        <v>5</v>
      </c>
      <c r="M308">
        <f t="shared" ca="1" si="60"/>
        <v>4</v>
      </c>
      <c r="N308">
        <f t="shared" ca="1" si="60"/>
        <v>5</v>
      </c>
      <c r="O308" s="2">
        <f t="shared" ca="1" si="56"/>
        <v>4.25</v>
      </c>
      <c r="P308" s="2">
        <f t="shared" ca="1" si="57"/>
        <v>4.666666666666667</v>
      </c>
      <c r="Q308" s="2">
        <f t="shared" ca="1" si="58"/>
        <v>4.416666666666667</v>
      </c>
    </row>
    <row r="309" spans="1:17" x14ac:dyDescent="0.2">
      <c r="A309">
        <v>100308</v>
      </c>
      <c r="B309" s="3">
        <f t="shared" ca="1" si="50"/>
        <v>4432.4232586823373</v>
      </c>
      <c r="C309" s="3">
        <f t="shared" ca="1" si="51"/>
        <v>40.569019185029703</v>
      </c>
      <c r="D309" s="3" t="str">
        <f t="shared" ca="1" si="52"/>
        <v>老员工</v>
      </c>
      <c r="E309" t="str">
        <f t="shared" ca="1" si="53"/>
        <v>男</v>
      </c>
      <c r="F309" s="3">
        <f t="shared" ca="1" si="54"/>
        <v>3061.097257100585</v>
      </c>
      <c r="G309" s="3">
        <f t="shared" ca="1" si="55"/>
        <v>19</v>
      </c>
      <c r="H309">
        <f t="shared" ref="H309:H372" ca="1" si="61">IF(RAND()&lt;0.5,5,IF(RAND()&lt;0.7,4,IF(RAND()&lt;0.8,3,IF(RAND()&lt;0.9,2,1))))</f>
        <v>5</v>
      </c>
      <c r="I309">
        <f t="shared" ca="1" si="60"/>
        <v>5</v>
      </c>
      <c r="J309">
        <f t="shared" ca="1" si="60"/>
        <v>4</v>
      </c>
      <c r="K309">
        <f t="shared" ca="1" si="60"/>
        <v>3</v>
      </c>
      <c r="L309">
        <f t="shared" ca="1" si="60"/>
        <v>5</v>
      </c>
      <c r="M309">
        <f t="shared" ca="1" si="60"/>
        <v>4</v>
      </c>
      <c r="N309">
        <f t="shared" ca="1" si="60"/>
        <v>5</v>
      </c>
      <c r="O309" s="2">
        <f t="shared" ca="1" si="56"/>
        <v>4.25</v>
      </c>
      <c r="P309" s="2">
        <f t="shared" ca="1" si="57"/>
        <v>4.666666666666667</v>
      </c>
      <c r="Q309" s="2">
        <f t="shared" ca="1" si="58"/>
        <v>4.416666666666667</v>
      </c>
    </row>
    <row r="310" spans="1:17" x14ac:dyDescent="0.2">
      <c r="A310">
        <v>100309</v>
      </c>
      <c r="B310" s="3">
        <f t="shared" ca="1" si="50"/>
        <v>492.76758968450076</v>
      </c>
      <c r="C310" s="3">
        <f t="shared" ca="1" si="51"/>
        <v>27.412553991649169</v>
      </c>
      <c r="D310" s="3" t="str">
        <f t="shared" ca="1" si="52"/>
        <v>骨干</v>
      </c>
      <c r="E310" t="str">
        <f t="shared" ca="1" si="53"/>
        <v>男</v>
      </c>
      <c r="F310" s="3">
        <f t="shared" ca="1" si="54"/>
        <v>19243.163004819602</v>
      </c>
      <c r="G310" s="3">
        <f t="shared" ca="1" si="55"/>
        <v>8</v>
      </c>
      <c r="H310">
        <f t="shared" ca="1" si="61"/>
        <v>3</v>
      </c>
      <c r="I310">
        <f t="shared" ca="1" si="60"/>
        <v>5</v>
      </c>
      <c r="J310">
        <f t="shared" ca="1" si="60"/>
        <v>4</v>
      </c>
      <c r="K310">
        <f t="shared" ca="1" si="60"/>
        <v>5</v>
      </c>
      <c r="L310">
        <f t="shared" ca="1" si="60"/>
        <v>5</v>
      </c>
      <c r="M310">
        <f t="shared" ca="1" si="60"/>
        <v>5</v>
      </c>
      <c r="N310">
        <f t="shared" ca="1" si="60"/>
        <v>5</v>
      </c>
      <c r="O310" s="2">
        <f t="shared" ca="1" si="56"/>
        <v>4.25</v>
      </c>
      <c r="P310" s="2">
        <f t="shared" ca="1" si="57"/>
        <v>5</v>
      </c>
      <c r="Q310" s="2">
        <f t="shared" ca="1" si="58"/>
        <v>4.55</v>
      </c>
    </row>
    <row r="311" spans="1:17" x14ac:dyDescent="0.2">
      <c r="A311">
        <v>100310</v>
      </c>
      <c r="B311" s="3">
        <f t="shared" ca="1" si="50"/>
        <v>1178.825094637328</v>
      </c>
      <c r="C311" s="3">
        <f t="shared" ca="1" si="51"/>
        <v>42.974383532825563</v>
      </c>
      <c r="D311" s="3" t="str">
        <f t="shared" ca="1" si="52"/>
        <v>老员工</v>
      </c>
      <c r="E311" t="str">
        <f t="shared" ca="1" si="53"/>
        <v>男</v>
      </c>
      <c r="F311" s="3">
        <f t="shared" ca="1" si="54"/>
        <v>14106.981500059233</v>
      </c>
      <c r="G311" s="3">
        <f t="shared" ca="1" si="55"/>
        <v>16</v>
      </c>
      <c r="H311">
        <f t="shared" ca="1" si="61"/>
        <v>5</v>
      </c>
      <c r="I311">
        <f t="shared" ca="1" si="60"/>
        <v>5</v>
      </c>
      <c r="J311">
        <f t="shared" ca="1" si="60"/>
        <v>4</v>
      </c>
      <c r="K311">
        <f t="shared" ca="1" si="60"/>
        <v>4</v>
      </c>
      <c r="L311">
        <f t="shared" ca="1" si="60"/>
        <v>5</v>
      </c>
      <c r="M311">
        <f t="shared" ca="1" si="60"/>
        <v>5</v>
      </c>
      <c r="N311">
        <f t="shared" ca="1" si="60"/>
        <v>5</v>
      </c>
      <c r="O311" s="2">
        <f t="shared" ca="1" si="56"/>
        <v>4.5</v>
      </c>
      <c r="P311" s="2">
        <f t="shared" ca="1" si="57"/>
        <v>5</v>
      </c>
      <c r="Q311" s="2">
        <f t="shared" ca="1" si="58"/>
        <v>4.6999999999999993</v>
      </c>
    </row>
    <row r="312" spans="1:17" x14ac:dyDescent="0.2">
      <c r="A312">
        <v>100311</v>
      </c>
      <c r="B312" s="3">
        <f t="shared" ca="1" si="50"/>
        <v>5548.6775695340602</v>
      </c>
      <c r="C312" s="3">
        <f t="shared" ca="1" si="51"/>
        <v>52.471029224692131</v>
      </c>
      <c r="D312" s="3" t="str">
        <f t="shared" ca="1" si="52"/>
        <v>老员工</v>
      </c>
      <c r="E312" t="str">
        <f t="shared" ca="1" si="53"/>
        <v>男</v>
      </c>
      <c r="F312" s="3">
        <f t="shared" ca="1" si="54"/>
        <v>11884.123415857865</v>
      </c>
      <c r="G312" s="3">
        <f t="shared" ca="1" si="55"/>
        <v>11</v>
      </c>
      <c r="H312">
        <f t="shared" ca="1" si="61"/>
        <v>2</v>
      </c>
      <c r="I312">
        <f t="shared" ca="1" si="60"/>
        <v>5</v>
      </c>
      <c r="J312">
        <f t="shared" ca="1" si="60"/>
        <v>5</v>
      </c>
      <c r="K312">
        <f t="shared" ca="1" si="60"/>
        <v>5</v>
      </c>
      <c r="L312">
        <f t="shared" ca="1" si="60"/>
        <v>5</v>
      </c>
      <c r="M312">
        <f t="shared" ca="1" si="60"/>
        <v>4</v>
      </c>
      <c r="N312">
        <f t="shared" ca="1" si="60"/>
        <v>3</v>
      </c>
      <c r="O312" s="2">
        <f t="shared" ca="1" si="56"/>
        <v>4.25</v>
      </c>
      <c r="P312" s="2">
        <f t="shared" ca="1" si="57"/>
        <v>4</v>
      </c>
      <c r="Q312" s="2">
        <f t="shared" ca="1" si="58"/>
        <v>4.1500000000000004</v>
      </c>
    </row>
    <row r="313" spans="1:17" x14ac:dyDescent="0.2">
      <c r="A313">
        <v>100312</v>
      </c>
      <c r="B313" s="3">
        <f t="shared" ca="1" si="50"/>
        <v>1531.4642462820239</v>
      </c>
      <c r="C313" s="3">
        <f t="shared" ca="1" si="51"/>
        <v>38.116794022666127</v>
      </c>
      <c r="D313" s="3" t="str">
        <f t="shared" ca="1" si="52"/>
        <v>老员工</v>
      </c>
      <c r="E313" t="str">
        <f t="shared" ca="1" si="53"/>
        <v>男</v>
      </c>
      <c r="F313" s="3">
        <f t="shared" ca="1" si="54"/>
        <v>13603.230580616086</v>
      </c>
      <c r="G313" s="3">
        <f t="shared" ca="1" si="55"/>
        <v>17</v>
      </c>
      <c r="H313">
        <f t="shared" ca="1" si="61"/>
        <v>4</v>
      </c>
      <c r="I313">
        <f t="shared" ca="1" si="60"/>
        <v>5</v>
      </c>
      <c r="J313">
        <f t="shared" ca="1" si="60"/>
        <v>4</v>
      </c>
      <c r="K313">
        <f t="shared" ca="1" si="60"/>
        <v>3</v>
      </c>
      <c r="L313">
        <f t="shared" ca="1" si="60"/>
        <v>3</v>
      </c>
      <c r="M313">
        <f t="shared" ca="1" si="60"/>
        <v>5</v>
      </c>
      <c r="N313">
        <f t="shared" ca="1" si="60"/>
        <v>5</v>
      </c>
      <c r="O313" s="2">
        <f t="shared" ca="1" si="56"/>
        <v>4</v>
      </c>
      <c r="P313" s="2">
        <f t="shared" ca="1" si="57"/>
        <v>4.333333333333333</v>
      </c>
      <c r="Q313" s="2">
        <f t="shared" ca="1" si="58"/>
        <v>4.1333333333333329</v>
      </c>
    </row>
    <row r="314" spans="1:17" x14ac:dyDescent="0.2">
      <c r="A314">
        <v>100313</v>
      </c>
      <c r="B314" s="3">
        <f t="shared" ca="1" si="50"/>
        <v>6746.2219603752474</v>
      </c>
      <c r="C314" s="3">
        <f t="shared" ca="1" si="51"/>
        <v>66.15349783759217</v>
      </c>
      <c r="D314" s="3" t="str">
        <f t="shared" ca="1" si="52"/>
        <v>老员工</v>
      </c>
      <c r="E314" t="str">
        <f t="shared" ca="1" si="53"/>
        <v>男</v>
      </c>
      <c r="F314" s="3">
        <f t="shared" ca="1" si="54"/>
        <v>15023.466175327629</v>
      </c>
      <c r="G314" s="3">
        <f t="shared" ca="1" si="55"/>
        <v>20</v>
      </c>
      <c r="H314">
        <f t="shared" ca="1" si="61"/>
        <v>5</v>
      </c>
      <c r="I314">
        <f t="shared" ca="1" si="60"/>
        <v>5</v>
      </c>
      <c r="J314">
        <f t="shared" ca="1" si="60"/>
        <v>5</v>
      </c>
      <c r="K314">
        <f t="shared" ca="1" si="60"/>
        <v>3</v>
      </c>
      <c r="L314">
        <f t="shared" ca="1" si="60"/>
        <v>5</v>
      </c>
      <c r="M314">
        <f t="shared" ca="1" si="60"/>
        <v>5</v>
      </c>
      <c r="N314">
        <f t="shared" ca="1" si="60"/>
        <v>5</v>
      </c>
      <c r="O314" s="2">
        <f t="shared" ca="1" si="56"/>
        <v>4.5</v>
      </c>
      <c r="P314" s="2">
        <f t="shared" ca="1" si="57"/>
        <v>5</v>
      </c>
      <c r="Q314" s="2">
        <f t="shared" ca="1" si="58"/>
        <v>4.6999999999999993</v>
      </c>
    </row>
    <row r="315" spans="1:17" x14ac:dyDescent="0.2">
      <c r="A315">
        <v>100314</v>
      </c>
      <c r="B315" s="3">
        <f t="shared" ca="1" si="50"/>
        <v>5722.1964043159714</v>
      </c>
      <c r="C315" s="3">
        <f t="shared" ca="1" si="51"/>
        <v>31.967240122513697</v>
      </c>
      <c r="D315" s="3" t="str">
        <f t="shared" ca="1" si="52"/>
        <v>骨干</v>
      </c>
      <c r="E315" t="str">
        <f t="shared" ca="1" si="53"/>
        <v>女</v>
      </c>
      <c r="F315" s="3">
        <f t="shared" ca="1" si="54"/>
        <v>9397.5778241462322</v>
      </c>
      <c r="G315" s="3">
        <f t="shared" ca="1" si="55"/>
        <v>13</v>
      </c>
      <c r="H315">
        <f t="shared" ca="1" si="61"/>
        <v>5</v>
      </c>
      <c r="I315">
        <f t="shared" ca="1" si="60"/>
        <v>4</v>
      </c>
      <c r="J315">
        <f t="shared" ca="1" si="60"/>
        <v>5</v>
      </c>
      <c r="K315">
        <f t="shared" ca="1" si="60"/>
        <v>5</v>
      </c>
      <c r="L315">
        <f t="shared" ca="1" si="60"/>
        <v>5</v>
      </c>
      <c r="M315">
        <f t="shared" ca="1" si="60"/>
        <v>5</v>
      </c>
      <c r="N315">
        <f t="shared" ca="1" si="60"/>
        <v>5</v>
      </c>
      <c r="O315" s="2">
        <f t="shared" ca="1" si="56"/>
        <v>4.75</v>
      </c>
      <c r="P315" s="2">
        <f t="shared" ca="1" si="57"/>
        <v>5</v>
      </c>
      <c r="Q315" s="2">
        <f t="shared" ca="1" si="58"/>
        <v>4.8499999999999996</v>
      </c>
    </row>
    <row r="316" spans="1:17" x14ac:dyDescent="0.2">
      <c r="A316">
        <v>100315</v>
      </c>
      <c r="B316" s="3">
        <f t="shared" ca="1" si="50"/>
        <v>546.67381500904776</v>
      </c>
      <c r="C316" s="3">
        <f t="shared" ca="1" si="51"/>
        <v>24.369514797214961</v>
      </c>
      <c r="D316" s="3" t="str">
        <f t="shared" ca="1" si="52"/>
        <v>骨干</v>
      </c>
      <c r="E316" t="str">
        <f t="shared" ca="1" si="53"/>
        <v>女</v>
      </c>
      <c r="F316" s="3">
        <f t="shared" ca="1" si="54"/>
        <v>15172.310460916235</v>
      </c>
      <c r="G316" s="3">
        <f t="shared" ca="1" si="55"/>
        <v>4</v>
      </c>
      <c r="H316">
        <f t="shared" ca="1" si="61"/>
        <v>5</v>
      </c>
      <c r="I316">
        <f t="shared" ca="1" si="60"/>
        <v>4</v>
      </c>
      <c r="J316">
        <f t="shared" ca="1" si="60"/>
        <v>4</v>
      </c>
      <c r="K316">
        <f t="shared" ca="1" si="60"/>
        <v>3</v>
      </c>
      <c r="L316">
        <f t="shared" ca="1" si="60"/>
        <v>5</v>
      </c>
      <c r="M316">
        <f t="shared" ca="1" si="60"/>
        <v>3</v>
      </c>
      <c r="N316">
        <f t="shared" ca="1" si="60"/>
        <v>4</v>
      </c>
      <c r="O316" s="2">
        <f t="shared" ca="1" si="56"/>
        <v>4</v>
      </c>
      <c r="P316" s="2">
        <f t="shared" ca="1" si="57"/>
        <v>4</v>
      </c>
      <c r="Q316" s="2">
        <f t="shared" ca="1" si="58"/>
        <v>4</v>
      </c>
    </row>
    <row r="317" spans="1:17" x14ac:dyDescent="0.2">
      <c r="A317">
        <v>100316</v>
      </c>
      <c r="B317" s="3">
        <f t="shared" ca="1" si="50"/>
        <v>7586.3217806448156</v>
      </c>
      <c r="C317" s="3">
        <f t="shared" ca="1" si="51"/>
        <v>26.235110340079672</v>
      </c>
      <c r="D317" s="3" t="str">
        <f t="shared" ca="1" si="52"/>
        <v>骨干</v>
      </c>
      <c r="E317" t="str">
        <f t="shared" ca="1" si="53"/>
        <v>女</v>
      </c>
      <c r="F317" s="3">
        <f t="shared" ca="1" si="54"/>
        <v>16325.271591416335</v>
      </c>
      <c r="G317" s="3">
        <f t="shared" ca="1" si="55"/>
        <v>12</v>
      </c>
      <c r="H317">
        <f t="shared" ca="1" si="61"/>
        <v>5</v>
      </c>
      <c r="I317">
        <f t="shared" ca="1" si="60"/>
        <v>5</v>
      </c>
      <c r="J317">
        <f t="shared" ca="1" si="60"/>
        <v>5</v>
      </c>
      <c r="K317">
        <f t="shared" ca="1" si="60"/>
        <v>5</v>
      </c>
      <c r="L317">
        <f t="shared" ca="1" si="60"/>
        <v>5</v>
      </c>
      <c r="M317">
        <f t="shared" ca="1" si="60"/>
        <v>4</v>
      </c>
      <c r="N317">
        <f t="shared" ca="1" si="60"/>
        <v>4</v>
      </c>
      <c r="O317" s="2">
        <f t="shared" ca="1" si="56"/>
        <v>5</v>
      </c>
      <c r="P317" s="2">
        <f t="shared" ca="1" si="57"/>
        <v>4.333333333333333</v>
      </c>
      <c r="Q317" s="2">
        <f t="shared" ca="1" si="58"/>
        <v>4.7333333333333334</v>
      </c>
    </row>
    <row r="318" spans="1:17" x14ac:dyDescent="0.2">
      <c r="A318">
        <v>100317</v>
      </c>
      <c r="B318" s="3">
        <f t="shared" ca="1" si="50"/>
        <v>6551.9135452879718</v>
      </c>
      <c r="C318" s="3">
        <f t="shared" ca="1" si="51"/>
        <v>24.073774360290891</v>
      </c>
      <c r="D318" s="3" t="str">
        <f t="shared" ca="1" si="52"/>
        <v>骨干</v>
      </c>
      <c r="E318" t="str">
        <f t="shared" ca="1" si="53"/>
        <v>女</v>
      </c>
      <c r="F318" s="3">
        <f t="shared" ca="1" si="54"/>
        <v>14714.864183227783</v>
      </c>
      <c r="G318" s="3">
        <f t="shared" ca="1" si="55"/>
        <v>9</v>
      </c>
      <c r="H318">
        <f t="shared" ca="1" si="61"/>
        <v>5</v>
      </c>
      <c r="I318">
        <f t="shared" ca="1" si="60"/>
        <v>5</v>
      </c>
      <c r="J318">
        <f t="shared" ca="1" si="60"/>
        <v>4</v>
      </c>
      <c r="K318">
        <f t="shared" ca="1" si="60"/>
        <v>3</v>
      </c>
      <c r="L318">
        <f t="shared" ca="1" si="60"/>
        <v>5</v>
      </c>
      <c r="M318">
        <f t="shared" ca="1" si="60"/>
        <v>4</v>
      </c>
      <c r="N318">
        <f t="shared" ca="1" si="60"/>
        <v>4</v>
      </c>
      <c r="O318" s="2">
        <f t="shared" ca="1" si="56"/>
        <v>4.25</v>
      </c>
      <c r="P318" s="2">
        <f t="shared" ca="1" si="57"/>
        <v>4.333333333333333</v>
      </c>
      <c r="Q318" s="2">
        <f t="shared" ca="1" si="58"/>
        <v>4.2833333333333332</v>
      </c>
    </row>
    <row r="319" spans="1:17" x14ac:dyDescent="0.2">
      <c r="A319">
        <v>100318</v>
      </c>
      <c r="B319" s="3">
        <f t="shared" ca="1" si="50"/>
        <v>9811.7228200712816</v>
      </c>
      <c r="C319" s="3">
        <f t="shared" ca="1" si="51"/>
        <v>28.740876292081008</v>
      </c>
      <c r="D319" s="3" t="str">
        <f t="shared" ca="1" si="52"/>
        <v>骨干</v>
      </c>
      <c r="E319" t="str">
        <f t="shared" ca="1" si="53"/>
        <v>女</v>
      </c>
      <c r="F319" s="3">
        <f t="shared" ca="1" si="54"/>
        <v>5494.3066239146538</v>
      </c>
      <c r="G319" s="3">
        <f t="shared" ca="1" si="55"/>
        <v>18</v>
      </c>
      <c r="H319">
        <f t="shared" ca="1" si="61"/>
        <v>3</v>
      </c>
      <c r="I319">
        <f t="shared" ca="1" si="60"/>
        <v>4</v>
      </c>
      <c r="J319">
        <f t="shared" ca="1" si="60"/>
        <v>5</v>
      </c>
      <c r="K319">
        <f t="shared" ca="1" si="60"/>
        <v>5</v>
      </c>
      <c r="L319">
        <f t="shared" ca="1" si="60"/>
        <v>5</v>
      </c>
      <c r="M319">
        <f t="shared" ca="1" si="60"/>
        <v>5</v>
      </c>
      <c r="N319">
        <f t="shared" ca="1" si="60"/>
        <v>4</v>
      </c>
      <c r="O319" s="2">
        <f t="shared" ca="1" si="56"/>
        <v>4.25</v>
      </c>
      <c r="P319" s="2">
        <f t="shared" ca="1" si="57"/>
        <v>4.666666666666667</v>
      </c>
      <c r="Q319" s="2">
        <f t="shared" ca="1" si="58"/>
        <v>4.416666666666667</v>
      </c>
    </row>
    <row r="320" spans="1:17" x14ac:dyDescent="0.2">
      <c r="A320">
        <v>100319</v>
      </c>
      <c r="B320" s="3">
        <f t="shared" ca="1" si="50"/>
        <v>4697.5774758983898</v>
      </c>
      <c r="C320" s="3">
        <f t="shared" ca="1" si="51"/>
        <v>26.105726744434918</v>
      </c>
      <c r="D320" s="3" t="str">
        <f t="shared" ca="1" si="52"/>
        <v>骨干</v>
      </c>
      <c r="E320" t="str">
        <f t="shared" ca="1" si="53"/>
        <v>男</v>
      </c>
      <c r="F320" s="3">
        <f t="shared" ca="1" si="54"/>
        <v>3696.7899859016743</v>
      </c>
      <c r="G320" s="3">
        <f t="shared" ca="1" si="55"/>
        <v>6</v>
      </c>
      <c r="H320">
        <f t="shared" ca="1" si="61"/>
        <v>5</v>
      </c>
      <c r="I320">
        <f t="shared" ca="1" si="60"/>
        <v>4</v>
      </c>
      <c r="J320">
        <f t="shared" ca="1" si="60"/>
        <v>5</v>
      </c>
      <c r="K320">
        <f t="shared" ca="1" si="60"/>
        <v>5</v>
      </c>
      <c r="L320">
        <f t="shared" ca="1" si="60"/>
        <v>5</v>
      </c>
      <c r="M320">
        <f t="shared" ca="1" si="60"/>
        <v>3</v>
      </c>
      <c r="N320">
        <f t="shared" ca="1" si="60"/>
        <v>4</v>
      </c>
      <c r="O320" s="2">
        <f t="shared" ca="1" si="56"/>
        <v>4.75</v>
      </c>
      <c r="P320" s="2">
        <f t="shared" ca="1" si="57"/>
        <v>4</v>
      </c>
      <c r="Q320" s="2">
        <f t="shared" ca="1" si="58"/>
        <v>4.45</v>
      </c>
    </row>
    <row r="321" spans="1:17" x14ac:dyDescent="0.2">
      <c r="A321">
        <v>100320</v>
      </c>
      <c r="B321" s="3">
        <f t="shared" ca="1" si="50"/>
        <v>3573.1333762376216</v>
      </c>
      <c r="C321" s="3">
        <f t="shared" ca="1" si="51"/>
        <v>53.530413990660016</v>
      </c>
      <c r="D321" s="3" t="str">
        <f t="shared" ca="1" si="52"/>
        <v>老员工</v>
      </c>
      <c r="E321" t="str">
        <f t="shared" ca="1" si="53"/>
        <v>女</v>
      </c>
      <c r="F321" s="3">
        <f t="shared" ca="1" si="54"/>
        <v>6440.9193675335755</v>
      </c>
      <c r="G321" s="3">
        <f t="shared" ca="1" si="55"/>
        <v>17</v>
      </c>
      <c r="H321">
        <f t="shared" ca="1" si="61"/>
        <v>4</v>
      </c>
      <c r="I321">
        <f t="shared" ca="1" si="60"/>
        <v>3</v>
      </c>
      <c r="J321">
        <f t="shared" ca="1" si="60"/>
        <v>4</v>
      </c>
      <c r="K321">
        <f t="shared" ca="1" si="60"/>
        <v>5</v>
      </c>
      <c r="L321">
        <f t="shared" ca="1" si="60"/>
        <v>5</v>
      </c>
      <c r="M321">
        <f t="shared" ca="1" si="60"/>
        <v>4</v>
      </c>
      <c r="N321">
        <f t="shared" ca="1" si="60"/>
        <v>4</v>
      </c>
      <c r="O321" s="2">
        <f t="shared" ca="1" si="56"/>
        <v>4</v>
      </c>
      <c r="P321" s="2">
        <f t="shared" ca="1" si="57"/>
        <v>4.333333333333333</v>
      </c>
      <c r="Q321" s="2">
        <f t="shared" ca="1" si="58"/>
        <v>4.1333333333333329</v>
      </c>
    </row>
    <row r="322" spans="1:17" x14ac:dyDescent="0.2">
      <c r="A322">
        <v>100321</v>
      </c>
      <c r="B322" s="3">
        <f t="shared" ca="1" si="50"/>
        <v>6739.0678448292038</v>
      </c>
      <c r="C322" s="3">
        <f t="shared" ca="1" si="51"/>
        <v>53.803259581741678</v>
      </c>
      <c r="D322" s="3" t="str">
        <f t="shared" ca="1" si="52"/>
        <v>老员工</v>
      </c>
      <c r="E322" t="str">
        <f t="shared" ca="1" si="53"/>
        <v>女</v>
      </c>
      <c r="F322" s="3">
        <f t="shared" ca="1" si="54"/>
        <v>11834.162116639003</v>
      </c>
      <c r="G322" s="3">
        <f t="shared" ca="1" si="55"/>
        <v>13</v>
      </c>
      <c r="H322">
        <f t="shared" ca="1" si="61"/>
        <v>4</v>
      </c>
      <c r="I322">
        <f t="shared" ca="1" si="60"/>
        <v>5</v>
      </c>
      <c r="J322">
        <f t="shared" ca="1" si="60"/>
        <v>5</v>
      </c>
      <c r="K322">
        <f t="shared" ca="1" si="60"/>
        <v>3</v>
      </c>
      <c r="L322">
        <f t="shared" ca="1" si="60"/>
        <v>3</v>
      </c>
      <c r="M322">
        <f t="shared" ca="1" si="60"/>
        <v>3</v>
      </c>
      <c r="N322">
        <f t="shared" ca="1" si="60"/>
        <v>5</v>
      </c>
      <c r="O322" s="2">
        <f t="shared" ca="1" si="56"/>
        <v>4.25</v>
      </c>
      <c r="P322" s="2">
        <f t="shared" ca="1" si="57"/>
        <v>3.6666666666666665</v>
      </c>
      <c r="Q322" s="2">
        <f t="shared" ca="1" si="58"/>
        <v>4.0166666666666666</v>
      </c>
    </row>
    <row r="323" spans="1:17" x14ac:dyDescent="0.2">
      <c r="A323">
        <v>100322</v>
      </c>
      <c r="B323" s="3">
        <f t="shared" ref="B323:B386" ca="1" si="62">RAND()*10000</f>
        <v>7894.9727234347465</v>
      </c>
      <c r="C323" s="3">
        <f t="shared" ref="C323:C386" ca="1" si="63">18+RAND()*50</f>
        <v>64.793364168182507</v>
      </c>
      <c r="D323" s="3" t="str">
        <f t="shared" ref="D323:D386" ca="1" si="64">IF(C323&lt;=22,"青年",IF(C323&lt;=35,"骨干","老员工"))</f>
        <v>老员工</v>
      </c>
      <c r="E323" t="str">
        <f t="shared" ref="E323:E386" ca="1" si="65">IF(RAND()&lt;=0.5,"男","女")</f>
        <v>男</v>
      </c>
      <c r="F323" s="3">
        <f t="shared" ref="F323:F386" ca="1" si="66">RAND()*20000+2000</f>
        <v>21699.821058191785</v>
      </c>
      <c r="G323" s="3">
        <f t="shared" ref="G323:G386" ca="1" si="67">ROUND((2+RAND()*20),0)</f>
        <v>19</v>
      </c>
      <c r="H323">
        <f t="shared" ca="1" si="61"/>
        <v>4</v>
      </c>
      <c r="I323">
        <f t="shared" ca="1" si="60"/>
        <v>3</v>
      </c>
      <c r="J323">
        <f t="shared" ca="1" si="60"/>
        <v>4</v>
      </c>
      <c r="K323">
        <f t="shared" ca="1" si="60"/>
        <v>5</v>
      </c>
      <c r="L323">
        <f t="shared" ca="1" si="60"/>
        <v>3</v>
      </c>
      <c r="M323">
        <f t="shared" ca="1" si="60"/>
        <v>5</v>
      </c>
      <c r="N323">
        <f t="shared" ca="1" si="60"/>
        <v>5</v>
      </c>
      <c r="O323" s="2">
        <f t="shared" ref="O323:O386" ca="1" si="68">AVERAGE(H323:K323)</f>
        <v>4</v>
      </c>
      <c r="P323" s="2">
        <f t="shared" ref="P323:P386" ca="1" si="69">AVERAGE(L323:N323)</f>
        <v>4.333333333333333</v>
      </c>
      <c r="Q323" s="2">
        <f t="shared" ref="Q323:Q386" ca="1" si="70">0.6*O323+0.4*P323</f>
        <v>4.1333333333333329</v>
      </c>
    </row>
    <row r="324" spans="1:17" x14ac:dyDescent="0.2">
      <c r="A324">
        <v>100323</v>
      </c>
      <c r="B324" s="3">
        <f t="shared" ca="1" si="62"/>
        <v>1884.8620675430373</v>
      </c>
      <c r="C324" s="3">
        <f t="shared" ca="1" si="63"/>
        <v>36.436519765839165</v>
      </c>
      <c r="D324" s="3" t="str">
        <f t="shared" ca="1" si="64"/>
        <v>老员工</v>
      </c>
      <c r="E324" t="str">
        <f t="shared" ca="1" si="65"/>
        <v>男</v>
      </c>
      <c r="F324" s="3">
        <f t="shared" ca="1" si="66"/>
        <v>12585.289687275921</v>
      </c>
      <c r="G324" s="3">
        <f t="shared" ca="1" si="67"/>
        <v>8</v>
      </c>
      <c r="H324">
        <f t="shared" ca="1" si="61"/>
        <v>4</v>
      </c>
      <c r="I324">
        <f t="shared" ca="1" si="60"/>
        <v>3</v>
      </c>
      <c r="J324">
        <f t="shared" ca="1" si="60"/>
        <v>5</v>
      </c>
      <c r="K324">
        <f t="shared" ca="1" si="60"/>
        <v>5</v>
      </c>
      <c r="L324">
        <f t="shared" ca="1" si="60"/>
        <v>5</v>
      </c>
      <c r="M324">
        <f t="shared" ca="1" si="60"/>
        <v>4</v>
      </c>
      <c r="N324">
        <f t="shared" ca="1" si="60"/>
        <v>4</v>
      </c>
      <c r="O324" s="2">
        <f t="shared" ca="1" si="68"/>
        <v>4.25</v>
      </c>
      <c r="P324" s="2">
        <f t="shared" ca="1" si="69"/>
        <v>4.333333333333333</v>
      </c>
      <c r="Q324" s="2">
        <f t="shared" ca="1" si="70"/>
        <v>4.2833333333333332</v>
      </c>
    </row>
    <row r="325" spans="1:17" x14ac:dyDescent="0.2">
      <c r="A325">
        <v>100324</v>
      </c>
      <c r="B325" s="3">
        <f t="shared" ca="1" si="62"/>
        <v>4156.4985413861396</v>
      </c>
      <c r="C325" s="3">
        <f t="shared" ca="1" si="63"/>
        <v>57.388025814109966</v>
      </c>
      <c r="D325" s="3" t="str">
        <f t="shared" ca="1" si="64"/>
        <v>老员工</v>
      </c>
      <c r="E325" t="str">
        <f t="shared" ca="1" si="65"/>
        <v>男</v>
      </c>
      <c r="F325" s="3">
        <f t="shared" ca="1" si="66"/>
        <v>17475.743427361704</v>
      </c>
      <c r="G325" s="3">
        <f t="shared" ca="1" si="67"/>
        <v>7</v>
      </c>
      <c r="H325">
        <f t="shared" ca="1" si="61"/>
        <v>3</v>
      </c>
      <c r="I325">
        <f t="shared" ca="1" si="60"/>
        <v>5</v>
      </c>
      <c r="J325">
        <f t="shared" ca="1" si="60"/>
        <v>5</v>
      </c>
      <c r="K325">
        <f t="shared" ca="1" si="60"/>
        <v>5</v>
      </c>
      <c r="L325">
        <f t="shared" ca="1" si="60"/>
        <v>4</v>
      </c>
      <c r="M325">
        <f t="shared" ca="1" si="60"/>
        <v>5</v>
      </c>
      <c r="N325">
        <f t="shared" ca="1" si="60"/>
        <v>4</v>
      </c>
      <c r="O325" s="2">
        <f t="shared" ca="1" si="68"/>
        <v>4.5</v>
      </c>
      <c r="P325" s="2">
        <f t="shared" ca="1" si="69"/>
        <v>4.333333333333333</v>
      </c>
      <c r="Q325" s="2">
        <f t="shared" ca="1" si="70"/>
        <v>4.4333333333333336</v>
      </c>
    </row>
    <row r="326" spans="1:17" x14ac:dyDescent="0.2">
      <c r="A326">
        <v>100325</v>
      </c>
      <c r="B326" s="3">
        <f t="shared" ca="1" si="62"/>
        <v>7384.6290035400871</v>
      </c>
      <c r="C326" s="3">
        <f t="shared" ca="1" si="63"/>
        <v>27.999175005618348</v>
      </c>
      <c r="D326" s="3" t="str">
        <f t="shared" ca="1" si="64"/>
        <v>骨干</v>
      </c>
      <c r="E326" t="str">
        <f t="shared" ca="1" si="65"/>
        <v>女</v>
      </c>
      <c r="F326" s="3">
        <f t="shared" ca="1" si="66"/>
        <v>10344.114265906157</v>
      </c>
      <c r="G326" s="3">
        <f t="shared" ca="1" si="67"/>
        <v>16</v>
      </c>
      <c r="H326">
        <f t="shared" ca="1" si="61"/>
        <v>5</v>
      </c>
      <c r="I326">
        <f t="shared" ca="1" si="60"/>
        <v>5</v>
      </c>
      <c r="J326">
        <f t="shared" ca="1" si="60"/>
        <v>4</v>
      </c>
      <c r="K326">
        <f t="shared" ca="1" si="60"/>
        <v>5</v>
      </c>
      <c r="L326">
        <f t="shared" ca="1" si="60"/>
        <v>4</v>
      </c>
      <c r="M326">
        <f t="shared" ca="1" si="60"/>
        <v>5</v>
      </c>
      <c r="N326">
        <f t="shared" ca="1" si="60"/>
        <v>3</v>
      </c>
      <c r="O326" s="2">
        <f t="shared" ca="1" si="68"/>
        <v>4.75</v>
      </c>
      <c r="P326" s="2">
        <f t="shared" ca="1" si="69"/>
        <v>4</v>
      </c>
      <c r="Q326" s="2">
        <f t="shared" ca="1" si="70"/>
        <v>4.45</v>
      </c>
    </row>
    <row r="327" spans="1:17" x14ac:dyDescent="0.2">
      <c r="A327">
        <v>100326</v>
      </c>
      <c r="B327" s="3">
        <f t="shared" ca="1" si="62"/>
        <v>6436.1527695682244</v>
      </c>
      <c r="C327" s="3">
        <f t="shared" ca="1" si="63"/>
        <v>67.805727111518337</v>
      </c>
      <c r="D327" s="3" t="str">
        <f t="shared" ca="1" si="64"/>
        <v>老员工</v>
      </c>
      <c r="E327" t="str">
        <f t="shared" ca="1" si="65"/>
        <v>男</v>
      </c>
      <c r="F327" s="3">
        <f t="shared" ca="1" si="66"/>
        <v>14358.343703518074</v>
      </c>
      <c r="G327" s="3">
        <f t="shared" ca="1" si="67"/>
        <v>19</v>
      </c>
      <c r="H327">
        <f t="shared" ca="1" si="61"/>
        <v>4</v>
      </c>
      <c r="I327">
        <f t="shared" ca="1" si="60"/>
        <v>5</v>
      </c>
      <c r="J327">
        <f t="shared" ca="1" si="60"/>
        <v>3</v>
      </c>
      <c r="K327">
        <f t="shared" ca="1" si="60"/>
        <v>5</v>
      </c>
      <c r="L327">
        <f t="shared" ca="1" si="60"/>
        <v>5</v>
      </c>
      <c r="M327">
        <f t="shared" ca="1" si="60"/>
        <v>4</v>
      </c>
      <c r="N327">
        <f t="shared" ca="1" si="60"/>
        <v>4</v>
      </c>
      <c r="O327" s="2">
        <f t="shared" ca="1" si="68"/>
        <v>4.25</v>
      </c>
      <c r="P327" s="2">
        <f t="shared" ca="1" si="69"/>
        <v>4.333333333333333</v>
      </c>
      <c r="Q327" s="2">
        <f t="shared" ca="1" si="70"/>
        <v>4.2833333333333332</v>
      </c>
    </row>
    <row r="328" spans="1:17" x14ac:dyDescent="0.2">
      <c r="A328">
        <v>100327</v>
      </c>
      <c r="B328" s="3">
        <f t="shared" ca="1" si="62"/>
        <v>8224.3279119989729</v>
      </c>
      <c r="C328" s="3">
        <f t="shared" ca="1" si="63"/>
        <v>45.890674279692853</v>
      </c>
      <c r="D328" s="3" t="str">
        <f t="shared" ca="1" si="64"/>
        <v>老员工</v>
      </c>
      <c r="E328" t="str">
        <f t="shared" ca="1" si="65"/>
        <v>男</v>
      </c>
      <c r="F328" s="3">
        <f t="shared" ca="1" si="66"/>
        <v>18172.352361833713</v>
      </c>
      <c r="G328" s="3">
        <f t="shared" ca="1" si="67"/>
        <v>10</v>
      </c>
      <c r="H328">
        <f t="shared" ca="1" si="61"/>
        <v>4</v>
      </c>
      <c r="I328">
        <f t="shared" ca="1" si="60"/>
        <v>4</v>
      </c>
      <c r="J328">
        <f t="shared" ca="1" si="60"/>
        <v>4</v>
      </c>
      <c r="K328">
        <f t="shared" ca="1" si="60"/>
        <v>5</v>
      </c>
      <c r="L328">
        <f t="shared" ca="1" si="60"/>
        <v>5</v>
      </c>
      <c r="M328">
        <f t="shared" ca="1" si="60"/>
        <v>5</v>
      </c>
      <c r="N328">
        <f t="shared" ca="1" si="60"/>
        <v>4</v>
      </c>
      <c r="O328" s="2">
        <f t="shared" ca="1" si="68"/>
        <v>4.25</v>
      </c>
      <c r="P328" s="2">
        <f t="shared" ca="1" si="69"/>
        <v>4.666666666666667</v>
      </c>
      <c r="Q328" s="2">
        <f t="shared" ca="1" si="70"/>
        <v>4.416666666666667</v>
      </c>
    </row>
    <row r="329" spans="1:17" x14ac:dyDescent="0.2">
      <c r="A329">
        <v>100328</v>
      </c>
      <c r="B329" s="3">
        <f t="shared" ca="1" si="62"/>
        <v>249.38505946345612</v>
      </c>
      <c r="C329" s="3">
        <f t="shared" ca="1" si="63"/>
        <v>25.899456030425494</v>
      </c>
      <c r="D329" s="3" t="str">
        <f t="shared" ca="1" si="64"/>
        <v>骨干</v>
      </c>
      <c r="E329" t="str">
        <f t="shared" ca="1" si="65"/>
        <v>女</v>
      </c>
      <c r="F329" s="3">
        <f t="shared" ca="1" si="66"/>
        <v>10831.55344740586</v>
      </c>
      <c r="G329" s="3">
        <f t="shared" ca="1" si="67"/>
        <v>9</v>
      </c>
      <c r="H329">
        <f t="shared" ca="1" si="61"/>
        <v>5</v>
      </c>
      <c r="I329">
        <f t="shared" ca="1" si="60"/>
        <v>5</v>
      </c>
      <c r="J329">
        <f t="shared" ca="1" si="60"/>
        <v>4</v>
      </c>
      <c r="K329">
        <f t="shared" ca="1" si="60"/>
        <v>3</v>
      </c>
      <c r="L329">
        <f t="shared" ca="1" si="60"/>
        <v>5</v>
      </c>
      <c r="M329">
        <f t="shared" ca="1" si="60"/>
        <v>4</v>
      </c>
      <c r="N329">
        <f t="shared" ca="1" si="60"/>
        <v>4</v>
      </c>
      <c r="O329" s="2">
        <f t="shared" ca="1" si="68"/>
        <v>4.25</v>
      </c>
      <c r="P329" s="2">
        <f t="shared" ca="1" si="69"/>
        <v>4.333333333333333</v>
      </c>
      <c r="Q329" s="2">
        <f t="shared" ca="1" si="70"/>
        <v>4.2833333333333332</v>
      </c>
    </row>
    <row r="330" spans="1:17" x14ac:dyDescent="0.2">
      <c r="A330">
        <v>100329</v>
      </c>
      <c r="B330" s="3">
        <f t="shared" ca="1" si="62"/>
        <v>4872.7812153813375</v>
      </c>
      <c r="C330" s="3">
        <f t="shared" ca="1" si="63"/>
        <v>65.329516295436008</v>
      </c>
      <c r="D330" s="3" t="str">
        <f t="shared" ca="1" si="64"/>
        <v>老员工</v>
      </c>
      <c r="E330" t="str">
        <f t="shared" ca="1" si="65"/>
        <v>男</v>
      </c>
      <c r="F330" s="3">
        <f t="shared" ca="1" si="66"/>
        <v>5072.3242545958929</v>
      </c>
      <c r="G330" s="3">
        <f t="shared" ca="1" si="67"/>
        <v>5</v>
      </c>
      <c r="H330">
        <f t="shared" ca="1" si="61"/>
        <v>5</v>
      </c>
      <c r="I330">
        <f t="shared" ca="1" si="60"/>
        <v>5</v>
      </c>
      <c r="J330">
        <f t="shared" ca="1" si="60"/>
        <v>4</v>
      </c>
      <c r="K330">
        <f t="shared" ca="1" si="60"/>
        <v>4</v>
      </c>
      <c r="L330">
        <f t="shared" ca="1" si="60"/>
        <v>3</v>
      </c>
      <c r="M330">
        <f t="shared" ca="1" si="60"/>
        <v>4</v>
      </c>
      <c r="N330">
        <f t="shared" ca="1" si="60"/>
        <v>5</v>
      </c>
      <c r="O330" s="2">
        <f t="shared" ca="1" si="68"/>
        <v>4.5</v>
      </c>
      <c r="P330" s="2">
        <f t="shared" ca="1" si="69"/>
        <v>4</v>
      </c>
      <c r="Q330" s="2">
        <f t="shared" ca="1" si="70"/>
        <v>4.3</v>
      </c>
    </row>
    <row r="331" spans="1:17" x14ac:dyDescent="0.2">
      <c r="A331">
        <v>100330</v>
      </c>
      <c r="B331" s="3">
        <f t="shared" ca="1" si="62"/>
        <v>7525.0628902566677</v>
      </c>
      <c r="C331" s="3">
        <f t="shared" ca="1" si="63"/>
        <v>33.24061856132105</v>
      </c>
      <c r="D331" s="3" t="str">
        <f t="shared" ca="1" si="64"/>
        <v>骨干</v>
      </c>
      <c r="E331" t="str">
        <f t="shared" ca="1" si="65"/>
        <v>男</v>
      </c>
      <c r="F331" s="3">
        <f t="shared" ca="1" si="66"/>
        <v>19351.365271198712</v>
      </c>
      <c r="G331" s="3">
        <f t="shared" ca="1" si="67"/>
        <v>19</v>
      </c>
      <c r="H331">
        <f t="shared" ca="1" si="61"/>
        <v>4</v>
      </c>
      <c r="I331">
        <f t="shared" ca="1" si="60"/>
        <v>5</v>
      </c>
      <c r="J331">
        <f t="shared" ca="1" si="60"/>
        <v>4</v>
      </c>
      <c r="K331">
        <f t="shared" ca="1" si="60"/>
        <v>5</v>
      </c>
      <c r="L331">
        <f t="shared" ca="1" si="60"/>
        <v>5</v>
      </c>
      <c r="M331">
        <f t="shared" ca="1" si="60"/>
        <v>3</v>
      </c>
      <c r="N331">
        <f t="shared" ca="1" si="60"/>
        <v>5</v>
      </c>
      <c r="O331" s="2">
        <f t="shared" ca="1" si="68"/>
        <v>4.5</v>
      </c>
      <c r="P331" s="2">
        <f t="shared" ca="1" si="69"/>
        <v>4.333333333333333</v>
      </c>
      <c r="Q331" s="2">
        <f t="shared" ca="1" si="70"/>
        <v>4.4333333333333336</v>
      </c>
    </row>
    <row r="332" spans="1:17" x14ac:dyDescent="0.2">
      <c r="A332">
        <v>100331</v>
      </c>
      <c r="B332" s="3">
        <f t="shared" ca="1" si="62"/>
        <v>8874.5918756757164</v>
      </c>
      <c r="C332" s="3">
        <f t="shared" ca="1" si="63"/>
        <v>61.996726775674858</v>
      </c>
      <c r="D332" s="3" t="str">
        <f t="shared" ca="1" si="64"/>
        <v>老员工</v>
      </c>
      <c r="E332" t="str">
        <f t="shared" ca="1" si="65"/>
        <v>女</v>
      </c>
      <c r="F332" s="3">
        <f t="shared" ca="1" si="66"/>
        <v>14249.344926817725</v>
      </c>
      <c r="G332" s="3">
        <f t="shared" ca="1" si="67"/>
        <v>14</v>
      </c>
      <c r="H332">
        <f t="shared" ca="1" si="61"/>
        <v>3</v>
      </c>
      <c r="I332">
        <f t="shared" ca="1" si="60"/>
        <v>5</v>
      </c>
      <c r="J332">
        <f t="shared" ca="1" si="60"/>
        <v>5</v>
      </c>
      <c r="K332">
        <f t="shared" ca="1" si="60"/>
        <v>5</v>
      </c>
      <c r="L332">
        <f t="shared" ca="1" si="60"/>
        <v>4</v>
      </c>
      <c r="M332">
        <f t="shared" ca="1" si="60"/>
        <v>5</v>
      </c>
      <c r="N332">
        <f t="shared" ca="1" si="60"/>
        <v>4</v>
      </c>
      <c r="O332" s="2">
        <f t="shared" ca="1" si="68"/>
        <v>4.5</v>
      </c>
      <c r="P332" s="2">
        <f t="shared" ca="1" si="69"/>
        <v>4.333333333333333</v>
      </c>
      <c r="Q332" s="2">
        <f t="shared" ca="1" si="70"/>
        <v>4.4333333333333336</v>
      </c>
    </row>
    <row r="333" spans="1:17" x14ac:dyDescent="0.2">
      <c r="A333">
        <v>100332</v>
      </c>
      <c r="B333" s="3">
        <f t="shared" ca="1" si="62"/>
        <v>2233.7218903325429</v>
      </c>
      <c r="C333" s="3">
        <f t="shared" ca="1" si="63"/>
        <v>36.862428763857608</v>
      </c>
      <c r="D333" s="3" t="str">
        <f t="shared" ca="1" si="64"/>
        <v>老员工</v>
      </c>
      <c r="E333" t="str">
        <f t="shared" ca="1" si="65"/>
        <v>女</v>
      </c>
      <c r="F333" s="3">
        <f t="shared" ca="1" si="66"/>
        <v>15029.075676537732</v>
      </c>
      <c r="G333" s="3">
        <f t="shared" ca="1" si="67"/>
        <v>14</v>
      </c>
      <c r="H333">
        <f t="shared" ca="1" si="61"/>
        <v>4</v>
      </c>
      <c r="I333">
        <f t="shared" ca="1" si="60"/>
        <v>4</v>
      </c>
      <c r="J333">
        <f t="shared" ca="1" si="60"/>
        <v>2</v>
      </c>
      <c r="K333">
        <f t="shared" ca="1" si="60"/>
        <v>5</v>
      </c>
      <c r="L333">
        <f t="shared" ca="1" si="60"/>
        <v>3</v>
      </c>
      <c r="M333">
        <f t="shared" ca="1" si="60"/>
        <v>5</v>
      </c>
      <c r="N333">
        <f t="shared" ca="1" si="60"/>
        <v>4</v>
      </c>
      <c r="O333" s="2">
        <f t="shared" ca="1" si="68"/>
        <v>3.75</v>
      </c>
      <c r="P333" s="2">
        <f t="shared" ca="1" si="69"/>
        <v>4</v>
      </c>
      <c r="Q333" s="2">
        <f t="shared" ca="1" si="70"/>
        <v>3.85</v>
      </c>
    </row>
    <row r="334" spans="1:17" x14ac:dyDescent="0.2">
      <c r="A334">
        <v>100333</v>
      </c>
      <c r="B334" s="3">
        <f t="shared" ca="1" si="62"/>
        <v>8192.5216371554798</v>
      </c>
      <c r="C334" s="3">
        <f t="shared" ca="1" si="63"/>
        <v>51.394281658678807</v>
      </c>
      <c r="D334" s="3" t="str">
        <f t="shared" ca="1" si="64"/>
        <v>老员工</v>
      </c>
      <c r="E334" t="str">
        <f t="shared" ca="1" si="65"/>
        <v>女</v>
      </c>
      <c r="F334" s="3">
        <f t="shared" ca="1" si="66"/>
        <v>8881.812031906833</v>
      </c>
      <c r="G334" s="3">
        <f t="shared" ca="1" si="67"/>
        <v>6</v>
      </c>
      <c r="H334">
        <f t="shared" ca="1" si="61"/>
        <v>4</v>
      </c>
      <c r="I334">
        <f t="shared" ca="1" si="60"/>
        <v>5</v>
      </c>
      <c r="J334">
        <f t="shared" ca="1" si="60"/>
        <v>5</v>
      </c>
      <c r="K334">
        <f t="shared" ca="1" si="60"/>
        <v>3</v>
      </c>
      <c r="L334">
        <f t="shared" ca="1" si="60"/>
        <v>3</v>
      </c>
      <c r="M334">
        <f t="shared" ca="1" si="60"/>
        <v>4</v>
      </c>
      <c r="N334">
        <f t="shared" ca="1" si="60"/>
        <v>5</v>
      </c>
      <c r="O334" s="2">
        <f t="shared" ca="1" si="68"/>
        <v>4.25</v>
      </c>
      <c r="P334" s="2">
        <f t="shared" ca="1" si="69"/>
        <v>4</v>
      </c>
      <c r="Q334" s="2">
        <f t="shared" ca="1" si="70"/>
        <v>4.1500000000000004</v>
      </c>
    </row>
    <row r="335" spans="1:17" x14ac:dyDescent="0.2">
      <c r="A335">
        <v>100334</v>
      </c>
      <c r="B335" s="3">
        <f t="shared" ca="1" si="62"/>
        <v>8315.2456562132229</v>
      </c>
      <c r="C335" s="3">
        <f t="shared" ca="1" si="63"/>
        <v>67.268639436100102</v>
      </c>
      <c r="D335" s="3" t="str">
        <f t="shared" ca="1" si="64"/>
        <v>老员工</v>
      </c>
      <c r="E335" t="str">
        <f t="shared" ca="1" si="65"/>
        <v>女</v>
      </c>
      <c r="F335" s="3">
        <f t="shared" ca="1" si="66"/>
        <v>6821.6630331107835</v>
      </c>
      <c r="G335" s="3">
        <f t="shared" ca="1" si="67"/>
        <v>10</v>
      </c>
      <c r="H335">
        <f t="shared" ca="1" si="61"/>
        <v>4</v>
      </c>
      <c r="I335">
        <f t="shared" ca="1" si="60"/>
        <v>3</v>
      </c>
      <c r="J335">
        <f t="shared" ca="1" si="60"/>
        <v>5</v>
      </c>
      <c r="K335">
        <f t="shared" ca="1" si="60"/>
        <v>5</v>
      </c>
      <c r="L335">
        <f t="shared" ca="1" si="60"/>
        <v>4</v>
      </c>
      <c r="M335">
        <f t="shared" ca="1" si="60"/>
        <v>5</v>
      </c>
      <c r="N335">
        <f t="shared" ca="1" si="60"/>
        <v>5</v>
      </c>
      <c r="O335" s="2">
        <f t="shared" ca="1" si="68"/>
        <v>4.25</v>
      </c>
      <c r="P335" s="2">
        <f t="shared" ca="1" si="69"/>
        <v>4.666666666666667</v>
      </c>
      <c r="Q335" s="2">
        <f t="shared" ca="1" si="70"/>
        <v>4.416666666666667</v>
      </c>
    </row>
    <row r="336" spans="1:17" x14ac:dyDescent="0.2">
      <c r="A336">
        <v>100335</v>
      </c>
      <c r="B336" s="3">
        <f t="shared" ca="1" si="62"/>
        <v>1366.5975842272537</v>
      </c>
      <c r="C336" s="3">
        <f t="shared" ca="1" si="63"/>
        <v>23.139824232627234</v>
      </c>
      <c r="D336" s="3" t="str">
        <f t="shared" ca="1" si="64"/>
        <v>骨干</v>
      </c>
      <c r="E336" t="str">
        <f t="shared" ca="1" si="65"/>
        <v>男</v>
      </c>
      <c r="F336" s="3">
        <f t="shared" ca="1" si="66"/>
        <v>13284.087441234104</v>
      </c>
      <c r="G336" s="3">
        <f t="shared" ca="1" si="67"/>
        <v>18</v>
      </c>
      <c r="H336">
        <f t="shared" ca="1" si="61"/>
        <v>4</v>
      </c>
      <c r="I336">
        <f t="shared" ca="1" si="60"/>
        <v>4</v>
      </c>
      <c r="J336">
        <f t="shared" ca="1" si="60"/>
        <v>4</v>
      </c>
      <c r="K336">
        <f t="shared" ca="1" si="60"/>
        <v>4</v>
      </c>
      <c r="L336">
        <f t="shared" ca="1" si="60"/>
        <v>4</v>
      </c>
      <c r="M336">
        <f t="shared" ca="1" si="60"/>
        <v>4</v>
      </c>
      <c r="N336">
        <f t="shared" ca="1" si="60"/>
        <v>4</v>
      </c>
      <c r="O336" s="2">
        <f t="shared" ca="1" si="68"/>
        <v>4</v>
      </c>
      <c r="P336" s="2">
        <f t="shared" ca="1" si="69"/>
        <v>4</v>
      </c>
      <c r="Q336" s="2">
        <f t="shared" ca="1" si="70"/>
        <v>4</v>
      </c>
    </row>
    <row r="337" spans="1:17" x14ac:dyDescent="0.2">
      <c r="A337">
        <v>100336</v>
      </c>
      <c r="B337" s="3">
        <f t="shared" ca="1" si="62"/>
        <v>6889.3278299924941</v>
      </c>
      <c r="C337" s="3">
        <f t="shared" ca="1" si="63"/>
        <v>46.838182598243151</v>
      </c>
      <c r="D337" s="3" t="str">
        <f t="shared" ca="1" si="64"/>
        <v>老员工</v>
      </c>
      <c r="E337" t="str">
        <f t="shared" ca="1" si="65"/>
        <v>女</v>
      </c>
      <c r="F337" s="3">
        <f t="shared" ca="1" si="66"/>
        <v>3562.6071100933791</v>
      </c>
      <c r="G337" s="3">
        <f t="shared" ca="1" si="67"/>
        <v>3</v>
      </c>
      <c r="H337">
        <f t="shared" ca="1" si="61"/>
        <v>5</v>
      </c>
      <c r="I337">
        <f t="shared" ca="1" si="60"/>
        <v>5</v>
      </c>
      <c r="J337">
        <f t="shared" ca="1" si="60"/>
        <v>4</v>
      </c>
      <c r="K337">
        <f t="shared" ca="1" si="60"/>
        <v>4</v>
      </c>
      <c r="L337">
        <f t="shared" ca="1" si="60"/>
        <v>4</v>
      </c>
      <c r="M337">
        <f t="shared" ca="1" si="60"/>
        <v>5</v>
      </c>
      <c r="N337">
        <f t="shared" ca="1" si="60"/>
        <v>5</v>
      </c>
      <c r="O337" s="2">
        <f t="shared" ca="1" si="68"/>
        <v>4.5</v>
      </c>
      <c r="P337" s="2">
        <f t="shared" ca="1" si="69"/>
        <v>4.666666666666667</v>
      </c>
      <c r="Q337" s="2">
        <f t="shared" ca="1" si="70"/>
        <v>4.5666666666666664</v>
      </c>
    </row>
    <row r="338" spans="1:17" x14ac:dyDescent="0.2">
      <c r="A338">
        <v>100337</v>
      </c>
      <c r="B338" s="3">
        <f t="shared" ca="1" si="62"/>
        <v>6095.7092331898375</v>
      </c>
      <c r="C338" s="3">
        <f t="shared" ca="1" si="63"/>
        <v>58.899579268004928</v>
      </c>
      <c r="D338" s="3" t="str">
        <f t="shared" ca="1" si="64"/>
        <v>老员工</v>
      </c>
      <c r="E338" t="str">
        <f t="shared" ca="1" si="65"/>
        <v>女</v>
      </c>
      <c r="F338" s="3">
        <f t="shared" ca="1" si="66"/>
        <v>3681.7608226364155</v>
      </c>
      <c r="G338" s="3">
        <f t="shared" ca="1" si="67"/>
        <v>9</v>
      </c>
      <c r="H338">
        <f t="shared" ca="1" si="61"/>
        <v>5</v>
      </c>
      <c r="I338">
        <f t="shared" ca="1" si="60"/>
        <v>4</v>
      </c>
      <c r="J338">
        <f t="shared" ca="1" si="60"/>
        <v>4</v>
      </c>
      <c r="K338">
        <f t="shared" ca="1" si="60"/>
        <v>3</v>
      </c>
      <c r="L338">
        <f t="shared" ca="1" si="60"/>
        <v>5</v>
      </c>
      <c r="M338">
        <f t="shared" ca="1" si="60"/>
        <v>5</v>
      </c>
      <c r="N338">
        <f t="shared" ca="1" si="60"/>
        <v>5</v>
      </c>
      <c r="O338" s="2">
        <f t="shared" ca="1" si="68"/>
        <v>4</v>
      </c>
      <c r="P338" s="2">
        <f t="shared" ca="1" si="69"/>
        <v>5</v>
      </c>
      <c r="Q338" s="2">
        <f t="shared" ca="1" si="70"/>
        <v>4.4000000000000004</v>
      </c>
    </row>
    <row r="339" spans="1:17" x14ac:dyDescent="0.2">
      <c r="A339">
        <v>100338</v>
      </c>
      <c r="B339" s="3">
        <f t="shared" ca="1" si="62"/>
        <v>2385.5123803053789</v>
      </c>
      <c r="C339" s="3">
        <f t="shared" ca="1" si="63"/>
        <v>37.43607092884119</v>
      </c>
      <c r="D339" s="3" t="str">
        <f t="shared" ca="1" si="64"/>
        <v>老员工</v>
      </c>
      <c r="E339" t="str">
        <f t="shared" ca="1" si="65"/>
        <v>女</v>
      </c>
      <c r="F339" s="3">
        <f t="shared" ca="1" si="66"/>
        <v>5446.1375345039678</v>
      </c>
      <c r="G339" s="3">
        <f t="shared" ca="1" si="67"/>
        <v>20</v>
      </c>
      <c r="H339">
        <f t="shared" ca="1" si="61"/>
        <v>5</v>
      </c>
      <c r="I339">
        <f t="shared" ca="1" si="60"/>
        <v>5</v>
      </c>
      <c r="J339">
        <f t="shared" ca="1" si="60"/>
        <v>4</v>
      </c>
      <c r="K339">
        <f t="shared" ca="1" si="60"/>
        <v>4</v>
      </c>
      <c r="L339">
        <f t="shared" ca="1" si="60"/>
        <v>4</v>
      </c>
      <c r="M339">
        <f t="shared" ca="1" si="60"/>
        <v>5</v>
      </c>
      <c r="N339">
        <f t="shared" ca="1" si="60"/>
        <v>4</v>
      </c>
      <c r="O339" s="2">
        <f t="shared" ca="1" si="68"/>
        <v>4.5</v>
      </c>
      <c r="P339" s="2">
        <f t="shared" ca="1" si="69"/>
        <v>4.333333333333333</v>
      </c>
      <c r="Q339" s="2">
        <f t="shared" ca="1" si="70"/>
        <v>4.4333333333333336</v>
      </c>
    </row>
    <row r="340" spans="1:17" x14ac:dyDescent="0.2">
      <c r="A340">
        <v>100339</v>
      </c>
      <c r="B340" s="3">
        <f t="shared" ca="1" si="62"/>
        <v>918.84317304629985</v>
      </c>
      <c r="C340" s="3">
        <f t="shared" ca="1" si="63"/>
        <v>26.99383051562905</v>
      </c>
      <c r="D340" s="3" t="str">
        <f t="shared" ca="1" si="64"/>
        <v>骨干</v>
      </c>
      <c r="E340" t="str">
        <f t="shared" ca="1" si="65"/>
        <v>女</v>
      </c>
      <c r="F340" s="3">
        <f t="shared" ca="1" si="66"/>
        <v>5724.9885295986169</v>
      </c>
      <c r="G340" s="3">
        <f t="shared" ca="1" si="67"/>
        <v>11</v>
      </c>
      <c r="H340">
        <f t="shared" ca="1" si="61"/>
        <v>5</v>
      </c>
      <c r="I340">
        <f t="shared" ca="1" si="60"/>
        <v>4</v>
      </c>
      <c r="J340">
        <f t="shared" ca="1" si="60"/>
        <v>5</v>
      </c>
      <c r="K340">
        <f t="shared" ca="1" si="60"/>
        <v>5</v>
      </c>
      <c r="L340">
        <f t="shared" ca="1" si="60"/>
        <v>5</v>
      </c>
      <c r="M340">
        <f t="shared" ca="1" si="60"/>
        <v>5</v>
      </c>
      <c r="N340">
        <f t="shared" ca="1" si="60"/>
        <v>4</v>
      </c>
      <c r="O340" s="2">
        <f t="shared" ca="1" si="68"/>
        <v>4.75</v>
      </c>
      <c r="P340" s="2">
        <f t="shared" ca="1" si="69"/>
        <v>4.666666666666667</v>
      </c>
      <c r="Q340" s="2">
        <f t="shared" ca="1" si="70"/>
        <v>4.7166666666666668</v>
      </c>
    </row>
    <row r="341" spans="1:17" x14ac:dyDescent="0.2">
      <c r="A341">
        <v>100340</v>
      </c>
      <c r="B341" s="3">
        <f t="shared" ca="1" si="62"/>
        <v>5846.3888126072525</v>
      </c>
      <c r="C341" s="3">
        <f t="shared" ca="1" si="63"/>
        <v>44.507570777646727</v>
      </c>
      <c r="D341" s="3" t="str">
        <f t="shared" ca="1" si="64"/>
        <v>老员工</v>
      </c>
      <c r="E341" t="str">
        <f t="shared" ca="1" si="65"/>
        <v>男</v>
      </c>
      <c r="F341" s="3">
        <f t="shared" ca="1" si="66"/>
        <v>16372.765277243227</v>
      </c>
      <c r="G341" s="3">
        <f t="shared" ca="1" si="67"/>
        <v>9</v>
      </c>
      <c r="H341">
        <f t="shared" ca="1" si="61"/>
        <v>4</v>
      </c>
      <c r="I341">
        <f t="shared" ca="1" si="60"/>
        <v>5</v>
      </c>
      <c r="J341">
        <f t="shared" ca="1" si="60"/>
        <v>4</v>
      </c>
      <c r="K341">
        <f t="shared" ca="1" si="60"/>
        <v>5</v>
      </c>
      <c r="L341">
        <f t="shared" ca="1" si="60"/>
        <v>5</v>
      </c>
      <c r="M341">
        <f t="shared" ca="1" si="60"/>
        <v>5</v>
      </c>
      <c r="N341">
        <f t="shared" ca="1" si="60"/>
        <v>5</v>
      </c>
      <c r="O341" s="2">
        <f t="shared" ca="1" si="68"/>
        <v>4.5</v>
      </c>
      <c r="P341" s="2">
        <f t="shared" ca="1" si="69"/>
        <v>5</v>
      </c>
      <c r="Q341" s="2">
        <f t="shared" ca="1" si="70"/>
        <v>4.6999999999999993</v>
      </c>
    </row>
    <row r="342" spans="1:17" x14ac:dyDescent="0.2">
      <c r="A342">
        <v>100341</v>
      </c>
      <c r="B342" s="3">
        <f t="shared" ca="1" si="62"/>
        <v>4650.8790528345044</v>
      </c>
      <c r="C342" s="3">
        <f t="shared" ca="1" si="63"/>
        <v>22.41727724379966</v>
      </c>
      <c r="D342" s="3" t="str">
        <f t="shared" ca="1" si="64"/>
        <v>骨干</v>
      </c>
      <c r="E342" t="str">
        <f t="shared" ca="1" si="65"/>
        <v>男</v>
      </c>
      <c r="F342" s="3">
        <f t="shared" ca="1" si="66"/>
        <v>10663.085576641817</v>
      </c>
      <c r="G342" s="3">
        <f t="shared" ca="1" si="67"/>
        <v>12</v>
      </c>
      <c r="H342">
        <f t="shared" ca="1" si="61"/>
        <v>5</v>
      </c>
      <c r="I342">
        <f t="shared" ca="1" si="60"/>
        <v>5</v>
      </c>
      <c r="J342">
        <f t="shared" ca="1" si="60"/>
        <v>4</v>
      </c>
      <c r="K342">
        <f t="shared" ca="1" si="60"/>
        <v>5</v>
      </c>
      <c r="L342">
        <f t="shared" ca="1" si="60"/>
        <v>5</v>
      </c>
      <c r="M342">
        <f t="shared" ca="1" si="60"/>
        <v>4</v>
      </c>
      <c r="N342">
        <f t="shared" ca="1" si="60"/>
        <v>5</v>
      </c>
      <c r="O342" s="2">
        <f t="shared" ca="1" si="68"/>
        <v>4.75</v>
      </c>
      <c r="P342" s="2">
        <f t="shared" ca="1" si="69"/>
        <v>4.666666666666667</v>
      </c>
      <c r="Q342" s="2">
        <f t="shared" ca="1" si="70"/>
        <v>4.7166666666666668</v>
      </c>
    </row>
    <row r="343" spans="1:17" x14ac:dyDescent="0.2">
      <c r="A343">
        <v>100342</v>
      </c>
      <c r="B343" s="3">
        <f t="shared" ca="1" si="62"/>
        <v>1277.2266536050602</v>
      </c>
      <c r="C343" s="3">
        <f t="shared" ca="1" si="63"/>
        <v>37.739526318243264</v>
      </c>
      <c r="D343" s="3" t="str">
        <f t="shared" ca="1" si="64"/>
        <v>老员工</v>
      </c>
      <c r="E343" t="str">
        <f t="shared" ca="1" si="65"/>
        <v>男</v>
      </c>
      <c r="F343" s="3">
        <f t="shared" ca="1" si="66"/>
        <v>6432.0791675795608</v>
      </c>
      <c r="G343" s="3">
        <f t="shared" ca="1" si="67"/>
        <v>7</v>
      </c>
      <c r="H343">
        <f t="shared" ca="1" si="61"/>
        <v>4</v>
      </c>
      <c r="I343">
        <f t="shared" ca="1" si="60"/>
        <v>4</v>
      </c>
      <c r="J343">
        <f t="shared" ca="1" si="60"/>
        <v>3</v>
      </c>
      <c r="K343">
        <f t="shared" ca="1" si="60"/>
        <v>3</v>
      </c>
      <c r="L343">
        <f t="shared" ca="1" si="60"/>
        <v>3</v>
      </c>
      <c r="M343">
        <f t="shared" ca="1" si="60"/>
        <v>4</v>
      </c>
      <c r="N343">
        <f t="shared" ca="1" si="60"/>
        <v>5</v>
      </c>
      <c r="O343" s="2">
        <f t="shared" ca="1" si="68"/>
        <v>3.5</v>
      </c>
      <c r="P343" s="2">
        <f t="shared" ca="1" si="69"/>
        <v>4</v>
      </c>
      <c r="Q343" s="2">
        <f t="shared" ca="1" si="70"/>
        <v>3.7</v>
      </c>
    </row>
    <row r="344" spans="1:17" x14ac:dyDescent="0.2">
      <c r="A344">
        <v>100343</v>
      </c>
      <c r="B344" s="3">
        <f t="shared" ca="1" si="62"/>
        <v>8845.8452857522389</v>
      </c>
      <c r="C344" s="3">
        <f t="shared" ca="1" si="63"/>
        <v>20.427304912878792</v>
      </c>
      <c r="D344" s="3" t="str">
        <f t="shared" ca="1" si="64"/>
        <v>青年</v>
      </c>
      <c r="E344" t="str">
        <f t="shared" ca="1" si="65"/>
        <v>女</v>
      </c>
      <c r="F344" s="3">
        <f t="shared" ca="1" si="66"/>
        <v>9481.2153656241608</v>
      </c>
      <c r="G344" s="3">
        <f t="shared" ca="1" si="67"/>
        <v>19</v>
      </c>
      <c r="H344">
        <f t="shared" ca="1" si="61"/>
        <v>5</v>
      </c>
      <c r="I344">
        <f t="shared" ca="1" si="60"/>
        <v>5</v>
      </c>
      <c r="J344">
        <f t="shared" ca="1" si="60"/>
        <v>5</v>
      </c>
      <c r="K344">
        <f t="shared" ca="1" si="60"/>
        <v>3</v>
      </c>
      <c r="L344">
        <f t="shared" ca="1" si="60"/>
        <v>5</v>
      </c>
      <c r="M344">
        <f t="shared" ca="1" si="60"/>
        <v>5</v>
      </c>
      <c r="N344">
        <f t="shared" ca="1" si="60"/>
        <v>4</v>
      </c>
      <c r="O344" s="2">
        <f t="shared" ca="1" si="68"/>
        <v>4.5</v>
      </c>
      <c r="P344" s="2">
        <f t="shared" ca="1" si="69"/>
        <v>4.666666666666667</v>
      </c>
      <c r="Q344" s="2">
        <f t="shared" ca="1" si="70"/>
        <v>4.5666666666666664</v>
      </c>
    </row>
    <row r="345" spans="1:17" x14ac:dyDescent="0.2">
      <c r="A345">
        <v>100344</v>
      </c>
      <c r="B345" s="3">
        <f t="shared" ca="1" si="62"/>
        <v>4720.7443336000952</v>
      </c>
      <c r="C345" s="3">
        <f t="shared" ca="1" si="63"/>
        <v>38.626774758852832</v>
      </c>
      <c r="D345" s="3" t="str">
        <f t="shared" ca="1" si="64"/>
        <v>老员工</v>
      </c>
      <c r="E345" t="str">
        <f t="shared" ca="1" si="65"/>
        <v>男</v>
      </c>
      <c r="F345" s="3">
        <f t="shared" ca="1" si="66"/>
        <v>8807.8482215866752</v>
      </c>
      <c r="G345" s="3">
        <f t="shared" ca="1" si="67"/>
        <v>8</v>
      </c>
      <c r="H345">
        <f t="shared" ca="1" si="61"/>
        <v>4</v>
      </c>
      <c r="I345">
        <f t="shared" ca="1" si="60"/>
        <v>5</v>
      </c>
      <c r="J345">
        <f t="shared" ca="1" si="60"/>
        <v>4</v>
      </c>
      <c r="K345">
        <f t="shared" ca="1" si="60"/>
        <v>5</v>
      </c>
      <c r="L345">
        <f t="shared" ca="1" si="60"/>
        <v>4</v>
      </c>
      <c r="M345">
        <f t="shared" ca="1" si="60"/>
        <v>4</v>
      </c>
      <c r="N345">
        <f t="shared" ca="1" si="60"/>
        <v>5</v>
      </c>
      <c r="O345" s="2">
        <f t="shared" ca="1" si="68"/>
        <v>4.5</v>
      </c>
      <c r="P345" s="2">
        <f t="shared" ca="1" si="69"/>
        <v>4.333333333333333</v>
      </c>
      <c r="Q345" s="2">
        <f t="shared" ca="1" si="70"/>
        <v>4.4333333333333336</v>
      </c>
    </row>
    <row r="346" spans="1:17" x14ac:dyDescent="0.2">
      <c r="A346">
        <v>100345</v>
      </c>
      <c r="B346" s="3">
        <f t="shared" ca="1" si="62"/>
        <v>1040.4648822986073</v>
      </c>
      <c r="C346" s="3">
        <f t="shared" ca="1" si="63"/>
        <v>33.16436895006585</v>
      </c>
      <c r="D346" s="3" t="str">
        <f t="shared" ca="1" si="64"/>
        <v>骨干</v>
      </c>
      <c r="E346" t="str">
        <f t="shared" ca="1" si="65"/>
        <v>女</v>
      </c>
      <c r="F346" s="3">
        <f t="shared" ca="1" si="66"/>
        <v>15379.409303380024</v>
      </c>
      <c r="G346" s="3">
        <f t="shared" ca="1" si="67"/>
        <v>11</v>
      </c>
      <c r="H346">
        <f t="shared" ca="1" si="61"/>
        <v>4</v>
      </c>
      <c r="I346">
        <f t="shared" ca="1" si="60"/>
        <v>5</v>
      </c>
      <c r="J346">
        <f t="shared" ca="1" si="60"/>
        <v>5</v>
      </c>
      <c r="K346">
        <f t="shared" ca="1" si="60"/>
        <v>4</v>
      </c>
      <c r="L346">
        <f t="shared" ca="1" si="60"/>
        <v>4</v>
      </c>
      <c r="M346">
        <f t="shared" ca="1" si="60"/>
        <v>4</v>
      </c>
      <c r="N346">
        <f t="shared" ca="1" si="60"/>
        <v>5</v>
      </c>
      <c r="O346" s="2">
        <f t="shared" ca="1" si="68"/>
        <v>4.5</v>
      </c>
      <c r="P346" s="2">
        <f t="shared" ca="1" si="69"/>
        <v>4.333333333333333</v>
      </c>
      <c r="Q346" s="2">
        <f t="shared" ca="1" si="70"/>
        <v>4.4333333333333336</v>
      </c>
    </row>
    <row r="347" spans="1:17" x14ac:dyDescent="0.2">
      <c r="A347">
        <v>100346</v>
      </c>
      <c r="B347" s="3">
        <f t="shared" ca="1" si="62"/>
        <v>7422.6003738983445</v>
      </c>
      <c r="C347" s="3">
        <f t="shared" ca="1" si="63"/>
        <v>20.068489520552696</v>
      </c>
      <c r="D347" s="3" t="str">
        <f t="shared" ca="1" si="64"/>
        <v>青年</v>
      </c>
      <c r="E347" t="str">
        <f t="shared" ca="1" si="65"/>
        <v>男</v>
      </c>
      <c r="F347" s="3">
        <f t="shared" ca="1" si="66"/>
        <v>15091.042363508262</v>
      </c>
      <c r="G347" s="3">
        <f t="shared" ca="1" si="67"/>
        <v>18</v>
      </c>
      <c r="H347">
        <f t="shared" ca="1" si="61"/>
        <v>5</v>
      </c>
      <c r="I347">
        <f t="shared" ca="1" si="60"/>
        <v>5</v>
      </c>
      <c r="J347">
        <f t="shared" ca="1" si="60"/>
        <v>3</v>
      </c>
      <c r="K347">
        <f t="shared" ca="1" si="60"/>
        <v>5</v>
      </c>
      <c r="L347">
        <f t="shared" ca="1" si="60"/>
        <v>3</v>
      </c>
      <c r="M347">
        <f t="shared" ca="1" si="60"/>
        <v>4</v>
      </c>
      <c r="N347">
        <f t="shared" ca="1" si="60"/>
        <v>5</v>
      </c>
      <c r="O347" s="2">
        <f t="shared" ca="1" si="68"/>
        <v>4.5</v>
      </c>
      <c r="P347" s="2">
        <f t="shared" ca="1" si="69"/>
        <v>4</v>
      </c>
      <c r="Q347" s="2">
        <f t="shared" ca="1" si="70"/>
        <v>4.3</v>
      </c>
    </row>
    <row r="348" spans="1:17" x14ac:dyDescent="0.2">
      <c r="A348">
        <v>100347</v>
      </c>
      <c r="B348" s="3">
        <f t="shared" ca="1" si="62"/>
        <v>667.34407472005205</v>
      </c>
      <c r="C348" s="3">
        <f t="shared" ca="1" si="63"/>
        <v>34.523215256012904</v>
      </c>
      <c r="D348" s="3" t="str">
        <f t="shared" ca="1" si="64"/>
        <v>骨干</v>
      </c>
      <c r="E348" t="str">
        <f t="shared" ca="1" si="65"/>
        <v>男</v>
      </c>
      <c r="F348" s="3">
        <f t="shared" ca="1" si="66"/>
        <v>14738.199588089296</v>
      </c>
      <c r="G348" s="3">
        <f t="shared" ca="1" si="67"/>
        <v>12</v>
      </c>
      <c r="H348">
        <f t="shared" ca="1" si="61"/>
        <v>4</v>
      </c>
      <c r="I348">
        <f t="shared" ca="1" si="60"/>
        <v>5</v>
      </c>
      <c r="J348">
        <f t="shared" ca="1" si="60"/>
        <v>3</v>
      </c>
      <c r="K348">
        <f t="shared" ca="1" si="60"/>
        <v>4</v>
      </c>
      <c r="L348">
        <f t="shared" ca="1" si="60"/>
        <v>5</v>
      </c>
      <c r="M348">
        <f t="shared" ca="1" si="60"/>
        <v>5</v>
      </c>
      <c r="N348">
        <f t="shared" ca="1" si="60"/>
        <v>5</v>
      </c>
      <c r="O348" s="2">
        <f t="shared" ca="1" si="68"/>
        <v>4</v>
      </c>
      <c r="P348" s="2">
        <f t="shared" ca="1" si="69"/>
        <v>5</v>
      </c>
      <c r="Q348" s="2">
        <f t="shared" ca="1" si="70"/>
        <v>4.4000000000000004</v>
      </c>
    </row>
    <row r="349" spans="1:17" x14ac:dyDescent="0.2">
      <c r="A349">
        <v>100348</v>
      </c>
      <c r="B349" s="3">
        <f t="shared" ca="1" si="62"/>
        <v>3702.1401400169107</v>
      </c>
      <c r="C349" s="3">
        <f t="shared" ca="1" si="63"/>
        <v>64.118794314247822</v>
      </c>
      <c r="D349" s="3" t="str">
        <f t="shared" ca="1" si="64"/>
        <v>老员工</v>
      </c>
      <c r="E349" t="str">
        <f t="shared" ca="1" si="65"/>
        <v>女</v>
      </c>
      <c r="F349" s="3">
        <f t="shared" ca="1" si="66"/>
        <v>18177.301933576891</v>
      </c>
      <c r="G349" s="3">
        <f t="shared" ca="1" si="67"/>
        <v>15</v>
      </c>
      <c r="H349">
        <f t="shared" ca="1" si="61"/>
        <v>3</v>
      </c>
      <c r="I349">
        <f t="shared" ca="1" si="60"/>
        <v>4</v>
      </c>
      <c r="J349">
        <f t="shared" ca="1" si="60"/>
        <v>5</v>
      </c>
      <c r="K349">
        <f t="shared" ca="1" si="60"/>
        <v>5</v>
      </c>
      <c r="L349">
        <f t="shared" ca="1" si="60"/>
        <v>3</v>
      </c>
      <c r="M349">
        <f t="shared" ref="I349:N392" ca="1" si="71">IF(RAND()&lt;0.5,5,IF(RAND()&lt;0.7,4,IF(RAND()&lt;0.8,3,IF(RAND()&lt;0.9,2,1))))</f>
        <v>4</v>
      </c>
      <c r="N349">
        <f t="shared" ca="1" si="71"/>
        <v>5</v>
      </c>
      <c r="O349" s="2">
        <f t="shared" ca="1" si="68"/>
        <v>4.25</v>
      </c>
      <c r="P349" s="2">
        <f t="shared" ca="1" si="69"/>
        <v>4</v>
      </c>
      <c r="Q349" s="2">
        <f t="shared" ca="1" si="70"/>
        <v>4.1500000000000004</v>
      </c>
    </row>
    <row r="350" spans="1:17" x14ac:dyDescent="0.2">
      <c r="A350">
        <v>100349</v>
      </c>
      <c r="B350" s="3">
        <f t="shared" ca="1" si="62"/>
        <v>8654.6533347263576</v>
      </c>
      <c r="C350" s="3">
        <f t="shared" ca="1" si="63"/>
        <v>57.809406435647723</v>
      </c>
      <c r="D350" s="3" t="str">
        <f t="shared" ca="1" si="64"/>
        <v>老员工</v>
      </c>
      <c r="E350" t="str">
        <f t="shared" ca="1" si="65"/>
        <v>女</v>
      </c>
      <c r="F350" s="3">
        <f t="shared" ca="1" si="66"/>
        <v>14515.974982739745</v>
      </c>
      <c r="G350" s="3">
        <f t="shared" ca="1" si="67"/>
        <v>12</v>
      </c>
      <c r="H350">
        <f t="shared" ca="1" si="61"/>
        <v>4</v>
      </c>
      <c r="I350">
        <f t="shared" ca="1" si="71"/>
        <v>3</v>
      </c>
      <c r="J350">
        <f t="shared" ca="1" si="71"/>
        <v>4</v>
      </c>
      <c r="K350">
        <f t="shared" ca="1" si="71"/>
        <v>4</v>
      </c>
      <c r="L350">
        <f t="shared" ca="1" si="71"/>
        <v>4</v>
      </c>
      <c r="M350">
        <f t="shared" ca="1" si="71"/>
        <v>4</v>
      </c>
      <c r="N350">
        <f t="shared" ca="1" si="71"/>
        <v>5</v>
      </c>
      <c r="O350" s="2">
        <f t="shared" ca="1" si="68"/>
        <v>3.75</v>
      </c>
      <c r="P350" s="2">
        <f t="shared" ca="1" si="69"/>
        <v>4.333333333333333</v>
      </c>
      <c r="Q350" s="2">
        <f t="shared" ca="1" si="70"/>
        <v>3.9833333333333334</v>
      </c>
    </row>
    <row r="351" spans="1:17" x14ac:dyDescent="0.2">
      <c r="A351">
        <v>100350</v>
      </c>
      <c r="B351" s="3">
        <f t="shared" ca="1" si="62"/>
        <v>1832.8445995777777</v>
      </c>
      <c r="C351" s="3">
        <f t="shared" ca="1" si="63"/>
        <v>42.482330166037272</v>
      </c>
      <c r="D351" s="3" t="str">
        <f t="shared" ca="1" si="64"/>
        <v>老员工</v>
      </c>
      <c r="E351" t="str">
        <f t="shared" ca="1" si="65"/>
        <v>男</v>
      </c>
      <c r="F351" s="3">
        <f t="shared" ca="1" si="66"/>
        <v>14551.26778292888</v>
      </c>
      <c r="G351" s="3">
        <f t="shared" ca="1" si="67"/>
        <v>7</v>
      </c>
      <c r="H351">
        <f t="shared" ca="1" si="61"/>
        <v>5</v>
      </c>
      <c r="I351">
        <f t="shared" ca="1" si="71"/>
        <v>4</v>
      </c>
      <c r="J351">
        <f t="shared" ca="1" si="71"/>
        <v>4</v>
      </c>
      <c r="K351">
        <f t="shared" ca="1" si="71"/>
        <v>5</v>
      </c>
      <c r="L351">
        <f t="shared" ca="1" si="71"/>
        <v>2</v>
      </c>
      <c r="M351">
        <f t="shared" ca="1" si="71"/>
        <v>5</v>
      </c>
      <c r="N351">
        <f t="shared" ca="1" si="71"/>
        <v>4</v>
      </c>
      <c r="O351" s="2">
        <f t="shared" ca="1" si="68"/>
        <v>4.5</v>
      </c>
      <c r="P351" s="2">
        <f t="shared" ca="1" si="69"/>
        <v>3.6666666666666665</v>
      </c>
      <c r="Q351" s="2">
        <f t="shared" ca="1" si="70"/>
        <v>4.1666666666666661</v>
      </c>
    </row>
    <row r="352" spans="1:17" x14ac:dyDescent="0.2">
      <c r="A352">
        <v>100351</v>
      </c>
      <c r="B352" s="3">
        <f t="shared" ca="1" si="62"/>
        <v>7744.702616108375</v>
      </c>
      <c r="C352" s="3">
        <f t="shared" ca="1" si="63"/>
        <v>34.005881619509559</v>
      </c>
      <c r="D352" s="3" t="str">
        <f t="shared" ca="1" si="64"/>
        <v>骨干</v>
      </c>
      <c r="E352" t="str">
        <f t="shared" ca="1" si="65"/>
        <v>男</v>
      </c>
      <c r="F352" s="3">
        <f t="shared" ca="1" si="66"/>
        <v>11662.752522731782</v>
      </c>
      <c r="G352" s="3">
        <f t="shared" ca="1" si="67"/>
        <v>7</v>
      </c>
      <c r="H352">
        <f t="shared" ca="1" si="61"/>
        <v>4</v>
      </c>
      <c r="I352">
        <f t="shared" ca="1" si="71"/>
        <v>3</v>
      </c>
      <c r="J352">
        <f t="shared" ca="1" si="71"/>
        <v>5</v>
      </c>
      <c r="K352">
        <f t="shared" ca="1" si="71"/>
        <v>5</v>
      </c>
      <c r="L352">
        <f t="shared" ca="1" si="71"/>
        <v>5</v>
      </c>
      <c r="M352">
        <f t="shared" ca="1" si="71"/>
        <v>4</v>
      </c>
      <c r="N352">
        <f t="shared" ca="1" si="71"/>
        <v>5</v>
      </c>
      <c r="O352" s="2">
        <f t="shared" ca="1" si="68"/>
        <v>4.25</v>
      </c>
      <c r="P352" s="2">
        <f t="shared" ca="1" si="69"/>
        <v>4.666666666666667</v>
      </c>
      <c r="Q352" s="2">
        <f t="shared" ca="1" si="70"/>
        <v>4.416666666666667</v>
      </c>
    </row>
    <row r="353" spans="1:17" x14ac:dyDescent="0.2">
      <c r="A353">
        <v>100352</v>
      </c>
      <c r="B353" s="3">
        <f t="shared" ca="1" si="62"/>
        <v>1096.134964640677</v>
      </c>
      <c r="C353" s="3">
        <f t="shared" ca="1" si="63"/>
        <v>59.236558371504593</v>
      </c>
      <c r="D353" s="3" t="str">
        <f t="shared" ca="1" si="64"/>
        <v>老员工</v>
      </c>
      <c r="E353" t="str">
        <f t="shared" ca="1" si="65"/>
        <v>女</v>
      </c>
      <c r="F353" s="3">
        <f t="shared" ca="1" si="66"/>
        <v>8056.9157121942371</v>
      </c>
      <c r="G353" s="3">
        <f t="shared" ca="1" si="67"/>
        <v>3</v>
      </c>
      <c r="H353">
        <f t="shared" ca="1" si="61"/>
        <v>5</v>
      </c>
      <c r="I353">
        <f t="shared" ca="1" si="71"/>
        <v>4</v>
      </c>
      <c r="J353">
        <f t="shared" ca="1" si="71"/>
        <v>2</v>
      </c>
      <c r="K353">
        <f t="shared" ca="1" si="71"/>
        <v>3</v>
      </c>
      <c r="L353">
        <f t="shared" ca="1" si="71"/>
        <v>4</v>
      </c>
      <c r="M353">
        <f t="shared" ca="1" si="71"/>
        <v>4</v>
      </c>
      <c r="N353">
        <f t="shared" ca="1" si="71"/>
        <v>4</v>
      </c>
      <c r="O353" s="2">
        <f t="shared" ca="1" si="68"/>
        <v>3.5</v>
      </c>
      <c r="P353" s="2">
        <f t="shared" ca="1" si="69"/>
        <v>4</v>
      </c>
      <c r="Q353" s="2">
        <f t="shared" ca="1" si="70"/>
        <v>3.7</v>
      </c>
    </row>
    <row r="354" spans="1:17" x14ac:dyDescent="0.2">
      <c r="A354">
        <v>100353</v>
      </c>
      <c r="B354" s="3">
        <f t="shared" ca="1" si="62"/>
        <v>2425.2858367590702</v>
      </c>
      <c r="C354" s="3">
        <f t="shared" ca="1" si="63"/>
        <v>27.49307346957594</v>
      </c>
      <c r="D354" s="3" t="str">
        <f t="shared" ca="1" si="64"/>
        <v>骨干</v>
      </c>
      <c r="E354" t="str">
        <f t="shared" ca="1" si="65"/>
        <v>男</v>
      </c>
      <c r="F354" s="3">
        <f t="shared" ca="1" si="66"/>
        <v>5072.8277298352878</v>
      </c>
      <c r="G354" s="3">
        <f t="shared" ca="1" si="67"/>
        <v>19</v>
      </c>
      <c r="H354">
        <f t="shared" ca="1" si="61"/>
        <v>4</v>
      </c>
      <c r="I354">
        <f t="shared" ca="1" si="71"/>
        <v>4</v>
      </c>
      <c r="J354">
        <f t="shared" ca="1" si="71"/>
        <v>5</v>
      </c>
      <c r="K354">
        <f t="shared" ca="1" si="71"/>
        <v>4</v>
      </c>
      <c r="L354">
        <f t="shared" ca="1" si="71"/>
        <v>3</v>
      </c>
      <c r="M354">
        <f t="shared" ca="1" si="71"/>
        <v>5</v>
      </c>
      <c r="N354">
        <f t="shared" ca="1" si="71"/>
        <v>5</v>
      </c>
      <c r="O354" s="2">
        <f t="shared" ca="1" si="68"/>
        <v>4.25</v>
      </c>
      <c r="P354" s="2">
        <f t="shared" ca="1" si="69"/>
        <v>4.333333333333333</v>
      </c>
      <c r="Q354" s="2">
        <f t="shared" ca="1" si="70"/>
        <v>4.2833333333333332</v>
      </c>
    </row>
    <row r="355" spans="1:17" x14ac:dyDescent="0.2">
      <c r="A355">
        <v>100354</v>
      </c>
      <c r="B355" s="3">
        <f t="shared" ca="1" si="62"/>
        <v>5604.4742071811725</v>
      </c>
      <c r="C355" s="3">
        <f t="shared" ca="1" si="63"/>
        <v>39.853310660926105</v>
      </c>
      <c r="D355" s="3" t="str">
        <f t="shared" ca="1" si="64"/>
        <v>老员工</v>
      </c>
      <c r="E355" t="str">
        <f t="shared" ca="1" si="65"/>
        <v>女</v>
      </c>
      <c r="F355" s="3">
        <f t="shared" ca="1" si="66"/>
        <v>11588.303533435197</v>
      </c>
      <c r="G355" s="3">
        <f t="shared" ca="1" si="67"/>
        <v>16</v>
      </c>
      <c r="H355">
        <f t="shared" ca="1" si="61"/>
        <v>4</v>
      </c>
      <c r="I355">
        <f t="shared" ca="1" si="71"/>
        <v>5</v>
      </c>
      <c r="J355">
        <f t="shared" ca="1" si="71"/>
        <v>4</v>
      </c>
      <c r="K355">
        <f t="shared" ca="1" si="71"/>
        <v>5</v>
      </c>
      <c r="L355">
        <f t="shared" ca="1" si="71"/>
        <v>5</v>
      </c>
      <c r="M355">
        <f t="shared" ca="1" si="71"/>
        <v>5</v>
      </c>
      <c r="N355">
        <f t="shared" ca="1" si="71"/>
        <v>4</v>
      </c>
      <c r="O355" s="2">
        <f t="shared" ca="1" si="68"/>
        <v>4.5</v>
      </c>
      <c r="P355" s="2">
        <f t="shared" ca="1" si="69"/>
        <v>4.666666666666667</v>
      </c>
      <c r="Q355" s="2">
        <f t="shared" ca="1" si="70"/>
        <v>4.5666666666666664</v>
      </c>
    </row>
    <row r="356" spans="1:17" x14ac:dyDescent="0.2">
      <c r="A356">
        <v>100355</v>
      </c>
      <c r="B356" s="3">
        <f t="shared" ca="1" si="62"/>
        <v>8339.8566989793635</v>
      </c>
      <c r="C356" s="3">
        <f t="shared" ca="1" si="63"/>
        <v>60.767447842083349</v>
      </c>
      <c r="D356" s="3" t="str">
        <f t="shared" ca="1" si="64"/>
        <v>老员工</v>
      </c>
      <c r="E356" t="str">
        <f t="shared" ca="1" si="65"/>
        <v>女</v>
      </c>
      <c r="F356" s="3">
        <f t="shared" ca="1" si="66"/>
        <v>10422.79941847093</v>
      </c>
      <c r="G356" s="3">
        <f t="shared" ca="1" si="67"/>
        <v>2</v>
      </c>
      <c r="H356">
        <f t="shared" ca="1" si="61"/>
        <v>5</v>
      </c>
      <c r="I356">
        <f t="shared" ca="1" si="71"/>
        <v>5</v>
      </c>
      <c r="J356">
        <f t="shared" ca="1" si="71"/>
        <v>5</v>
      </c>
      <c r="K356">
        <f t="shared" ca="1" si="71"/>
        <v>5</v>
      </c>
      <c r="L356">
        <f t="shared" ca="1" si="71"/>
        <v>4</v>
      </c>
      <c r="M356">
        <f t="shared" ca="1" si="71"/>
        <v>3</v>
      </c>
      <c r="N356">
        <f t="shared" ca="1" si="71"/>
        <v>5</v>
      </c>
      <c r="O356" s="2">
        <f t="shared" ca="1" si="68"/>
        <v>5</v>
      </c>
      <c r="P356" s="2">
        <f t="shared" ca="1" si="69"/>
        <v>4</v>
      </c>
      <c r="Q356" s="2">
        <f t="shared" ca="1" si="70"/>
        <v>4.5999999999999996</v>
      </c>
    </row>
    <row r="357" spans="1:17" x14ac:dyDescent="0.2">
      <c r="A357">
        <v>100356</v>
      </c>
      <c r="B357" s="3">
        <f t="shared" ca="1" si="62"/>
        <v>9919.8369690615</v>
      </c>
      <c r="C357" s="3">
        <f t="shared" ca="1" si="63"/>
        <v>19.320018585523382</v>
      </c>
      <c r="D357" s="3" t="str">
        <f t="shared" ca="1" si="64"/>
        <v>青年</v>
      </c>
      <c r="E357" t="str">
        <f t="shared" ca="1" si="65"/>
        <v>男</v>
      </c>
      <c r="F357" s="3">
        <f t="shared" ca="1" si="66"/>
        <v>21580.083529391763</v>
      </c>
      <c r="G357" s="3">
        <f t="shared" ca="1" si="67"/>
        <v>6</v>
      </c>
      <c r="H357">
        <f t="shared" ca="1" si="61"/>
        <v>3</v>
      </c>
      <c r="I357">
        <f t="shared" ca="1" si="71"/>
        <v>4</v>
      </c>
      <c r="J357">
        <f t="shared" ca="1" si="71"/>
        <v>5</v>
      </c>
      <c r="K357">
        <f t="shared" ca="1" si="71"/>
        <v>5</v>
      </c>
      <c r="L357">
        <f t="shared" ca="1" si="71"/>
        <v>4</v>
      </c>
      <c r="M357">
        <f t="shared" ca="1" si="71"/>
        <v>5</v>
      </c>
      <c r="N357">
        <f t="shared" ca="1" si="71"/>
        <v>5</v>
      </c>
      <c r="O357" s="2">
        <f t="shared" ca="1" si="68"/>
        <v>4.25</v>
      </c>
      <c r="P357" s="2">
        <f t="shared" ca="1" si="69"/>
        <v>4.666666666666667</v>
      </c>
      <c r="Q357" s="2">
        <f t="shared" ca="1" si="70"/>
        <v>4.416666666666667</v>
      </c>
    </row>
    <row r="358" spans="1:17" x14ac:dyDescent="0.2">
      <c r="A358">
        <v>100357</v>
      </c>
      <c r="B358" s="3">
        <f t="shared" ca="1" si="62"/>
        <v>7499.3787127809719</v>
      </c>
      <c r="C358" s="3">
        <f t="shared" ca="1" si="63"/>
        <v>47.087373907800711</v>
      </c>
      <c r="D358" s="3" t="str">
        <f t="shared" ca="1" si="64"/>
        <v>老员工</v>
      </c>
      <c r="E358" t="str">
        <f t="shared" ca="1" si="65"/>
        <v>男</v>
      </c>
      <c r="F358" s="3">
        <f t="shared" ca="1" si="66"/>
        <v>16459.663308222149</v>
      </c>
      <c r="G358" s="3">
        <f t="shared" ca="1" si="67"/>
        <v>17</v>
      </c>
      <c r="H358">
        <f t="shared" ca="1" si="61"/>
        <v>5</v>
      </c>
      <c r="I358">
        <f t="shared" ca="1" si="71"/>
        <v>3</v>
      </c>
      <c r="J358">
        <f t="shared" ca="1" si="71"/>
        <v>4</v>
      </c>
      <c r="K358">
        <f t="shared" ca="1" si="71"/>
        <v>5</v>
      </c>
      <c r="L358">
        <f t="shared" ca="1" si="71"/>
        <v>4</v>
      </c>
      <c r="M358">
        <f t="shared" ca="1" si="71"/>
        <v>4</v>
      </c>
      <c r="N358">
        <f t="shared" ca="1" si="71"/>
        <v>4</v>
      </c>
      <c r="O358" s="2">
        <f t="shared" ca="1" si="68"/>
        <v>4.25</v>
      </c>
      <c r="P358" s="2">
        <f t="shared" ca="1" si="69"/>
        <v>4</v>
      </c>
      <c r="Q358" s="2">
        <f t="shared" ca="1" si="70"/>
        <v>4.1500000000000004</v>
      </c>
    </row>
    <row r="359" spans="1:17" x14ac:dyDescent="0.2">
      <c r="A359">
        <v>100358</v>
      </c>
      <c r="B359" s="3">
        <f t="shared" ca="1" si="62"/>
        <v>3846.6325974871252</v>
      </c>
      <c r="C359" s="3">
        <f t="shared" ca="1" si="63"/>
        <v>51.79887502552392</v>
      </c>
      <c r="D359" s="3" t="str">
        <f t="shared" ca="1" si="64"/>
        <v>老员工</v>
      </c>
      <c r="E359" t="str">
        <f t="shared" ca="1" si="65"/>
        <v>女</v>
      </c>
      <c r="F359" s="3">
        <f t="shared" ca="1" si="66"/>
        <v>7937.050330784763</v>
      </c>
      <c r="G359" s="3">
        <f t="shared" ca="1" si="67"/>
        <v>19</v>
      </c>
      <c r="H359">
        <f t="shared" ca="1" si="61"/>
        <v>5</v>
      </c>
      <c r="I359">
        <f t="shared" ca="1" si="71"/>
        <v>3</v>
      </c>
      <c r="J359">
        <f t="shared" ca="1" si="71"/>
        <v>4</v>
      </c>
      <c r="K359">
        <f t="shared" ca="1" si="71"/>
        <v>5</v>
      </c>
      <c r="L359">
        <f t="shared" ca="1" si="71"/>
        <v>5</v>
      </c>
      <c r="M359">
        <f t="shared" ca="1" si="71"/>
        <v>5</v>
      </c>
      <c r="N359">
        <f t="shared" ca="1" si="71"/>
        <v>5</v>
      </c>
      <c r="O359" s="2">
        <f t="shared" ca="1" si="68"/>
        <v>4.25</v>
      </c>
      <c r="P359" s="2">
        <f t="shared" ca="1" si="69"/>
        <v>5</v>
      </c>
      <c r="Q359" s="2">
        <f t="shared" ca="1" si="70"/>
        <v>4.55</v>
      </c>
    </row>
    <row r="360" spans="1:17" x14ac:dyDescent="0.2">
      <c r="A360">
        <v>100359</v>
      </c>
      <c r="B360" s="3">
        <f t="shared" ca="1" si="62"/>
        <v>2543.1859384539348</v>
      </c>
      <c r="C360" s="3">
        <f t="shared" ca="1" si="63"/>
        <v>39.60881106547464</v>
      </c>
      <c r="D360" s="3" t="str">
        <f t="shared" ca="1" si="64"/>
        <v>老员工</v>
      </c>
      <c r="E360" t="str">
        <f t="shared" ca="1" si="65"/>
        <v>女</v>
      </c>
      <c r="F360" s="3">
        <f t="shared" ca="1" si="66"/>
        <v>7843.8867154842947</v>
      </c>
      <c r="G360" s="3">
        <f t="shared" ca="1" si="67"/>
        <v>4</v>
      </c>
      <c r="H360">
        <f t="shared" ca="1" si="61"/>
        <v>5</v>
      </c>
      <c r="I360">
        <f t="shared" ca="1" si="71"/>
        <v>5</v>
      </c>
      <c r="J360">
        <f t="shared" ca="1" si="71"/>
        <v>5</v>
      </c>
      <c r="K360">
        <f t="shared" ca="1" si="71"/>
        <v>4</v>
      </c>
      <c r="L360">
        <f t="shared" ca="1" si="71"/>
        <v>5</v>
      </c>
      <c r="M360">
        <f t="shared" ca="1" si="71"/>
        <v>5</v>
      </c>
      <c r="N360">
        <f t="shared" ca="1" si="71"/>
        <v>5</v>
      </c>
      <c r="O360" s="2">
        <f t="shared" ca="1" si="68"/>
        <v>4.75</v>
      </c>
      <c r="P360" s="2">
        <f t="shared" ca="1" si="69"/>
        <v>5</v>
      </c>
      <c r="Q360" s="2">
        <f t="shared" ca="1" si="70"/>
        <v>4.8499999999999996</v>
      </c>
    </row>
    <row r="361" spans="1:17" x14ac:dyDescent="0.2">
      <c r="A361">
        <v>100360</v>
      </c>
      <c r="B361" s="3">
        <f t="shared" ca="1" si="62"/>
        <v>2349.0483335421595</v>
      </c>
      <c r="C361" s="3">
        <f t="shared" ca="1" si="63"/>
        <v>27.699106225355358</v>
      </c>
      <c r="D361" s="3" t="str">
        <f t="shared" ca="1" si="64"/>
        <v>骨干</v>
      </c>
      <c r="E361" t="str">
        <f t="shared" ca="1" si="65"/>
        <v>女</v>
      </c>
      <c r="F361" s="3">
        <f t="shared" ca="1" si="66"/>
        <v>6022.906699546189</v>
      </c>
      <c r="G361" s="3">
        <f t="shared" ca="1" si="67"/>
        <v>12</v>
      </c>
      <c r="H361">
        <f t="shared" ca="1" si="61"/>
        <v>3</v>
      </c>
      <c r="I361">
        <f t="shared" ca="1" si="71"/>
        <v>5</v>
      </c>
      <c r="J361">
        <f t="shared" ca="1" si="71"/>
        <v>4</v>
      </c>
      <c r="K361">
        <f t="shared" ca="1" si="71"/>
        <v>4</v>
      </c>
      <c r="L361">
        <f t="shared" ca="1" si="71"/>
        <v>5</v>
      </c>
      <c r="M361">
        <f t="shared" ca="1" si="71"/>
        <v>5</v>
      </c>
      <c r="N361">
        <f t="shared" ca="1" si="71"/>
        <v>5</v>
      </c>
      <c r="O361" s="2">
        <f t="shared" ca="1" si="68"/>
        <v>4</v>
      </c>
      <c r="P361" s="2">
        <f t="shared" ca="1" si="69"/>
        <v>5</v>
      </c>
      <c r="Q361" s="2">
        <f t="shared" ca="1" si="70"/>
        <v>4.4000000000000004</v>
      </c>
    </row>
    <row r="362" spans="1:17" x14ac:dyDescent="0.2">
      <c r="A362">
        <v>100361</v>
      </c>
      <c r="B362" s="3">
        <f t="shared" ca="1" si="62"/>
        <v>6576.2391809184619</v>
      </c>
      <c r="C362" s="3">
        <f t="shared" ca="1" si="63"/>
        <v>55.593036532074109</v>
      </c>
      <c r="D362" s="3" t="str">
        <f t="shared" ca="1" si="64"/>
        <v>老员工</v>
      </c>
      <c r="E362" t="str">
        <f t="shared" ca="1" si="65"/>
        <v>男</v>
      </c>
      <c r="F362" s="3">
        <f t="shared" ca="1" si="66"/>
        <v>15088.283348335188</v>
      </c>
      <c r="G362" s="3">
        <f t="shared" ca="1" si="67"/>
        <v>5</v>
      </c>
      <c r="H362">
        <f t="shared" ca="1" si="61"/>
        <v>5</v>
      </c>
      <c r="I362">
        <f t="shared" ca="1" si="71"/>
        <v>4</v>
      </c>
      <c r="J362">
        <f t="shared" ca="1" si="71"/>
        <v>5</v>
      </c>
      <c r="K362">
        <f t="shared" ca="1" si="71"/>
        <v>5</v>
      </c>
      <c r="L362">
        <f t="shared" ca="1" si="71"/>
        <v>4</v>
      </c>
      <c r="M362">
        <f t="shared" ca="1" si="71"/>
        <v>5</v>
      </c>
      <c r="N362">
        <f t="shared" ca="1" si="71"/>
        <v>5</v>
      </c>
      <c r="O362" s="2">
        <f t="shared" ca="1" si="68"/>
        <v>4.75</v>
      </c>
      <c r="P362" s="2">
        <f t="shared" ca="1" si="69"/>
        <v>4.666666666666667</v>
      </c>
      <c r="Q362" s="2">
        <f t="shared" ca="1" si="70"/>
        <v>4.7166666666666668</v>
      </c>
    </row>
    <row r="363" spans="1:17" x14ac:dyDescent="0.2">
      <c r="A363">
        <v>100362</v>
      </c>
      <c r="B363" s="3">
        <f t="shared" ca="1" si="62"/>
        <v>5387.5379717363421</v>
      </c>
      <c r="C363" s="3">
        <f t="shared" ca="1" si="63"/>
        <v>48.476186081266988</v>
      </c>
      <c r="D363" s="3" t="str">
        <f t="shared" ca="1" si="64"/>
        <v>老员工</v>
      </c>
      <c r="E363" t="str">
        <f t="shared" ca="1" si="65"/>
        <v>女</v>
      </c>
      <c r="F363" s="3">
        <f t="shared" ca="1" si="66"/>
        <v>16776.325207727281</v>
      </c>
      <c r="G363" s="3">
        <f t="shared" ca="1" si="67"/>
        <v>13</v>
      </c>
      <c r="H363">
        <f t="shared" ca="1" si="61"/>
        <v>5</v>
      </c>
      <c r="I363">
        <f t="shared" ca="1" si="71"/>
        <v>5</v>
      </c>
      <c r="J363">
        <f t="shared" ca="1" si="71"/>
        <v>5</v>
      </c>
      <c r="K363">
        <f t="shared" ca="1" si="71"/>
        <v>4</v>
      </c>
      <c r="L363">
        <f t="shared" ca="1" si="71"/>
        <v>5</v>
      </c>
      <c r="M363">
        <f t="shared" ca="1" si="71"/>
        <v>5</v>
      </c>
      <c r="N363">
        <f t="shared" ca="1" si="71"/>
        <v>5</v>
      </c>
      <c r="O363" s="2">
        <f t="shared" ca="1" si="68"/>
        <v>4.75</v>
      </c>
      <c r="P363" s="2">
        <f t="shared" ca="1" si="69"/>
        <v>5</v>
      </c>
      <c r="Q363" s="2">
        <f t="shared" ca="1" si="70"/>
        <v>4.8499999999999996</v>
      </c>
    </row>
    <row r="364" spans="1:17" x14ac:dyDescent="0.2">
      <c r="A364">
        <v>100363</v>
      </c>
      <c r="B364" s="3">
        <f t="shared" ca="1" si="62"/>
        <v>245.25655356374631</v>
      </c>
      <c r="C364" s="3">
        <f t="shared" ca="1" si="63"/>
        <v>51.259329119220205</v>
      </c>
      <c r="D364" s="3" t="str">
        <f t="shared" ca="1" si="64"/>
        <v>老员工</v>
      </c>
      <c r="E364" t="str">
        <f t="shared" ca="1" si="65"/>
        <v>男</v>
      </c>
      <c r="F364" s="3">
        <f t="shared" ca="1" si="66"/>
        <v>6273.1489920460872</v>
      </c>
      <c r="G364" s="3">
        <f t="shared" ca="1" si="67"/>
        <v>5</v>
      </c>
      <c r="H364">
        <f t="shared" ca="1" si="61"/>
        <v>2</v>
      </c>
      <c r="I364">
        <f t="shared" ca="1" si="71"/>
        <v>5</v>
      </c>
      <c r="J364">
        <f t="shared" ca="1" si="71"/>
        <v>5</v>
      </c>
      <c r="K364">
        <f t="shared" ca="1" si="71"/>
        <v>5</v>
      </c>
      <c r="L364">
        <f t="shared" ca="1" si="71"/>
        <v>5</v>
      </c>
      <c r="M364">
        <f t="shared" ca="1" si="71"/>
        <v>3</v>
      </c>
      <c r="N364">
        <f t="shared" ca="1" si="71"/>
        <v>5</v>
      </c>
      <c r="O364" s="2">
        <f t="shared" ca="1" si="68"/>
        <v>4.25</v>
      </c>
      <c r="P364" s="2">
        <f t="shared" ca="1" si="69"/>
        <v>4.333333333333333</v>
      </c>
      <c r="Q364" s="2">
        <f t="shared" ca="1" si="70"/>
        <v>4.2833333333333332</v>
      </c>
    </row>
    <row r="365" spans="1:17" x14ac:dyDescent="0.2">
      <c r="A365">
        <v>100364</v>
      </c>
      <c r="B365" s="3">
        <f t="shared" ca="1" si="62"/>
        <v>7852.6025006675864</v>
      </c>
      <c r="C365" s="3">
        <f t="shared" ca="1" si="63"/>
        <v>54.959646590516421</v>
      </c>
      <c r="D365" s="3" t="str">
        <f t="shared" ca="1" si="64"/>
        <v>老员工</v>
      </c>
      <c r="E365" t="str">
        <f t="shared" ca="1" si="65"/>
        <v>女</v>
      </c>
      <c r="F365" s="3">
        <f t="shared" ca="1" si="66"/>
        <v>2488.4728049823693</v>
      </c>
      <c r="G365" s="3">
        <f t="shared" ca="1" si="67"/>
        <v>10</v>
      </c>
      <c r="H365">
        <f t="shared" ca="1" si="61"/>
        <v>5</v>
      </c>
      <c r="I365">
        <f t="shared" ca="1" si="71"/>
        <v>5</v>
      </c>
      <c r="J365">
        <f t="shared" ca="1" si="71"/>
        <v>5</v>
      </c>
      <c r="K365">
        <f t="shared" ca="1" si="71"/>
        <v>5</v>
      </c>
      <c r="L365">
        <f t="shared" ca="1" si="71"/>
        <v>5</v>
      </c>
      <c r="M365">
        <f t="shared" ca="1" si="71"/>
        <v>5</v>
      </c>
      <c r="N365">
        <f t="shared" ca="1" si="71"/>
        <v>4</v>
      </c>
      <c r="O365" s="2">
        <f t="shared" ca="1" si="68"/>
        <v>5</v>
      </c>
      <c r="P365" s="2">
        <f t="shared" ca="1" si="69"/>
        <v>4.666666666666667</v>
      </c>
      <c r="Q365" s="2">
        <f t="shared" ca="1" si="70"/>
        <v>4.8666666666666671</v>
      </c>
    </row>
    <row r="366" spans="1:17" x14ac:dyDescent="0.2">
      <c r="A366">
        <v>100365</v>
      </c>
      <c r="B366" s="3">
        <f t="shared" ca="1" si="62"/>
        <v>9792.0300760121463</v>
      </c>
      <c r="C366" s="3">
        <f t="shared" ca="1" si="63"/>
        <v>63.676616273828635</v>
      </c>
      <c r="D366" s="3" t="str">
        <f t="shared" ca="1" si="64"/>
        <v>老员工</v>
      </c>
      <c r="E366" t="str">
        <f t="shared" ca="1" si="65"/>
        <v>女</v>
      </c>
      <c r="F366" s="3">
        <f t="shared" ca="1" si="66"/>
        <v>8228.8687262354106</v>
      </c>
      <c r="G366" s="3">
        <f t="shared" ca="1" si="67"/>
        <v>19</v>
      </c>
      <c r="H366">
        <f t="shared" ca="1" si="61"/>
        <v>3</v>
      </c>
      <c r="I366">
        <f t="shared" ca="1" si="71"/>
        <v>4</v>
      </c>
      <c r="J366">
        <f t="shared" ca="1" si="71"/>
        <v>5</v>
      </c>
      <c r="K366">
        <f t="shared" ca="1" si="71"/>
        <v>4</v>
      </c>
      <c r="L366">
        <f t="shared" ca="1" si="71"/>
        <v>5</v>
      </c>
      <c r="M366">
        <f t="shared" ca="1" si="71"/>
        <v>4</v>
      </c>
      <c r="N366">
        <f t="shared" ca="1" si="71"/>
        <v>5</v>
      </c>
      <c r="O366" s="2">
        <f t="shared" ca="1" si="68"/>
        <v>4</v>
      </c>
      <c r="P366" s="2">
        <f t="shared" ca="1" si="69"/>
        <v>4.666666666666667</v>
      </c>
      <c r="Q366" s="2">
        <f t="shared" ca="1" si="70"/>
        <v>4.2666666666666666</v>
      </c>
    </row>
    <row r="367" spans="1:17" x14ac:dyDescent="0.2">
      <c r="A367">
        <v>100366</v>
      </c>
      <c r="B367" s="3">
        <f t="shared" ca="1" si="62"/>
        <v>3853.7980991444533</v>
      </c>
      <c r="C367" s="3">
        <f t="shared" ca="1" si="63"/>
        <v>55.453941706103272</v>
      </c>
      <c r="D367" s="3" t="str">
        <f t="shared" ca="1" si="64"/>
        <v>老员工</v>
      </c>
      <c r="E367" t="str">
        <f t="shared" ca="1" si="65"/>
        <v>女</v>
      </c>
      <c r="F367" s="3">
        <f t="shared" ca="1" si="66"/>
        <v>8663.7491948997231</v>
      </c>
      <c r="G367" s="3">
        <f t="shared" ca="1" si="67"/>
        <v>16</v>
      </c>
      <c r="H367">
        <f t="shared" ca="1" si="61"/>
        <v>3</v>
      </c>
      <c r="I367">
        <f t="shared" ca="1" si="71"/>
        <v>3</v>
      </c>
      <c r="J367">
        <f t="shared" ca="1" si="71"/>
        <v>5</v>
      </c>
      <c r="K367">
        <f t="shared" ca="1" si="71"/>
        <v>5</v>
      </c>
      <c r="L367">
        <f t="shared" ca="1" si="71"/>
        <v>4</v>
      </c>
      <c r="M367">
        <f t="shared" ca="1" si="71"/>
        <v>4</v>
      </c>
      <c r="N367">
        <f t="shared" ca="1" si="71"/>
        <v>5</v>
      </c>
      <c r="O367" s="2">
        <f t="shared" ca="1" si="68"/>
        <v>4</v>
      </c>
      <c r="P367" s="2">
        <f t="shared" ca="1" si="69"/>
        <v>4.333333333333333</v>
      </c>
      <c r="Q367" s="2">
        <f t="shared" ca="1" si="70"/>
        <v>4.1333333333333329</v>
      </c>
    </row>
    <row r="368" spans="1:17" x14ac:dyDescent="0.2">
      <c r="A368">
        <v>100367</v>
      </c>
      <c r="B368" s="3">
        <f t="shared" ca="1" si="62"/>
        <v>3954.8620887824713</v>
      </c>
      <c r="C368" s="3">
        <f t="shared" ca="1" si="63"/>
        <v>24.895385713843012</v>
      </c>
      <c r="D368" s="3" t="str">
        <f t="shared" ca="1" si="64"/>
        <v>骨干</v>
      </c>
      <c r="E368" t="str">
        <f t="shared" ca="1" si="65"/>
        <v>女</v>
      </c>
      <c r="F368" s="3">
        <f t="shared" ca="1" si="66"/>
        <v>3382.3777153468232</v>
      </c>
      <c r="G368" s="3">
        <f t="shared" ca="1" si="67"/>
        <v>5</v>
      </c>
      <c r="H368">
        <f t="shared" ca="1" si="61"/>
        <v>5</v>
      </c>
      <c r="I368">
        <f t="shared" ca="1" si="71"/>
        <v>4</v>
      </c>
      <c r="J368">
        <f t="shared" ca="1" si="71"/>
        <v>5</v>
      </c>
      <c r="K368">
        <f t="shared" ca="1" si="71"/>
        <v>4</v>
      </c>
      <c r="L368">
        <f t="shared" ca="1" si="71"/>
        <v>4</v>
      </c>
      <c r="M368">
        <f t="shared" ca="1" si="71"/>
        <v>4</v>
      </c>
      <c r="N368">
        <f t="shared" ca="1" si="71"/>
        <v>5</v>
      </c>
      <c r="O368" s="2">
        <f t="shared" ca="1" si="68"/>
        <v>4.5</v>
      </c>
      <c r="P368" s="2">
        <f t="shared" ca="1" si="69"/>
        <v>4.333333333333333</v>
      </c>
      <c r="Q368" s="2">
        <f t="shared" ca="1" si="70"/>
        <v>4.4333333333333336</v>
      </c>
    </row>
    <row r="369" spans="1:17" x14ac:dyDescent="0.2">
      <c r="A369">
        <v>100368</v>
      </c>
      <c r="B369" s="3">
        <f t="shared" ca="1" si="62"/>
        <v>1689.0534774848932</v>
      </c>
      <c r="C369" s="3">
        <f t="shared" ca="1" si="63"/>
        <v>24.311740565162598</v>
      </c>
      <c r="D369" s="3" t="str">
        <f t="shared" ca="1" si="64"/>
        <v>骨干</v>
      </c>
      <c r="E369" t="str">
        <f t="shared" ca="1" si="65"/>
        <v>女</v>
      </c>
      <c r="F369" s="3">
        <f t="shared" ca="1" si="66"/>
        <v>2963.346602806012</v>
      </c>
      <c r="G369" s="3">
        <f t="shared" ca="1" si="67"/>
        <v>15</v>
      </c>
      <c r="H369">
        <f t="shared" ca="1" si="61"/>
        <v>5</v>
      </c>
      <c r="I369">
        <f t="shared" ca="1" si="71"/>
        <v>5</v>
      </c>
      <c r="J369">
        <f t="shared" ca="1" si="71"/>
        <v>4</v>
      </c>
      <c r="K369">
        <f t="shared" ca="1" si="71"/>
        <v>5</v>
      </c>
      <c r="L369">
        <f t="shared" ca="1" si="71"/>
        <v>4</v>
      </c>
      <c r="M369">
        <f t="shared" ca="1" si="71"/>
        <v>5</v>
      </c>
      <c r="N369">
        <f t="shared" ca="1" si="71"/>
        <v>5</v>
      </c>
      <c r="O369" s="2">
        <f t="shared" ca="1" si="68"/>
        <v>4.75</v>
      </c>
      <c r="P369" s="2">
        <f t="shared" ca="1" si="69"/>
        <v>4.666666666666667</v>
      </c>
      <c r="Q369" s="2">
        <f t="shared" ca="1" si="70"/>
        <v>4.7166666666666668</v>
      </c>
    </row>
    <row r="370" spans="1:17" x14ac:dyDescent="0.2">
      <c r="A370">
        <v>100369</v>
      </c>
      <c r="B370" s="3">
        <f t="shared" ca="1" si="62"/>
        <v>9466.2487041776349</v>
      </c>
      <c r="C370" s="3">
        <f t="shared" ca="1" si="63"/>
        <v>54.202225292852454</v>
      </c>
      <c r="D370" s="3" t="str">
        <f t="shared" ca="1" si="64"/>
        <v>老员工</v>
      </c>
      <c r="E370" t="str">
        <f t="shared" ca="1" si="65"/>
        <v>男</v>
      </c>
      <c r="F370" s="3">
        <f t="shared" ca="1" si="66"/>
        <v>5362.2278285151651</v>
      </c>
      <c r="G370" s="3">
        <f t="shared" ca="1" si="67"/>
        <v>14</v>
      </c>
      <c r="H370">
        <f t="shared" ca="1" si="61"/>
        <v>4</v>
      </c>
      <c r="I370">
        <f t="shared" ca="1" si="71"/>
        <v>4</v>
      </c>
      <c r="J370">
        <f t="shared" ca="1" si="71"/>
        <v>5</v>
      </c>
      <c r="K370">
        <f t="shared" ca="1" si="71"/>
        <v>3</v>
      </c>
      <c r="L370">
        <f t="shared" ca="1" si="71"/>
        <v>5</v>
      </c>
      <c r="M370">
        <f t="shared" ca="1" si="71"/>
        <v>4</v>
      </c>
      <c r="N370">
        <f t="shared" ca="1" si="71"/>
        <v>3</v>
      </c>
      <c r="O370" s="2">
        <f t="shared" ca="1" si="68"/>
        <v>4</v>
      </c>
      <c r="P370" s="2">
        <f t="shared" ca="1" si="69"/>
        <v>4</v>
      </c>
      <c r="Q370" s="2">
        <f t="shared" ca="1" si="70"/>
        <v>4</v>
      </c>
    </row>
    <row r="371" spans="1:17" x14ac:dyDescent="0.2">
      <c r="A371">
        <v>100370</v>
      </c>
      <c r="B371" s="3">
        <f t="shared" ca="1" si="62"/>
        <v>3093.1823214654319</v>
      </c>
      <c r="C371" s="3">
        <f t="shared" ca="1" si="63"/>
        <v>56.574014992431074</v>
      </c>
      <c r="D371" s="3" t="str">
        <f t="shared" ca="1" si="64"/>
        <v>老员工</v>
      </c>
      <c r="E371" t="str">
        <f t="shared" ca="1" si="65"/>
        <v>女</v>
      </c>
      <c r="F371" s="3">
        <f t="shared" ca="1" si="66"/>
        <v>10570.980938191131</v>
      </c>
      <c r="G371" s="3">
        <f t="shared" ca="1" si="67"/>
        <v>6</v>
      </c>
      <c r="H371">
        <f t="shared" ca="1" si="61"/>
        <v>5</v>
      </c>
      <c r="I371">
        <f t="shared" ca="1" si="71"/>
        <v>5</v>
      </c>
      <c r="J371">
        <f t="shared" ca="1" si="71"/>
        <v>3</v>
      </c>
      <c r="K371">
        <f t="shared" ca="1" si="71"/>
        <v>5</v>
      </c>
      <c r="L371">
        <f t="shared" ca="1" si="71"/>
        <v>5</v>
      </c>
      <c r="M371">
        <f t="shared" ca="1" si="71"/>
        <v>4</v>
      </c>
      <c r="N371">
        <f t="shared" ca="1" si="71"/>
        <v>5</v>
      </c>
      <c r="O371" s="2">
        <f t="shared" ca="1" si="68"/>
        <v>4.5</v>
      </c>
      <c r="P371" s="2">
        <f t="shared" ca="1" si="69"/>
        <v>4.666666666666667</v>
      </c>
      <c r="Q371" s="2">
        <f t="shared" ca="1" si="70"/>
        <v>4.5666666666666664</v>
      </c>
    </row>
    <row r="372" spans="1:17" x14ac:dyDescent="0.2">
      <c r="A372">
        <v>100371</v>
      </c>
      <c r="B372" s="3">
        <f t="shared" ca="1" si="62"/>
        <v>5462.4444521194991</v>
      </c>
      <c r="C372" s="3">
        <f t="shared" ca="1" si="63"/>
        <v>45.965963616895735</v>
      </c>
      <c r="D372" s="3" t="str">
        <f t="shared" ca="1" si="64"/>
        <v>老员工</v>
      </c>
      <c r="E372" t="str">
        <f t="shared" ca="1" si="65"/>
        <v>男</v>
      </c>
      <c r="F372" s="3">
        <f t="shared" ca="1" si="66"/>
        <v>13750.193159868571</v>
      </c>
      <c r="G372" s="3">
        <f t="shared" ca="1" si="67"/>
        <v>10</v>
      </c>
      <c r="H372">
        <f t="shared" ca="1" si="61"/>
        <v>5</v>
      </c>
      <c r="I372">
        <f t="shared" ca="1" si="71"/>
        <v>4</v>
      </c>
      <c r="J372">
        <f t="shared" ca="1" si="71"/>
        <v>4</v>
      </c>
      <c r="K372">
        <f t="shared" ca="1" si="71"/>
        <v>4</v>
      </c>
      <c r="L372">
        <f t="shared" ca="1" si="71"/>
        <v>2</v>
      </c>
      <c r="M372">
        <f t="shared" ca="1" si="71"/>
        <v>5</v>
      </c>
      <c r="N372">
        <f t="shared" ca="1" si="71"/>
        <v>2</v>
      </c>
      <c r="O372" s="2">
        <f t="shared" ca="1" si="68"/>
        <v>4.25</v>
      </c>
      <c r="P372" s="2">
        <f t="shared" ca="1" si="69"/>
        <v>3</v>
      </c>
      <c r="Q372" s="2">
        <f t="shared" ca="1" si="70"/>
        <v>3.75</v>
      </c>
    </row>
    <row r="373" spans="1:17" x14ac:dyDescent="0.2">
      <c r="A373">
        <v>100372</v>
      </c>
      <c r="B373" s="3">
        <f t="shared" ca="1" si="62"/>
        <v>5442.5512555280411</v>
      </c>
      <c r="C373" s="3">
        <f t="shared" ca="1" si="63"/>
        <v>53.307781110278242</v>
      </c>
      <c r="D373" s="3" t="str">
        <f t="shared" ca="1" si="64"/>
        <v>老员工</v>
      </c>
      <c r="E373" t="str">
        <f t="shared" ca="1" si="65"/>
        <v>男</v>
      </c>
      <c r="F373" s="3">
        <f t="shared" ca="1" si="66"/>
        <v>6810.9760809098143</v>
      </c>
      <c r="G373" s="3">
        <f t="shared" ca="1" si="67"/>
        <v>10</v>
      </c>
      <c r="H373">
        <f t="shared" ref="H373:H436" ca="1" si="72">IF(RAND()&lt;0.5,5,IF(RAND()&lt;0.7,4,IF(RAND()&lt;0.8,3,IF(RAND()&lt;0.9,2,1))))</f>
        <v>4</v>
      </c>
      <c r="I373">
        <f t="shared" ca="1" si="71"/>
        <v>5</v>
      </c>
      <c r="J373">
        <f t="shared" ca="1" si="71"/>
        <v>5</v>
      </c>
      <c r="K373">
        <f t="shared" ca="1" si="71"/>
        <v>4</v>
      </c>
      <c r="L373">
        <f t="shared" ca="1" si="71"/>
        <v>4</v>
      </c>
      <c r="M373">
        <f t="shared" ca="1" si="71"/>
        <v>4</v>
      </c>
      <c r="N373">
        <f t="shared" ca="1" si="71"/>
        <v>3</v>
      </c>
      <c r="O373" s="2">
        <f t="shared" ca="1" si="68"/>
        <v>4.5</v>
      </c>
      <c r="P373" s="2">
        <f t="shared" ca="1" si="69"/>
        <v>3.6666666666666665</v>
      </c>
      <c r="Q373" s="2">
        <f t="shared" ca="1" si="70"/>
        <v>4.1666666666666661</v>
      </c>
    </row>
    <row r="374" spans="1:17" x14ac:dyDescent="0.2">
      <c r="A374">
        <v>100373</v>
      </c>
      <c r="B374" s="3">
        <f t="shared" ca="1" si="62"/>
        <v>1342.3857884280465</v>
      </c>
      <c r="C374" s="3">
        <f t="shared" ca="1" si="63"/>
        <v>39.273520673718117</v>
      </c>
      <c r="D374" s="3" t="str">
        <f t="shared" ca="1" si="64"/>
        <v>老员工</v>
      </c>
      <c r="E374" t="str">
        <f t="shared" ca="1" si="65"/>
        <v>男</v>
      </c>
      <c r="F374" s="3">
        <f t="shared" ca="1" si="66"/>
        <v>4336.6698382877257</v>
      </c>
      <c r="G374" s="3">
        <f t="shared" ca="1" si="67"/>
        <v>16</v>
      </c>
      <c r="H374">
        <f t="shared" ca="1" si="72"/>
        <v>5</v>
      </c>
      <c r="I374">
        <f t="shared" ca="1" si="71"/>
        <v>5</v>
      </c>
      <c r="J374">
        <f t="shared" ca="1" si="71"/>
        <v>3</v>
      </c>
      <c r="K374">
        <f t="shared" ca="1" si="71"/>
        <v>3</v>
      </c>
      <c r="L374">
        <f t="shared" ca="1" si="71"/>
        <v>5</v>
      </c>
      <c r="M374">
        <f t="shared" ca="1" si="71"/>
        <v>3</v>
      </c>
      <c r="N374">
        <f t="shared" ca="1" si="71"/>
        <v>4</v>
      </c>
      <c r="O374" s="2">
        <f t="shared" ca="1" si="68"/>
        <v>4</v>
      </c>
      <c r="P374" s="2">
        <f t="shared" ca="1" si="69"/>
        <v>4</v>
      </c>
      <c r="Q374" s="2">
        <f t="shared" ca="1" si="70"/>
        <v>4</v>
      </c>
    </row>
    <row r="375" spans="1:17" x14ac:dyDescent="0.2">
      <c r="A375">
        <v>100374</v>
      </c>
      <c r="B375" s="3">
        <f t="shared" ca="1" si="62"/>
        <v>2892.6159603776669</v>
      </c>
      <c r="C375" s="3">
        <f t="shared" ca="1" si="63"/>
        <v>60.926260325461968</v>
      </c>
      <c r="D375" s="3" t="str">
        <f t="shared" ca="1" si="64"/>
        <v>老员工</v>
      </c>
      <c r="E375" t="str">
        <f t="shared" ca="1" si="65"/>
        <v>男</v>
      </c>
      <c r="F375" s="3">
        <f t="shared" ca="1" si="66"/>
        <v>18022.185407790443</v>
      </c>
      <c r="G375" s="3">
        <f t="shared" ca="1" si="67"/>
        <v>16</v>
      </c>
      <c r="H375">
        <f t="shared" ca="1" si="72"/>
        <v>4</v>
      </c>
      <c r="I375">
        <f t="shared" ca="1" si="71"/>
        <v>3</v>
      </c>
      <c r="J375">
        <f t="shared" ca="1" si="71"/>
        <v>5</v>
      </c>
      <c r="K375">
        <f t="shared" ca="1" si="71"/>
        <v>5</v>
      </c>
      <c r="L375">
        <f t="shared" ca="1" si="71"/>
        <v>4</v>
      </c>
      <c r="M375">
        <f t="shared" ca="1" si="71"/>
        <v>2</v>
      </c>
      <c r="N375">
        <f t="shared" ca="1" si="71"/>
        <v>5</v>
      </c>
      <c r="O375" s="2">
        <f t="shared" ca="1" si="68"/>
        <v>4.25</v>
      </c>
      <c r="P375" s="2">
        <f t="shared" ca="1" si="69"/>
        <v>3.6666666666666665</v>
      </c>
      <c r="Q375" s="2">
        <f t="shared" ca="1" si="70"/>
        <v>4.0166666666666666</v>
      </c>
    </row>
    <row r="376" spans="1:17" x14ac:dyDescent="0.2">
      <c r="A376">
        <v>100375</v>
      </c>
      <c r="B376" s="3">
        <f t="shared" ca="1" si="62"/>
        <v>1377.4580697992355</v>
      </c>
      <c r="C376" s="3">
        <f t="shared" ca="1" si="63"/>
        <v>21.633787603748935</v>
      </c>
      <c r="D376" s="3" t="str">
        <f t="shared" ca="1" si="64"/>
        <v>青年</v>
      </c>
      <c r="E376" t="str">
        <f t="shared" ca="1" si="65"/>
        <v>男</v>
      </c>
      <c r="F376" s="3">
        <f t="shared" ca="1" si="66"/>
        <v>3441.1384954070063</v>
      </c>
      <c r="G376" s="3">
        <f t="shared" ca="1" si="67"/>
        <v>22</v>
      </c>
      <c r="H376">
        <f t="shared" ca="1" si="72"/>
        <v>5</v>
      </c>
      <c r="I376">
        <f t="shared" ca="1" si="71"/>
        <v>5</v>
      </c>
      <c r="J376">
        <f t="shared" ca="1" si="71"/>
        <v>4</v>
      </c>
      <c r="K376">
        <f t="shared" ca="1" si="71"/>
        <v>3</v>
      </c>
      <c r="L376">
        <f t="shared" ca="1" si="71"/>
        <v>5</v>
      </c>
      <c r="M376">
        <f t="shared" ca="1" si="71"/>
        <v>4</v>
      </c>
      <c r="N376">
        <f t="shared" ca="1" si="71"/>
        <v>4</v>
      </c>
      <c r="O376" s="2">
        <f t="shared" ca="1" si="68"/>
        <v>4.25</v>
      </c>
      <c r="P376" s="2">
        <f t="shared" ca="1" si="69"/>
        <v>4.333333333333333</v>
      </c>
      <c r="Q376" s="2">
        <f t="shared" ca="1" si="70"/>
        <v>4.2833333333333332</v>
      </c>
    </row>
    <row r="377" spans="1:17" x14ac:dyDescent="0.2">
      <c r="A377">
        <v>100376</v>
      </c>
      <c r="B377" s="3">
        <f t="shared" ca="1" si="62"/>
        <v>6745.2892262552368</v>
      </c>
      <c r="C377" s="3">
        <f t="shared" ca="1" si="63"/>
        <v>20.101156275401333</v>
      </c>
      <c r="D377" s="3" t="str">
        <f t="shared" ca="1" si="64"/>
        <v>青年</v>
      </c>
      <c r="E377" t="str">
        <f t="shared" ca="1" si="65"/>
        <v>男</v>
      </c>
      <c r="F377" s="3">
        <f t="shared" ca="1" si="66"/>
        <v>3546.3696485909704</v>
      </c>
      <c r="G377" s="3">
        <f t="shared" ca="1" si="67"/>
        <v>18</v>
      </c>
      <c r="H377">
        <f t="shared" ca="1" si="72"/>
        <v>4</v>
      </c>
      <c r="I377">
        <f t="shared" ca="1" si="71"/>
        <v>4</v>
      </c>
      <c r="J377">
        <f t="shared" ca="1" si="71"/>
        <v>4</v>
      </c>
      <c r="K377">
        <f t="shared" ca="1" si="71"/>
        <v>4</v>
      </c>
      <c r="L377">
        <f t="shared" ca="1" si="71"/>
        <v>5</v>
      </c>
      <c r="M377">
        <f t="shared" ca="1" si="71"/>
        <v>5</v>
      </c>
      <c r="N377">
        <f t="shared" ca="1" si="71"/>
        <v>5</v>
      </c>
      <c r="O377" s="2">
        <f t="shared" ca="1" si="68"/>
        <v>4</v>
      </c>
      <c r="P377" s="2">
        <f t="shared" ca="1" si="69"/>
        <v>5</v>
      </c>
      <c r="Q377" s="2">
        <f t="shared" ca="1" si="70"/>
        <v>4.4000000000000004</v>
      </c>
    </row>
    <row r="378" spans="1:17" x14ac:dyDescent="0.2">
      <c r="A378">
        <v>100377</v>
      </c>
      <c r="B378" s="3">
        <f t="shared" ca="1" si="62"/>
        <v>4261.5818528993468</v>
      </c>
      <c r="C378" s="3">
        <f t="shared" ca="1" si="63"/>
        <v>49.737258523510235</v>
      </c>
      <c r="D378" s="3" t="str">
        <f t="shared" ca="1" si="64"/>
        <v>老员工</v>
      </c>
      <c r="E378" t="str">
        <f t="shared" ca="1" si="65"/>
        <v>男</v>
      </c>
      <c r="F378" s="3">
        <f t="shared" ca="1" si="66"/>
        <v>18240.747068260818</v>
      </c>
      <c r="G378" s="3">
        <f t="shared" ca="1" si="67"/>
        <v>21</v>
      </c>
      <c r="H378">
        <f t="shared" ca="1" si="72"/>
        <v>4</v>
      </c>
      <c r="I378">
        <f t="shared" ca="1" si="71"/>
        <v>3</v>
      </c>
      <c r="J378">
        <f t="shared" ca="1" si="71"/>
        <v>5</v>
      </c>
      <c r="K378">
        <f t="shared" ca="1" si="71"/>
        <v>5</v>
      </c>
      <c r="L378">
        <f t="shared" ca="1" si="71"/>
        <v>4</v>
      </c>
      <c r="M378">
        <f t="shared" ca="1" si="71"/>
        <v>4</v>
      </c>
      <c r="N378">
        <f t="shared" ca="1" si="71"/>
        <v>3</v>
      </c>
      <c r="O378" s="2">
        <f t="shared" ca="1" si="68"/>
        <v>4.25</v>
      </c>
      <c r="P378" s="2">
        <f t="shared" ca="1" si="69"/>
        <v>3.6666666666666665</v>
      </c>
      <c r="Q378" s="2">
        <f t="shared" ca="1" si="70"/>
        <v>4.0166666666666666</v>
      </c>
    </row>
    <row r="379" spans="1:17" x14ac:dyDescent="0.2">
      <c r="A379">
        <v>100378</v>
      </c>
      <c r="B379" s="3">
        <f t="shared" ca="1" si="62"/>
        <v>7078.3399506982014</v>
      </c>
      <c r="C379" s="3">
        <f t="shared" ca="1" si="63"/>
        <v>65.915286475862999</v>
      </c>
      <c r="D379" s="3" t="str">
        <f t="shared" ca="1" si="64"/>
        <v>老员工</v>
      </c>
      <c r="E379" t="str">
        <f t="shared" ca="1" si="65"/>
        <v>男</v>
      </c>
      <c r="F379" s="3">
        <f t="shared" ca="1" si="66"/>
        <v>11667.257990313041</v>
      </c>
      <c r="G379" s="3">
        <f t="shared" ca="1" si="67"/>
        <v>6</v>
      </c>
      <c r="H379">
        <f t="shared" ca="1" si="72"/>
        <v>5</v>
      </c>
      <c r="I379">
        <f t="shared" ca="1" si="71"/>
        <v>5</v>
      </c>
      <c r="J379">
        <f t="shared" ca="1" si="71"/>
        <v>4</v>
      </c>
      <c r="K379">
        <f t="shared" ca="1" si="71"/>
        <v>5</v>
      </c>
      <c r="L379">
        <f t="shared" ca="1" si="71"/>
        <v>4</v>
      </c>
      <c r="M379">
        <f t="shared" ca="1" si="71"/>
        <v>3</v>
      </c>
      <c r="N379">
        <f t="shared" ca="1" si="71"/>
        <v>2</v>
      </c>
      <c r="O379" s="2">
        <f t="shared" ca="1" si="68"/>
        <v>4.75</v>
      </c>
      <c r="P379" s="2">
        <f t="shared" ca="1" si="69"/>
        <v>3</v>
      </c>
      <c r="Q379" s="2">
        <f t="shared" ca="1" si="70"/>
        <v>4.0500000000000007</v>
      </c>
    </row>
    <row r="380" spans="1:17" x14ac:dyDescent="0.2">
      <c r="A380">
        <v>100379</v>
      </c>
      <c r="B380" s="3">
        <f t="shared" ca="1" si="62"/>
        <v>7485.4662463184941</v>
      </c>
      <c r="C380" s="3">
        <f t="shared" ca="1" si="63"/>
        <v>37.46635124671856</v>
      </c>
      <c r="D380" s="3" t="str">
        <f t="shared" ca="1" si="64"/>
        <v>老员工</v>
      </c>
      <c r="E380" t="str">
        <f t="shared" ca="1" si="65"/>
        <v>男</v>
      </c>
      <c r="F380" s="3">
        <f t="shared" ca="1" si="66"/>
        <v>17058.813241512173</v>
      </c>
      <c r="G380" s="3">
        <f t="shared" ca="1" si="67"/>
        <v>13</v>
      </c>
      <c r="H380">
        <f t="shared" ca="1" si="72"/>
        <v>5</v>
      </c>
      <c r="I380">
        <f t="shared" ca="1" si="71"/>
        <v>5</v>
      </c>
      <c r="J380">
        <f t="shared" ca="1" si="71"/>
        <v>4</v>
      </c>
      <c r="K380">
        <f t="shared" ca="1" si="71"/>
        <v>5</v>
      </c>
      <c r="L380">
        <f t="shared" ca="1" si="71"/>
        <v>3</v>
      </c>
      <c r="M380">
        <f t="shared" ca="1" si="71"/>
        <v>5</v>
      </c>
      <c r="N380">
        <f t="shared" ca="1" si="71"/>
        <v>3</v>
      </c>
      <c r="O380" s="2">
        <f t="shared" ca="1" si="68"/>
        <v>4.75</v>
      </c>
      <c r="P380" s="2">
        <f t="shared" ca="1" si="69"/>
        <v>3.6666666666666665</v>
      </c>
      <c r="Q380" s="2">
        <f t="shared" ca="1" si="70"/>
        <v>4.3166666666666664</v>
      </c>
    </row>
    <row r="381" spans="1:17" x14ac:dyDescent="0.2">
      <c r="A381">
        <v>100380</v>
      </c>
      <c r="B381" s="3">
        <f t="shared" ca="1" si="62"/>
        <v>6643.508292387809</v>
      </c>
      <c r="C381" s="3">
        <f t="shared" ca="1" si="63"/>
        <v>65.635671716410513</v>
      </c>
      <c r="D381" s="3" t="str">
        <f t="shared" ca="1" si="64"/>
        <v>老员工</v>
      </c>
      <c r="E381" t="str">
        <f t="shared" ca="1" si="65"/>
        <v>女</v>
      </c>
      <c r="F381" s="3">
        <f t="shared" ca="1" si="66"/>
        <v>3455.5637491670682</v>
      </c>
      <c r="G381" s="3">
        <f t="shared" ca="1" si="67"/>
        <v>9</v>
      </c>
      <c r="H381">
        <f t="shared" ca="1" si="72"/>
        <v>5</v>
      </c>
      <c r="I381">
        <f t="shared" ca="1" si="71"/>
        <v>4</v>
      </c>
      <c r="J381">
        <f t="shared" ca="1" si="71"/>
        <v>4</v>
      </c>
      <c r="K381">
        <f t="shared" ca="1" si="71"/>
        <v>4</v>
      </c>
      <c r="L381">
        <f t="shared" ca="1" si="71"/>
        <v>5</v>
      </c>
      <c r="M381">
        <f t="shared" ca="1" si="71"/>
        <v>4</v>
      </c>
      <c r="N381">
        <f t="shared" ca="1" si="71"/>
        <v>4</v>
      </c>
      <c r="O381" s="2">
        <f t="shared" ca="1" si="68"/>
        <v>4.25</v>
      </c>
      <c r="P381" s="2">
        <f t="shared" ca="1" si="69"/>
        <v>4.333333333333333</v>
      </c>
      <c r="Q381" s="2">
        <f t="shared" ca="1" si="70"/>
        <v>4.2833333333333332</v>
      </c>
    </row>
    <row r="382" spans="1:17" x14ac:dyDescent="0.2">
      <c r="A382">
        <v>100381</v>
      </c>
      <c r="B382" s="3">
        <f t="shared" ca="1" si="62"/>
        <v>437.88045107319596</v>
      </c>
      <c r="C382" s="3">
        <f t="shared" ca="1" si="63"/>
        <v>67.876194182248682</v>
      </c>
      <c r="D382" s="3" t="str">
        <f t="shared" ca="1" si="64"/>
        <v>老员工</v>
      </c>
      <c r="E382" t="str">
        <f t="shared" ca="1" si="65"/>
        <v>女</v>
      </c>
      <c r="F382" s="3">
        <f t="shared" ca="1" si="66"/>
        <v>15634.532776290083</v>
      </c>
      <c r="G382" s="3">
        <f t="shared" ca="1" si="67"/>
        <v>17</v>
      </c>
      <c r="H382">
        <f t="shared" ca="1" si="72"/>
        <v>4</v>
      </c>
      <c r="I382">
        <f t="shared" ca="1" si="71"/>
        <v>4</v>
      </c>
      <c r="J382">
        <f t="shared" ca="1" si="71"/>
        <v>4</v>
      </c>
      <c r="K382">
        <f t="shared" ca="1" si="71"/>
        <v>4</v>
      </c>
      <c r="L382">
        <f t="shared" ca="1" si="71"/>
        <v>5</v>
      </c>
      <c r="M382">
        <f t="shared" ca="1" si="71"/>
        <v>3</v>
      </c>
      <c r="N382">
        <f t="shared" ca="1" si="71"/>
        <v>5</v>
      </c>
      <c r="O382" s="2">
        <f t="shared" ca="1" si="68"/>
        <v>4</v>
      </c>
      <c r="P382" s="2">
        <f t="shared" ca="1" si="69"/>
        <v>4.333333333333333</v>
      </c>
      <c r="Q382" s="2">
        <f t="shared" ca="1" si="70"/>
        <v>4.1333333333333329</v>
      </c>
    </row>
    <row r="383" spans="1:17" x14ac:dyDescent="0.2">
      <c r="A383">
        <v>100382</v>
      </c>
      <c r="B383" s="3">
        <f t="shared" ca="1" si="62"/>
        <v>5938.0962465538068</v>
      </c>
      <c r="C383" s="3">
        <f t="shared" ca="1" si="63"/>
        <v>18.72372514399051</v>
      </c>
      <c r="D383" s="3" t="str">
        <f t="shared" ca="1" si="64"/>
        <v>青年</v>
      </c>
      <c r="E383" t="str">
        <f t="shared" ca="1" si="65"/>
        <v>男</v>
      </c>
      <c r="F383" s="3">
        <f t="shared" ca="1" si="66"/>
        <v>6949.287224581496</v>
      </c>
      <c r="G383" s="3">
        <f t="shared" ca="1" si="67"/>
        <v>16</v>
      </c>
      <c r="H383">
        <f t="shared" ca="1" si="72"/>
        <v>4</v>
      </c>
      <c r="I383">
        <f t="shared" ca="1" si="71"/>
        <v>4</v>
      </c>
      <c r="J383">
        <f t="shared" ca="1" si="71"/>
        <v>3</v>
      </c>
      <c r="K383">
        <f t="shared" ca="1" si="71"/>
        <v>4</v>
      </c>
      <c r="L383">
        <f t="shared" ca="1" si="71"/>
        <v>4</v>
      </c>
      <c r="M383">
        <f t="shared" ca="1" si="71"/>
        <v>2</v>
      </c>
      <c r="N383">
        <f t="shared" ca="1" si="71"/>
        <v>5</v>
      </c>
      <c r="O383" s="2">
        <f t="shared" ca="1" si="68"/>
        <v>3.75</v>
      </c>
      <c r="P383" s="2">
        <f t="shared" ca="1" si="69"/>
        <v>3.6666666666666665</v>
      </c>
      <c r="Q383" s="2">
        <f t="shared" ca="1" si="70"/>
        <v>3.7166666666666668</v>
      </c>
    </row>
    <row r="384" spans="1:17" x14ac:dyDescent="0.2">
      <c r="A384">
        <v>100383</v>
      </c>
      <c r="B384" s="3">
        <f t="shared" ca="1" si="62"/>
        <v>682.71733760314146</v>
      </c>
      <c r="C384" s="3">
        <f t="shared" ca="1" si="63"/>
        <v>61.746781418387904</v>
      </c>
      <c r="D384" s="3" t="str">
        <f t="shared" ca="1" si="64"/>
        <v>老员工</v>
      </c>
      <c r="E384" t="str">
        <f t="shared" ca="1" si="65"/>
        <v>男</v>
      </c>
      <c r="F384" s="3">
        <f t="shared" ca="1" si="66"/>
        <v>9488.0099534343681</v>
      </c>
      <c r="G384" s="3">
        <f t="shared" ca="1" si="67"/>
        <v>4</v>
      </c>
      <c r="H384">
        <f t="shared" ca="1" si="72"/>
        <v>3</v>
      </c>
      <c r="I384">
        <f t="shared" ca="1" si="71"/>
        <v>5</v>
      </c>
      <c r="J384">
        <f t="shared" ca="1" si="71"/>
        <v>4</v>
      </c>
      <c r="K384">
        <f t="shared" ca="1" si="71"/>
        <v>4</v>
      </c>
      <c r="L384">
        <f t="shared" ca="1" si="71"/>
        <v>4</v>
      </c>
      <c r="M384">
        <f t="shared" ca="1" si="71"/>
        <v>4</v>
      </c>
      <c r="N384">
        <f t="shared" ca="1" si="71"/>
        <v>4</v>
      </c>
      <c r="O384" s="2">
        <f t="shared" ca="1" si="68"/>
        <v>4</v>
      </c>
      <c r="P384" s="2">
        <f t="shared" ca="1" si="69"/>
        <v>4</v>
      </c>
      <c r="Q384" s="2">
        <f t="shared" ca="1" si="70"/>
        <v>4</v>
      </c>
    </row>
    <row r="385" spans="1:17" x14ac:dyDescent="0.2">
      <c r="A385">
        <v>100384</v>
      </c>
      <c r="B385" s="3">
        <f t="shared" ca="1" si="62"/>
        <v>8950.6466345909303</v>
      </c>
      <c r="C385" s="3">
        <f t="shared" ca="1" si="63"/>
        <v>26.523689608005402</v>
      </c>
      <c r="D385" s="3" t="str">
        <f t="shared" ca="1" si="64"/>
        <v>骨干</v>
      </c>
      <c r="E385" t="str">
        <f t="shared" ca="1" si="65"/>
        <v>男</v>
      </c>
      <c r="F385" s="3">
        <f t="shared" ca="1" si="66"/>
        <v>7857.9059029076634</v>
      </c>
      <c r="G385" s="3">
        <f t="shared" ca="1" si="67"/>
        <v>17</v>
      </c>
      <c r="H385">
        <f t="shared" ca="1" si="72"/>
        <v>3</v>
      </c>
      <c r="I385">
        <f t="shared" ca="1" si="71"/>
        <v>4</v>
      </c>
      <c r="J385">
        <f t="shared" ca="1" si="71"/>
        <v>5</v>
      </c>
      <c r="K385">
        <f t="shared" ca="1" si="71"/>
        <v>4</v>
      </c>
      <c r="L385">
        <f t="shared" ca="1" si="71"/>
        <v>5</v>
      </c>
      <c r="M385">
        <f t="shared" ca="1" si="71"/>
        <v>4</v>
      </c>
      <c r="N385">
        <f t="shared" ca="1" si="71"/>
        <v>5</v>
      </c>
      <c r="O385" s="2">
        <f t="shared" ca="1" si="68"/>
        <v>4</v>
      </c>
      <c r="P385" s="2">
        <f t="shared" ca="1" si="69"/>
        <v>4.666666666666667</v>
      </c>
      <c r="Q385" s="2">
        <f t="shared" ca="1" si="70"/>
        <v>4.2666666666666666</v>
      </c>
    </row>
    <row r="386" spans="1:17" x14ac:dyDescent="0.2">
      <c r="A386">
        <v>100385</v>
      </c>
      <c r="B386" s="3">
        <f t="shared" ca="1" si="62"/>
        <v>6666.2072417079808</v>
      </c>
      <c r="C386" s="3">
        <f t="shared" ca="1" si="63"/>
        <v>65.339554955447625</v>
      </c>
      <c r="D386" s="3" t="str">
        <f t="shared" ca="1" si="64"/>
        <v>老员工</v>
      </c>
      <c r="E386" t="str">
        <f t="shared" ca="1" si="65"/>
        <v>男</v>
      </c>
      <c r="F386" s="3">
        <f t="shared" ca="1" si="66"/>
        <v>5017.9403409716742</v>
      </c>
      <c r="G386" s="3">
        <f t="shared" ca="1" si="67"/>
        <v>20</v>
      </c>
      <c r="H386">
        <f t="shared" ca="1" si="72"/>
        <v>4</v>
      </c>
      <c r="I386">
        <f t="shared" ca="1" si="71"/>
        <v>4</v>
      </c>
      <c r="J386">
        <f t="shared" ca="1" si="71"/>
        <v>5</v>
      </c>
      <c r="K386">
        <f t="shared" ca="1" si="71"/>
        <v>4</v>
      </c>
      <c r="L386">
        <f t="shared" ca="1" si="71"/>
        <v>4</v>
      </c>
      <c r="M386">
        <f t="shared" ca="1" si="71"/>
        <v>5</v>
      </c>
      <c r="N386">
        <f t="shared" ca="1" si="71"/>
        <v>4</v>
      </c>
      <c r="O386" s="2">
        <f t="shared" ca="1" si="68"/>
        <v>4.25</v>
      </c>
      <c r="P386" s="2">
        <f t="shared" ca="1" si="69"/>
        <v>4.333333333333333</v>
      </c>
      <c r="Q386" s="2">
        <f t="shared" ca="1" si="70"/>
        <v>4.2833333333333332</v>
      </c>
    </row>
    <row r="387" spans="1:17" x14ac:dyDescent="0.2">
      <c r="A387">
        <v>100386</v>
      </c>
      <c r="B387" s="3">
        <f t="shared" ref="B387:B450" ca="1" si="73">RAND()*10000</f>
        <v>8208.7057001730609</v>
      </c>
      <c r="C387" s="3">
        <f t="shared" ref="C387:C450" ca="1" si="74">18+RAND()*50</f>
        <v>52.968411005532701</v>
      </c>
      <c r="D387" s="3" t="str">
        <f t="shared" ref="D387:D450" ca="1" si="75">IF(C387&lt;=22,"青年",IF(C387&lt;=35,"骨干","老员工"))</f>
        <v>老员工</v>
      </c>
      <c r="E387" t="str">
        <f t="shared" ref="E387:E450" ca="1" si="76">IF(RAND()&lt;=0.5,"男","女")</f>
        <v>女</v>
      </c>
      <c r="F387" s="3">
        <f t="shared" ref="F387:F450" ca="1" si="77">RAND()*20000+2000</f>
        <v>14313.499870317719</v>
      </c>
      <c r="G387" s="3">
        <f t="shared" ref="G387:G450" ca="1" si="78">ROUND((2+RAND()*20),0)</f>
        <v>10</v>
      </c>
      <c r="H387">
        <f t="shared" ca="1" si="72"/>
        <v>5</v>
      </c>
      <c r="I387">
        <f t="shared" ca="1" si="71"/>
        <v>5</v>
      </c>
      <c r="J387">
        <f t="shared" ca="1" si="71"/>
        <v>5</v>
      </c>
      <c r="K387">
        <f t="shared" ca="1" si="71"/>
        <v>5</v>
      </c>
      <c r="L387">
        <f t="shared" ca="1" si="71"/>
        <v>5</v>
      </c>
      <c r="M387">
        <f t="shared" ca="1" si="71"/>
        <v>4</v>
      </c>
      <c r="N387">
        <f t="shared" ca="1" si="71"/>
        <v>5</v>
      </c>
      <c r="O387" s="2">
        <f t="shared" ref="O387:O450" ca="1" si="79">AVERAGE(H387:K387)</f>
        <v>5</v>
      </c>
      <c r="P387" s="2">
        <f t="shared" ref="P387:P450" ca="1" si="80">AVERAGE(L387:N387)</f>
        <v>4.666666666666667</v>
      </c>
      <c r="Q387" s="2">
        <f t="shared" ref="Q387:Q450" ca="1" si="81">0.6*O387+0.4*P387</f>
        <v>4.8666666666666671</v>
      </c>
    </row>
    <row r="388" spans="1:17" x14ac:dyDescent="0.2">
      <c r="A388">
        <v>100387</v>
      </c>
      <c r="B388" s="3">
        <f t="shared" ca="1" si="73"/>
        <v>4713.102675997874</v>
      </c>
      <c r="C388" s="3">
        <f t="shared" ca="1" si="74"/>
        <v>44.887818507153298</v>
      </c>
      <c r="D388" s="3" t="str">
        <f t="shared" ca="1" si="75"/>
        <v>老员工</v>
      </c>
      <c r="E388" t="str">
        <f t="shared" ca="1" si="76"/>
        <v>女</v>
      </c>
      <c r="F388" s="3">
        <f t="shared" ca="1" si="77"/>
        <v>7810.607193600792</v>
      </c>
      <c r="G388" s="3">
        <f t="shared" ca="1" si="78"/>
        <v>2</v>
      </c>
      <c r="H388">
        <f t="shared" ca="1" si="72"/>
        <v>4</v>
      </c>
      <c r="I388">
        <f t="shared" ca="1" si="71"/>
        <v>3</v>
      </c>
      <c r="J388">
        <f t="shared" ca="1" si="71"/>
        <v>4</v>
      </c>
      <c r="K388">
        <f t="shared" ca="1" si="71"/>
        <v>4</v>
      </c>
      <c r="L388">
        <f t="shared" ca="1" si="71"/>
        <v>4</v>
      </c>
      <c r="M388">
        <f t="shared" ca="1" si="71"/>
        <v>5</v>
      </c>
      <c r="N388">
        <f t="shared" ca="1" si="71"/>
        <v>4</v>
      </c>
      <c r="O388" s="2">
        <f t="shared" ca="1" si="79"/>
        <v>3.75</v>
      </c>
      <c r="P388" s="2">
        <f t="shared" ca="1" si="80"/>
        <v>4.333333333333333</v>
      </c>
      <c r="Q388" s="2">
        <f t="shared" ca="1" si="81"/>
        <v>3.9833333333333334</v>
      </c>
    </row>
    <row r="389" spans="1:17" x14ac:dyDescent="0.2">
      <c r="A389">
        <v>100388</v>
      </c>
      <c r="B389" s="3">
        <f t="shared" ca="1" si="73"/>
        <v>7203.5622000596386</v>
      </c>
      <c r="C389" s="3">
        <f t="shared" ca="1" si="74"/>
        <v>60.866800606695776</v>
      </c>
      <c r="D389" s="3" t="str">
        <f t="shared" ca="1" si="75"/>
        <v>老员工</v>
      </c>
      <c r="E389" t="str">
        <f t="shared" ca="1" si="76"/>
        <v>男</v>
      </c>
      <c r="F389" s="3">
        <f t="shared" ca="1" si="77"/>
        <v>4420.355635863385</v>
      </c>
      <c r="G389" s="3">
        <f t="shared" ca="1" si="78"/>
        <v>3</v>
      </c>
      <c r="H389">
        <f t="shared" ca="1" si="72"/>
        <v>5</v>
      </c>
      <c r="I389">
        <f t="shared" ca="1" si="71"/>
        <v>4</v>
      </c>
      <c r="J389">
        <f t="shared" ca="1" si="71"/>
        <v>5</v>
      </c>
      <c r="K389">
        <f t="shared" ca="1" si="71"/>
        <v>5</v>
      </c>
      <c r="L389">
        <f t="shared" ca="1" si="71"/>
        <v>3</v>
      </c>
      <c r="M389">
        <f t="shared" ca="1" si="71"/>
        <v>5</v>
      </c>
      <c r="N389">
        <f t="shared" ca="1" si="71"/>
        <v>5</v>
      </c>
      <c r="O389" s="2">
        <f t="shared" ca="1" si="79"/>
        <v>4.75</v>
      </c>
      <c r="P389" s="2">
        <f t="shared" ca="1" si="80"/>
        <v>4.333333333333333</v>
      </c>
      <c r="Q389" s="2">
        <f t="shared" ca="1" si="81"/>
        <v>4.5833333333333339</v>
      </c>
    </row>
    <row r="390" spans="1:17" x14ac:dyDescent="0.2">
      <c r="A390">
        <v>100389</v>
      </c>
      <c r="B390" s="3">
        <f t="shared" ca="1" si="73"/>
        <v>4768.5690619216766</v>
      </c>
      <c r="C390" s="3">
        <f t="shared" ca="1" si="74"/>
        <v>26.235766512316708</v>
      </c>
      <c r="D390" s="3" t="str">
        <f t="shared" ca="1" si="75"/>
        <v>骨干</v>
      </c>
      <c r="E390" t="str">
        <f t="shared" ca="1" si="76"/>
        <v>男</v>
      </c>
      <c r="F390" s="3">
        <f t="shared" ca="1" si="77"/>
        <v>21442.615763496608</v>
      </c>
      <c r="G390" s="3">
        <f t="shared" ca="1" si="78"/>
        <v>13</v>
      </c>
      <c r="H390">
        <f t="shared" ca="1" si="72"/>
        <v>4</v>
      </c>
      <c r="I390">
        <f t="shared" ca="1" si="71"/>
        <v>4</v>
      </c>
      <c r="J390">
        <f t="shared" ca="1" si="71"/>
        <v>5</v>
      </c>
      <c r="K390">
        <f t="shared" ca="1" si="71"/>
        <v>4</v>
      </c>
      <c r="L390">
        <f t="shared" ca="1" si="71"/>
        <v>4</v>
      </c>
      <c r="M390">
        <f t="shared" ca="1" si="71"/>
        <v>5</v>
      </c>
      <c r="N390">
        <f t="shared" ca="1" si="71"/>
        <v>4</v>
      </c>
      <c r="O390" s="2">
        <f t="shared" ca="1" si="79"/>
        <v>4.25</v>
      </c>
      <c r="P390" s="2">
        <f t="shared" ca="1" si="80"/>
        <v>4.333333333333333</v>
      </c>
      <c r="Q390" s="2">
        <f t="shared" ca="1" si="81"/>
        <v>4.2833333333333332</v>
      </c>
    </row>
    <row r="391" spans="1:17" x14ac:dyDescent="0.2">
      <c r="A391">
        <v>100390</v>
      </c>
      <c r="B391" s="3">
        <f t="shared" ca="1" si="73"/>
        <v>4409.2524755516006</v>
      </c>
      <c r="C391" s="3">
        <f t="shared" ca="1" si="74"/>
        <v>65.801626994433164</v>
      </c>
      <c r="D391" s="3" t="str">
        <f t="shared" ca="1" si="75"/>
        <v>老员工</v>
      </c>
      <c r="E391" t="str">
        <f t="shared" ca="1" si="76"/>
        <v>男</v>
      </c>
      <c r="F391" s="3">
        <f t="shared" ca="1" si="77"/>
        <v>21629.58413840771</v>
      </c>
      <c r="G391" s="3">
        <f t="shared" ca="1" si="78"/>
        <v>5</v>
      </c>
      <c r="H391">
        <f t="shared" ca="1" si="72"/>
        <v>5</v>
      </c>
      <c r="I391">
        <f t="shared" ca="1" si="71"/>
        <v>3</v>
      </c>
      <c r="J391">
        <f t="shared" ca="1" si="71"/>
        <v>5</v>
      </c>
      <c r="K391">
        <f t="shared" ca="1" si="71"/>
        <v>4</v>
      </c>
      <c r="L391">
        <f t="shared" ca="1" si="71"/>
        <v>4</v>
      </c>
      <c r="M391">
        <f t="shared" ca="1" si="71"/>
        <v>3</v>
      </c>
      <c r="N391">
        <f t="shared" ca="1" si="71"/>
        <v>5</v>
      </c>
      <c r="O391" s="2">
        <f t="shared" ca="1" si="79"/>
        <v>4.25</v>
      </c>
      <c r="P391" s="2">
        <f t="shared" ca="1" si="80"/>
        <v>4</v>
      </c>
      <c r="Q391" s="2">
        <f t="shared" ca="1" si="81"/>
        <v>4.1500000000000004</v>
      </c>
    </row>
    <row r="392" spans="1:17" x14ac:dyDescent="0.2">
      <c r="A392">
        <v>100391</v>
      </c>
      <c r="B392" s="3">
        <f t="shared" ca="1" si="73"/>
        <v>6315.2571782820141</v>
      </c>
      <c r="C392" s="3">
        <f t="shared" ca="1" si="74"/>
        <v>30.341255611043177</v>
      </c>
      <c r="D392" s="3" t="str">
        <f t="shared" ca="1" si="75"/>
        <v>骨干</v>
      </c>
      <c r="E392" t="str">
        <f t="shared" ca="1" si="76"/>
        <v>女</v>
      </c>
      <c r="F392" s="3">
        <f t="shared" ca="1" si="77"/>
        <v>18615.940679099047</v>
      </c>
      <c r="G392" s="3">
        <f t="shared" ca="1" si="78"/>
        <v>3</v>
      </c>
      <c r="H392">
        <f t="shared" ca="1" si="72"/>
        <v>3</v>
      </c>
      <c r="I392">
        <f t="shared" ca="1" si="71"/>
        <v>4</v>
      </c>
      <c r="J392">
        <f t="shared" ref="I392:N434" ca="1" si="82">IF(RAND()&lt;0.5,5,IF(RAND()&lt;0.7,4,IF(RAND()&lt;0.8,3,IF(RAND()&lt;0.9,2,1))))</f>
        <v>3</v>
      </c>
      <c r="K392">
        <f t="shared" ca="1" si="82"/>
        <v>5</v>
      </c>
      <c r="L392">
        <f t="shared" ca="1" si="82"/>
        <v>5</v>
      </c>
      <c r="M392">
        <f t="shared" ca="1" si="82"/>
        <v>4</v>
      </c>
      <c r="N392">
        <f t="shared" ca="1" si="82"/>
        <v>3</v>
      </c>
      <c r="O392" s="2">
        <f t="shared" ca="1" si="79"/>
        <v>3.75</v>
      </c>
      <c r="P392" s="2">
        <f t="shared" ca="1" si="80"/>
        <v>4</v>
      </c>
      <c r="Q392" s="2">
        <f t="shared" ca="1" si="81"/>
        <v>3.85</v>
      </c>
    </row>
    <row r="393" spans="1:17" x14ac:dyDescent="0.2">
      <c r="A393">
        <v>100392</v>
      </c>
      <c r="B393" s="3">
        <f t="shared" ca="1" si="73"/>
        <v>8753.2590674861804</v>
      </c>
      <c r="C393" s="3">
        <f t="shared" ca="1" si="74"/>
        <v>58.868460937228406</v>
      </c>
      <c r="D393" s="3" t="str">
        <f t="shared" ca="1" si="75"/>
        <v>老员工</v>
      </c>
      <c r="E393" t="str">
        <f t="shared" ca="1" si="76"/>
        <v>女</v>
      </c>
      <c r="F393" s="3">
        <f t="shared" ca="1" si="77"/>
        <v>12560.045591350374</v>
      </c>
      <c r="G393" s="3">
        <f t="shared" ca="1" si="78"/>
        <v>4</v>
      </c>
      <c r="H393">
        <f t="shared" ca="1" si="72"/>
        <v>5</v>
      </c>
      <c r="I393">
        <f t="shared" ca="1" si="82"/>
        <v>4</v>
      </c>
      <c r="J393">
        <f t="shared" ca="1" si="82"/>
        <v>5</v>
      </c>
      <c r="K393">
        <f t="shared" ca="1" si="82"/>
        <v>3</v>
      </c>
      <c r="L393">
        <f t="shared" ca="1" si="82"/>
        <v>5</v>
      </c>
      <c r="M393">
        <f t="shared" ca="1" si="82"/>
        <v>3</v>
      </c>
      <c r="N393">
        <f t="shared" ca="1" si="82"/>
        <v>4</v>
      </c>
      <c r="O393" s="2">
        <f t="shared" ca="1" si="79"/>
        <v>4.25</v>
      </c>
      <c r="P393" s="2">
        <f t="shared" ca="1" si="80"/>
        <v>4</v>
      </c>
      <c r="Q393" s="2">
        <f t="shared" ca="1" si="81"/>
        <v>4.1500000000000004</v>
      </c>
    </row>
    <row r="394" spans="1:17" x14ac:dyDescent="0.2">
      <c r="A394">
        <v>100393</v>
      </c>
      <c r="B394" s="3">
        <f t="shared" ca="1" si="73"/>
        <v>7955.8947701551933</v>
      </c>
      <c r="C394" s="3">
        <f t="shared" ca="1" si="74"/>
        <v>59.848269212380281</v>
      </c>
      <c r="D394" s="3" t="str">
        <f t="shared" ca="1" si="75"/>
        <v>老员工</v>
      </c>
      <c r="E394" t="str">
        <f t="shared" ca="1" si="76"/>
        <v>女</v>
      </c>
      <c r="F394" s="3">
        <f t="shared" ca="1" si="77"/>
        <v>7102.8029897095003</v>
      </c>
      <c r="G394" s="3">
        <f t="shared" ca="1" si="78"/>
        <v>8</v>
      </c>
      <c r="H394">
        <f t="shared" ca="1" si="72"/>
        <v>4</v>
      </c>
      <c r="I394">
        <f t="shared" ca="1" si="82"/>
        <v>4</v>
      </c>
      <c r="J394">
        <f t="shared" ca="1" si="82"/>
        <v>5</v>
      </c>
      <c r="K394">
        <f t="shared" ca="1" si="82"/>
        <v>4</v>
      </c>
      <c r="L394">
        <f t="shared" ca="1" si="82"/>
        <v>4</v>
      </c>
      <c r="M394">
        <f t="shared" ca="1" si="82"/>
        <v>3</v>
      </c>
      <c r="N394">
        <f t="shared" ca="1" si="82"/>
        <v>5</v>
      </c>
      <c r="O394" s="2">
        <f t="shared" ca="1" si="79"/>
        <v>4.25</v>
      </c>
      <c r="P394" s="2">
        <f t="shared" ca="1" si="80"/>
        <v>4</v>
      </c>
      <c r="Q394" s="2">
        <f t="shared" ca="1" si="81"/>
        <v>4.1500000000000004</v>
      </c>
    </row>
    <row r="395" spans="1:17" x14ac:dyDescent="0.2">
      <c r="A395">
        <v>100394</v>
      </c>
      <c r="B395" s="3">
        <f t="shared" ca="1" si="73"/>
        <v>3883.1636746875952</v>
      </c>
      <c r="C395" s="3">
        <f t="shared" ca="1" si="74"/>
        <v>31.263192073749568</v>
      </c>
      <c r="D395" s="3" t="str">
        <f t="shared" ca="1" si="75"/>
        <v>骨干</v>
      </c>
      <c r="E395" t="str">
        <f t="shared" ca="1" si="76"/>
        <v>女</v>
      </c>
      <c r="F395" s="3">
        <f t="shared" ca="1" si="77"/>
        <v>5831.8005105522898</v>
      </c>
      <c r="G395" s="3">
        <f t="shared" ca="1" si="78"/>
        <v>5</v>
      </c>
      <c r="H395">
        <f t="shared" ca="1" si="72"/>
        <v>5</v>
      </c>
      <c r="I395">
        <f t="shared" ca="1" si="82"/>
        <v>5</v>
      </c>
      <c r="J395">
        <f t="shared" ca="1" si="82"/>
        <v>5</v>
      </c>
      <c r="K395">
        <f t="shared" ca="1" si="82"/>
        <v>5</v>
      </c>
      <c r="L395">
        <f t="shared" ca="1" si="82"/>
        <v>5</v>
      </c>
      <c r="M395">
        <f t="shared" ca="1" si="82"/>
        <v>5</v>
      </c>
      <c r="N395">
        <f t="shared" ca="1" si="82"/>
        <v>5</v>
      </c>
      <c r="O395" s="2">
        <f t="shared" ca="1" si="79"/>
        <v>5</v>
      </c>
      <c r="P395" s="2">
        <f t="shared" ca="1" si="80"/>
        <v>5</v>
      </c>
      <c r="Q395" s="2">
        <f t="shared" ca="1" si="81"/>
        <v>5</v>
      </c>
    </row>
    <row r="396" spans="1:17" x14ac:dyDescent="0.2">
      <c r="A396">
        <v>100395</v>
      </c>
      <c r="B396" s="3">
        <f t="shared" ca="1" si="73"/>
        <v>1036.7605192525909</v>
      </c>
      <c r="C396" s="3">
        <f t="shared" ca="1" si="74"/>
        <v>33.249085306445387</v>
      </c>
      <c r="D396" s="3" t="str">
        <f t="shared" ca="1" si="75"/>
        <v>骨干</v>
      </c>
      <c r="E396" t="str">
        <f t="shared" ca="1" si="76"/>
        <v>男</v>
      </c>
      <c r="F396" s="3">
        <f t="shared" ca="1" si="77"/>
        <v>14883.425436475729</v>
      </c>
      <c r="G396" s="3">
        <f t="shared" ca="1" si="78"/>
        <v>15</v>
      </c>
      <c r="H396">
        <f t="shared" ca="1" si="72"/>
        <v>5</v>
      </c>
      <c r="I396">
        <f t="shared" ca="1" si="82"/>
        <v>5</v>
      </c>
      <c r="J396">
        <f t="shared" ca="1" si="82"/>
        <v>3</v>
      </c>
      <c r="K396">
        <f t="shared" ca="1" si="82"/>
        <v>4</v>
      </c>
      <c r="L396">
        <f t="shared" ca="1" si="82"/>
        <v>3</v>
      </c>
      <c r="M396">
        <f t="shared" ca="1" si="82"/>
        <v>5</v>
      </c>
      <c r="N396">
        <f t="shared" ca="1" si="82"/>
        <v>4</v>
      </c>
      <c r="O396" s="2">
        <f t="shared" ca="1" si="79"/>
        <v>4.25</v>
      </c>
      <c r="P396" s="2">
        <f t="shared" ca="1" si="80"/>
        <v>4</v>
      </c>
      <c r="Q396" s="2">
        <f t="shared" ca="1" si="81"/>
        <v>4.1500000000000004</v>
      </c>
    </row>
    <row r="397" spans="1:17" x14ac:dyDescent="0.2">
      <c r="A397">
        <v>100396</v>
      </c>
      <c r="B397" s="3">
        <f t="shared" ca="1" si="73"/>
        <v>9314.0787588299318</v>
      </c>
      <c r="C397" s="3">
        <f t="shared" ca="1" si="74"/>
        <v>52.060648286070617</v>
      </c>
      <c r="D397" s="3" t="str">
        <f t="shared" ca="1" si="75"/>
        <v>老员工</v>
      </c>
      <c r="E397" t="str">
        <f t="shared" ca="1" si="76"/>
        <v>女</v>
      </c>
      <c r="F397" s="3">
        <f t="shared" ca="1" si="77"/>
        <v>2710.170901990874</v>
      </c>
      <c r="G397" s="3">
        <f t="shared" ca="1" si="78"/>
        <v>4</v>
      </c>
      <c r="H397">
        <f t="shared" ca="1" si="72"/>
        <v>5</v>
      </c>
      <c r="I397">
        <f t="shared" ca="1" si="82"/>
        <v>4</v>
      </c>
      <c r="J397">
        <f t="shared" ca="1" si="82"/>
        <v>5</v>
      </c>
      <c r="K397">
        <f t="shared" ca="1" si="82"/>
        <v>5</v>
      </c>
      <c r="L397">
        <f t="shared" ca="1" si="82"/>
        <v>5</v>
      </c>
      <c r="M397">
        <f t="shared" ca="1" si="82"/>
        <v>5</v>
      </c>
      <c r="N397">
        <f t="shared" ca="1" si="82"/>
        <v>4</v>
      </c>
      <c r="O397" s="2">
        <f t="shared" ca="1" si="79"/>
        <v>4.75</v>
      </c>
      <c r="P397" s="2">
        <f t="shared" ca="1" si="80"/>
        <v>4.666666666666667</v>
      </c>
      <c r="Q397" s="2">
        <f t="shared" ca="1" si="81"/>
        <v>4.7166666666666668</v>
      </c>
    </row>
    <row r="398" spans="1:17" x14ac:dyDescent="0.2">
      <c r="A398">
        <v>100397</v>
      </c>
      <c r="B398" s="3">
        <f t="shared" ca="1" si="73"/>
        <v>8199.9228354834504</v>
      </c>
      <c r="C398" s="3">
        <f t="shared" ca="1" si="74"/>
        <v>44.814253866826462</v>
      </c>
      <c r="D398" s="3" t="str">
        <f t="shared" ca="1" si="75"/>
        <v>老员工</v>
      </c>
      <c r="E398" t="str">
        <f t="shared" ca="1" si="76"/>
        <v>男</v>
      </c>
      <c r="F398" s="3">
        <f t="shared" ca="1" si="77"/>
        <v>10239.995465185002</v>
      </c>
      <c r="G398" s="3">
        <f t="shared" ca="1" si="78"/>
        <v>9</v>
      </c>
      <c r="H398">
        <f t="shared" ca="1" si="72"/>
        <v>5</v>
      </c>
      <c r="I398">
        <f t="shared" ca="1" si="82"/>
        <v>4</v>
      </c>
      <c r="J398">
        <f t="shared" ca="1" si="82"/>
        <v>5</v>
      </c>
      <c r="K398">
        <f t="shared" ca="1" si="82"/>
        <v>4</v>
      </c>
      <c r="L398">
        <f t="shared" ca="1" si="82"/>
        <v>5</v>
      </c>
      <c r="M398">
        <f t="shared" ca="1" si="82"/>
        <v>5</v>
      </c>
      <c r="N398">
        <f t="shared" ca="1" si="82"/>
        <v>5</v>
      </c>
      <c r="O398" s="2">
        <f t="shared" ca="1" si="79"/>
        <v>4.5</v>
      </c>
      <c r="P398" s="2">
        <f t="shared" ca="1" si="80"/>
        <v>5</v>
      </c>
      <c r="Q398" s="2">
        <f t="shared" ca="1" si="81"/>
        <v>4.6999999999999993</v>
      </c>
    </row>
    <row r="399" spans="1:17" x14ac:dyDescent="0.2">
      <c r="A399">
        <v>100398</v>
      </c>
      <c r="B399" s="3">
        <f t="shared" ca="1" si="73"/>
        <v>5927.6611514461028</v>
      </c>
      <c r="C399" s="3">
        <f t="shared" ca="1" si="74"/>
        <v>44.312378735833363</v>
      </c>
      <c r="D399" s="3" t="str">
        <f t="shared" ca="1" si="75"/>
        <v>老员工</v>
      </c>
      <c r="E399" t="str">
        <f t="shared" ca="1" si="76"/>
        <v>男</v>
      </c>
      <c r="F399" s="3">
        <f t="shared" ca="1" si="77"/>
        <v>20165.841720931014</v>
      </c>
      <c r="G399" s="3">
        <f t="shared" ca="1" si="78"/>
        <v>6</v>
      </c>
      <c r="H399">
        <f t="shared" ca="1" si="72"/>
        <v>3</v>
      </c>
      <c r="I399">
        <f t="shared" ca="1" si="82"/>
        <v>5</v>
      </c>
      <c r="J399">
        <f t="shared" ca="1" si="82"/>
        <v>4</v>
      </c>
      <c r="K399">
        <f t="shared" ca="1" si="82"/>
        <v>5</v>
      </c>
      <c r="L399">
        <f t="shared" ca="1" si="82"/>
        <v>5</v>
      </c>
      <c r="M399">
        <f t="shared" ca="1" si="82"/>
        <v>5</v>
      </c>
      <c r="N399">
        <f t="shared" ca="1" si="82"/>
        <v>5</v>
      </c>
      <c r="O399" s="2">
        <f t="shared" ca="1" si="79"/>
        <v>4.25</v>
      </c>
      <c r="P399" s="2">
        <f t="shared" ca="1" si="80"/>
        <v>5</v>
      </c>
      <c r="Q399" s="2">
        <f t="shared" ca="1" si="81"/>
        <v>4.55</v>
      </c>
    </row>
    <row r="400" spans="1:17" x14ac:dyDescent="0.2">
      <c r="A400">
        <v>100399</v>
      </c>
      <c r="B400" s="3">
        <f t="shared" ca="1" si="73"/>
        <v>8164.7272884644726</v>
      </c>
      <c r="C400" s="3">
        <f t="shared" ca="1" si="74"/>
        <v>32.039173023841713</v>
      </c>
      <c r="D400" s="3" t="str">
        <f t="shared" ca="1" si="75"/>
        <v>骨干</v>
      </c>
      <c r="E400" t="str">
        <f t="shared" ca="1" si="76"/>
        <v>男</v>
      </c>
      <c r="F400" s="3">
        <f t="shared" ca="1" si="77"/>
        <v>13798.527938156914</v>
      </c>
      <c r="G400" s="3">
        <f t="shared" ca="1" si="78"/>
        <v>14</v>
      </c>
      <c r="H400">
        <f t="shared" ca="1" si="72"/>
        <v>5</v>
      </c>
      <c r="I400">
        <f t="shared" ca="1" si="82"/>
        <v>5</v>
      </c>
      <c r="J400">
        <f t="shared" ca="1" si="82"/>
        <v>5</v>
      </c>
      <c r="K400">
        <f t="shared" ca="1" si="82"/>
        <v>4</v>
      </c>
      <c r="L400">
        <f t="shared" ca="1" si="82"/>
        <v>5</v>
      </c>
      <c r="M400">
        <f t="shared" ca="1" si="82"/>
        <v>5</v>
      </c>
      <c r="N400">
        <f t="shared" ca="1" si="82"/>
        <v>4</v>
      </c>
      <c r="O400" s="2">
        <f t="shared" ca="1" si="79"/>
        <v>4.75</v>
      </c>
      <c r="P400" s="2">
        <f t="shared" ca="1" si="80"/>
        <v>4.666666666666667</v>
      </c>
      <c r="Q400" s="2">
        <f t="shared" ca="1" si="81"/>
        <v>4.7166666666666668</v>
      </c>
    </row>
    <row r="401" spans="1:17" x14ac:dyDescent="0.2">
      <c r="A401">
        <v>100400</v>
      </c>
      <c r="B401" s="3">
        <f t="shared" ca="1" si="73"/>
        <v>2993.191232398412</v>
      </c>
      <c r="C401" s="3">
        <f t="shared" ca="1" si="74"/>
        <v>40.042274135125425</v>
      </c>
      <c r="D401" s="3" t="str">
        <f t="shared" ca="1" si="75"/>
        <v>老员工</v>
      </c>
      <c r="E401" t="str">
        <f t="shared" ca="1" si="76"/>
        <v>女</v>
      </c>
      <c r="F401" s="3">
        <f t="shared" ca="1" si="77"/>
        <v>3574.9676180558336</v>
      </c>
      <c r="G401" s="3">
        <f t="shared" ca="1" si="78"/>
        <v>5</v>
      </c>
      <c r="H401">
        <f t="shared" ca="1" si="72"/>
        <v>2</v>
      </c>
      <c r="I401">
        <f t="shared" ca="1" si="82"/>
        <v>3</v>
      </c>
      <c r="J401">
        <f t="shared" ca="1" si="82"/>
        <v>3</v>
      </c>
      <c r="K401">
        <f t="shared" ca="1" si="82"/>
        <v>5</v>
      </c>
      <c r="L401">
        <f t="shared" ca="1" si="82"/>
        <v>5</v>
      </c>
      <c r="M401">
        <f t="shared" ca="1" si="82"/>
        <v>5</v>
      </c>
      <c r="N401">
        <f t="shared" ca="1" si="82"/>
        <v>5</v>
      </c>
      <c r="O401" s="2">
        <f t="shared" ca="1" si="79"/>
        <v>3.25</v>
      </c>
      <c r="P401" s="2">
        <f t="shared" ca="1" si="80"/>
        <v>5</v>
      </c>
      <c r="Q401" s="2">
        <f t="shared" ca="1" si="81"/>
        <v>3.95</v>
      </c>
    </row>
    <row r="402" spans="1:17" x14ac:dyDescent="0.2">
      <c r="A402">
        <v>100401</v>
      </c>
      <c r="B402" s="3">
        <f t="shared" ca="1" si="73"/>
        <v>9856.3039817771532</v>
      </c>
      <c r="C402" s="3">
        <f t="shared" ca="1" si="74"/>
        <v>39.395921420552476</v>
      </c>
      <c r="D402" s="3" t="str">
        <f t="shared" ca="1" si="75"/>
        <v>老员工</v>
      </c>
      <c r="E402" t="str">
        <f t="shared" ca="1" si="76"/>
        <v>男</v>
      </c>
      <c r="F402" s="3">
        <f t="shared" ca="1" si="77"/>
        <v>18218.092152695321</v>
      </c>
      <c r="G402" s="3">
        <f t="shared" ca="1" si="78"/>
        <v>7</v>
      </c>
      <c r="H402">
        <f t="shared" ca="1" si="72"/>
        <v>5</v>
      </c>
      <c r="I402">
        <f t="shared" ca="1" si="82"/>
        <v>5</v>
      </c>
      <c r="J402">
        <f t="shared" ca="1" si="82"/>
        <v>4</v>
      </c>
      <c r="K402">
        <f t="shared" ca="1" si="82"/>
        <v>5</v>
      </c>
      <c r="L402">
        <f t="shared" ca="1" si="82"/>
        <v>4</v>
      </c>
      <c r="M402">
        <f t="shared" ca="1" si="82"/>
        <v>4</v>
      </c>
      <c r="N402">
        <f t="shared" ca="1" si="82"/>
        <v>4</v>
      </c>
      <c r="O402" s="2">
        <f t="shared" ca="1" si="79"/>
        <v>4.75</v>
      </c>
      <c r="P402" s="2">
        <f t="shared" ca="1" si="80"/>
        <v>4</v>
      </c>
      <c r="Q402" s="2">
        <f t="shared" ca="1" si="81"/>
        <v>4.45</v>
      </c>
    </row>
    <row r="403" spans="1:17" x14ac:dyDescent="0.2">
      <c r="A403">
        <v>100402</v>
      </c>
      <c r="B403" s="3">
        <f t="shared" ca="1" si="73"/>
        <v>6807.6017154002311</v>
      </c>
      <c r="C403" s="3">
        <f t="shared" ca="1" si="74"/>
        <v>67.704153362467281</v>
      </c>
      <c r="D403" s="3" t="str">
        <f t="shared" ca="1" si="75"/>
        <v>老员工</v>
      </c>
      <c r="E403" t="str">
        <f t="shared" ca="1" si="76"/>
        <v>女</v>
      </c>
      <c r="F403" s="3">
        <f t="shared" ca="1" si="77"/>
        <v>17225.48463994854</v>
      </c>
      <c r="G403" s="3">
        <f t="shared" ca="1" si="78"/>
        <v>7</v>
      </c>
      <c r="H403">
        <f t="shared" ca="1" si="72"/>
        <v>4</v>
      </c>
      <c r="I403">
        <f t="shared" ca="1" si="82"/>
        <v>5</v>
      </c>
      <c r="J403">
        <f t="shared" ca="1" si="82"/>
        <v>5</v>
      </c>
      <c r="K403">
        <f t="shared" ca="1" si="82"/>
        <v>4</v>
      </c>
      <c r="L403">
        <f t="shared" ca="1" si="82"/>
        <v>4</v>
      </c>
      <c r="M403">
        <f t="shared" ca="1" si="82"/>
        <v>5</v>
      </c>
      <c r="N403">
        <f t="shared" ca="1" si="82"/>
        <v>4</v>
      </c>
      <c r="O403" s="2">
        <f t="shared" ca="1" si="79"/>
        <v>4.5</v>
      </c>
      <c r="P403" s="2">
        <f t="shared" ca="1" si="80"/>
        <v>4.333333333333333</v>
      </c>
      <c r="Q403" s="2">
        <f t="shared" ca="1" si="81"/>
        <v>4.4333333333333336</v>
      </c>
    </row>
    <row r="404" spans="1:17" x14ac:dyDescent="0.2">
      <c r="A404">
        <v>100403</v>
      </c>
      <c r="B404" s="3">
        <f t="shared" ca="1" si="73"/>
        <v>3324.7977843805734</v>
      </c>
      <c r="C404" s="3">
        <f t="shared" ca="1" si="74"/>
        <v>31.847521082453451</v>
      </c>
      <c r="D404" s="3" t="str">
        <f t="shared" ca="1" si="75"/>
        <v>骨干</v>
      </c>
      <c r="E404" t="str">
        <f t="shared" ca="1" si="76"/>
        <v>男</v>
      </c>
      <c r="F404" s="3">
        <f t="shared" ca="1" si="77"/>
        <v>9690.7418433394705</v>
      </c>
      <c r="G404" s="3">
        <f t="shared" ca="1" si="78"/>
        <v>10</v>
      </c>
      <c r="H404">
        <f t="shared" ca="1" si="72"/>
        <v>4</v>
      </c>
      <c r="I404">
        <f t="shared" ca="1" si="82"/>
        <v>5</v>
      </c>
      <c r="J404">
        <f t="shared" ca="1" si="82"/>
        <v>5</v>
      </c>
      <c r="K404">
        <f t="shared" ca="1" si="82"/>
        <v>4</v>
      </c>
      <c r="L404">
        <f t="shared" ca="1" si="82"/>
        <v>5</v>
      </c>
      <c r="M404">
        <f t="shared" ca="1" si="82"/>
        <v>5</v>
      </c>
      <c r="N404">
        <f t="shared" ca="1" si="82"/>
        <v>4</v>
      </c>
      <c r="O404" s="2">
        <f t="shared" ca="1" si="79"/>
        <v>4.5</v>
      </c>
      <c r="P404" s="2">
        <f t="shared" ca="1" si="80"/>
        <v>4.666666666666667</v>
      </c>
      <c r="Q404" s="2">
        <f t="shared" ca="1" si="81"/>
        <v>4.5666666666666664</v>
      </c>
    </row>
    <row r="405" spans="1:17" x14ac:dyDescent="0.2">
      <c r="A405">
        <v>100404</v>
      </c>
      <c r="B405" s="3">
        <f t="shared" ca="1" si="73"/>
        <v>2161.4443443786722</v>
      </c>
      <c r="C405" s="3">
        <f t="shared" ca="1" si="74"/>
        <v>55.314207930978718</v>
      </c>
      <c r="D405" s="3" t="str">
        <f t="shared" ca="1" si="75"/>
        <v>老员工</v>
      </c>
      <c r="E405" t="str">
        <f t="shared" ca="1" si="76"/>
        <v>男</v>
      </c>
      <c r="F405" s="3">
        <f t="shared" ca="1" si="77"/>
        <v>17417.048609878831</v>
      </c>
      <c r="G405" s="3">
        <f t="shared" ca="1" si="78"/>
        <v>8</v>
      </c>
      <c r="H405">
        <f t="shared" ca="1" si="72"/>
        <v>4</v>
      </c>
      <c r="I405">
        <f t="shared" ca="1" si="82"/>
        <v>4</v>
      </c>
      <c r="J405">
        <f t="shared" ca="1" si="82"/>
        <v>4</v>
      </c>
      <c r="K405">
        <f t="shared" ca="1" si="82"/>
        <v>4</v>
      </c>
      <c r="L405">
        <f t="shared" ca="1" si="82"/>
        <v>4</v>
      </c>
      <c r="M405">
        <f t="shared" ca="1" si="82"/>
        <v>5</v>
      </c>
      <c r="N405">
        <f t="shared" ca="1" si="82"/>
        <v>3</v>
      </c>
      <c r="O405" s="2">
        <f t="shared" ca="1" si="79"/>
        <v>4</v>
      </c>
      <c r="P405" s="2">
        <f t="shared" ca="1" si="80"/>
        <v>4</v>
      </c>
      <c r="Q405" s="2">
        <f t="shared" ca="1" si="81"/>
        <v>4</v>
      </c>
    </row>
    <row r="406" spans="1:17" x14ac:dyDescent="0.2">
      <c r="A406">
        <v>100405</v>
      </c>
      <c r="B406" s="3">
        <f t="shared" ca="1" si="73"/>
        <v>4660.9198966439226</v>
      </c>
      <c r="C406" s="3">
        <f t="shared" ca="1" si="74"/>
        <v>66.94536981915158</v>
      </c>
      <c r="D406" s="3" t="str">
        <f t="shared" ca="1" si="75"/>
        <v>老员工</v>
      </c>
      <c r="E406" t="str">
        <f t="shared" ca="1" si="76"/>
        <v>女</v>
      </c>
      <c r="F406" s="3">
        <f t="shared" ca="1" si="77"/>
        <v>19121.941206781856</v>
      </c>
      <c r="G406" s="3">
        <f t="shared" ca="1" si="78"/>
        <v>19</v>
      </c>
      <c r="H406">
        <f t="shared" ca="1" si="72"/>
        <v>5</v>
      </c>
      <c r="I406">
        <f t="shared" ca="1" si="82"/>
        <v>4</v>
      </c>
      <c r="J406">
        <f t="shared" ca="1" si="82"/>
        <v>4</v>
      </c>
      <c r="K406">
        <f t="shared" ca="1" si="82"/>
        <v>5</v>
      </c>
      <c r="L406">
        <f t="shared" ca="1" si="82"/>
        <v>3</v>
      </c>
      <c r="M406">
        <f t="shared" ca="1" si="82"/>
        <v>4</v>
      </c>
      <c r="N406">
        <f t="shared" ca="1" si="82"/>
        <v>5</v>
      </c>
      <c r="O406" s="2">
        <f t="shared" ca="1" si="79"/>
        <v>4.5</v>
      </c>
      <c r="P406" s="2">
        <f t="shared" ca="1" si="80"/>
        <v>4</v>
      </c>
      <c r="Q406" s="2">
        <f t="shared" ca="1" si="81"/>
        <v>4.3</v>
      </c>
    </row>
    <row r="407" spans="1:17" x14ac:dyDescent="0.2">
      <c r="A407">
        <v>100406</v>
      </c>
      <c r="B407" s="3">
        <f t="shared" ca="1" si="73"/>
        <v>5312.4126468698078</v>
      </c>
      <c r="C407" s="3">
        <f t="shared" ca="1" si="74"/>
        <v>27.241596693342785</v>
      </c>
      <c r="D407" s="3" t="str">
        <f t="shared" ca="1" si="75"/>
        <v>骨干</v>
      </c>
      <c r="E407" t="str">
        <f t="shared" ca="1" si="76"/>
        <v>男</v>
      </c>
      <c r="F407" s="3">
        <f t="shared" ca="1" si="77"/>
        <v>2934.2125684649095</v>
      </c>
      <c r="G407" s="3">
        <f t="shared" ca="1" si="78"/>
        <v>6</v>
      </c>
      <c r="H407">
        <f t="shared" ca="1" si="72"/>
        <v>4</v>
      </c>
      <c r="I407">
        <f t="shared" ca="1" si="82"/>
        <v>4</v>
      </c>
      <c r="J407">
        <f t="shared" ca="1" si="82"/>
        <v>5</v>
      </c>
      <c r="K407">
        <f t="shared" ca="1" si="82"/>
        <v>2</v>
      </c>
      <c r="L407">
        <f t="shared" ca="1" si="82"/>
        <v>5</v>
      </c>
      <c r="M407">
        <f t="shared" ca="1" si="82"/>
        <v>5</v>
      </c>
      <c r="N407">
        <f t="shared" ca="1" si="82"/>
        <v>4</v>
      </c>
      <c r="O407" s="2">
        <f t="shared" ca="1" si="79"/>
        <v>3.75</v>
      </c>
      <c r="P407" s="2">
        <f t="shared" ca="1" si="80"/>
        <v>4.666666666666667</v>
      </c>
      <c r="Q407" s="2">
        <f t="shared" ca="1" si="81"/>
        <v>4.1166666666666671</v>
      </c>
    </row>
    <row r="408" spans="1:17" x14ac:dyDescent="0.2">
      <c r="A408">
        <v>100407</v>
      </c>
      <c r="B408" s="3">
        <f t="shared" ca="1" si="73"/>
        <v>8761.0640507315347</v>
      </c>
      <c r="C408" s="3">
        <f t="shared" ca="1" si="74"/>
        <v>65.877310245836611</v>
      </c>
      <c r="D408" s="3" t="str">
        <f t="shared" ca="1" si="75"/>
        <v>老员工</v>
      </c>
      <c r="E408" t="str">
        <f t="shared" ca="1" si="76"/>
        <v>女</v>
      </c>
      <c r="F408" s="3">
        <f t="shared" ca="1" si="77"/>
        <v>18511.155026398985</v>
      </c>
      <c r="G408" s="3">
        <f t="shared" ca="1" si="78"/>
        <v>9</v>
      </c>
      <c r="H408">
        <f t="shared" ca="1" si="72"/>
        <v>4</v>
      </c>
      <c r="I408">
        <f t="shared" ca="1" si="82"/>
        <v>5</v>
      </c>
      <c r="J408">
        <f t="shared" ca="1" si="82"/>
        <v>4</v>
      </c>
      <c r="K408">
        <f t="shared" ca="1" si="82"/>
        <v>5</v>
      </c>
      <c r="L408">
        <f t="shared" ca="1" si="82"/>
        <v>5</v>
      </c>
      <c r="M408">
        <f t="shared" ca="1" si="82"/>
        <v>4</v>
      </c>
      <c r="N408">
        <f t="shared" ca="1" si="82"/>
        <v>5</v>
      </c>
      <c r="O408" s="2">
        <f t="shared" ca="1" si="79"/>
        <v>4.5</v>
      </c>
      <c r="P408" s="2">
        <f t="shared" ca="1" si="80"/>
        <v>4.666666666666667</v>
      </c>
      <c r="Q408" s="2">
        <f t="shared" ca="1" si="81"/>
        <v>4.5666666666666664</v>
      </c>
    </row>
    <row r="409" spans="1:17" x14ac:dyDescent="0.2">
      <c r="A409">
        <v>100408</v>
      </c>
      <c r="B409" s="3">
        <f t="shared" ca="1" si="73"/>
        <v>9212.4664535666616</v>
      </c>
      <c r="C409" s="3">
        <f t="shared" ca="1" si="74"/>
        <v>47.152868099335628</v>
      </c>
      <c r="D409" s="3" t="str">
        <f t="shared" ca="1" si="75"/>
        <v>老员工</v>
      </c>
      <c r="E409" t="str">
        <f t="shared" ca="1" si="76"/>
        <v>女</v>
      </c>
      <c r="F409" s="3">
        <f t="shared" ca="1" si="77"/>
        <v>17383.621611909366</v>
      </c>
      <c r="G409" s="3">
        <f t="shared" ca="1" si="78"/>
        <v>9</v>
      </c>
      <c r="H409">
        <f t="shared" ca="1" si="72"/>
        <v>3</v>
      </c>
      <c r="I409">
        <f t="shared" ca="1" si="82"/>
        <v>3</v>
      </c>
      <c r="J409">
        <f t="shared" ca="1" si="82"/>
        <v>3</v>
      </c>
      <c r="K409">
        <f t="shared" ca="1" si="82"/>
        <v>5</v>
      </c>
      <c r="L409">
        <f t="shared" ca="1" si="82"/>
        <v>5</v>
      </c>
      <c r="M409">
        <f t="shared" ca="1" si="82"/>
        <v>3</v>
      </c>
      <c r="N409">
        <f t="shared" ca="1" si="82"/>
        <v>5</v>
      </c>
      <c r="O409" s="2">
        <f t="shared" ca="1" si="79"/>
        <v>3.5</v>
      </c>
      <c r="P409" s="2">
        <f t="shared" ca="1" si="80"/>
        <v>4.333333333333333</v>
      </c>
      <c r="Q409" s="2">
        <f t="shared" ca="1" si="81"/>
        <v>3.8333333333333335</v>
      </c>
    </row>
    <row r="410" spans="1:17" x14ac:dyDescent="0.2">
      <c r="A410">
        <v>100409</v>
      </c>
      <c r="B410" s="3">
        <f t="shared" ca="1" si="73"/>
        <v>4799.6052945627134</v>
      </c>
      <c r="C410" s="3">
        <f t="shared" ca="1" si="74"/>
        <v>53.354535382280581</v>
      </c>
      <c r="D410" s="3" t="str">
        <f t="shared" ca="1" si="75"/>
        <v>老员工</v>
      </c>
      <c r="E410" t="str">
        <f t="shared" ca="1" si="76"/>
        <v>女</v>
      </c>
      <c r="F410" s="3">
        <f t="shared" ca="1" si="77"/>
        <v>14809.91227362785</v>
      </c>
      <c r="G410" s="3">
        <f t="shared" ca="1" si="78"/>
        <v>3</v>
      </c>
      <c r="H410">
        <f t="shared" ca="1" si="72"/>
        <v>5</v>
      </c>
      <c r="I410">
        <f t="shared" ca="1" si="82"/>
        <v>2</v>
      </c>
      <c r="J410">
        <f t="shared" ca="1" si="82"/>
        <v>2</v>
      </c>
      <c r="K410">
        <f t="shared" ca="1" si="82"/>
        <v>5</v>
      </c>
      <c r="L410">
        <f t="shared" ca="1" si="82"/>
        <v>2</v>
      </c>
      <c r="M410">
        <f t="shared" ca="1" si="82"/>
        <v>4</v>
      </c>
      <c r="N410">
        <f t="shared" ca="1" si="82"/>
        <v>5</v>
      </c>
      <c r="O410" s="2">
        <f t="shared" ca="1" si="79"/>
        <v>3.5</v>
      </c>
      <c r="P410" s="2">
        <f t="shared" ca="1" si="80"/>
        <v>3.6666666666666665</v>
      </c>
      <c r="Q410" s="2">
        <f t="shared" ca="1" si="81"/>
        <v>3.5666666666666669</v>
      </c>
    </row>
    <row r="411" spans="1:17" x14ac:dyDescent="0.2">
      <c r="A411">
        <v>100410</v>
      </c>
      <c r="B411" s="3">
        <f t="shared" ca="1" si="73"/>
        <v>6616.2076141573252</v>
      </c>
      <c r="C411" s="3">
        <f t="shared" ca="1" si="74"/>
        <v>63.336115824783064</v>
      </c>
      <c r="D411" s="3" t="str">
        <f t="shared" ca="1" si="75"/>
        <v>老员工</v>
      </c>
      <c r="E411" t="str">
        <f t="shared" ca="1" si="76"/>
        <v>男</v>
      </c>
      <c r="F411" s="3">
        <f t="shared" ca="1" si="77"/>
        <v>2820.0048731897591</v>
      </c>
      <c r="G411" s="3">
        <f t="shared" ca="1" si="78"/>
        <v>8</v>
      </c>
      <c r="H411">
        <f t="shared" ca="1" si="72"/>
        <v>4</v>
      </c>
      <c r="I411">
        <f t="shared" ca="1" si="82"/>
        <v>5</v>
      </c>
      <c r="J411">
        <f t="shared" ca="1" si="82"/>
        <v>5</v>
      </c>
      <c r="K411">
        <f t="shared" ca="1" si="82"/>
        <v>3</v>
      </c>
      <c r="L411">
        <f t="shared" ca="1" si="82"/>
        <v>4</v>
      </c>
      <c r="M411">
        <f t="shared" ca="1" si="82"/>
        <v>5</v>
      </c>
      <c r="N411">
        <f t="shared" ca="1" si="82"/>
        <v>4</v>
      </c>
      <c r="O411" s="2">
        <f t="shared" ca="1" si="79"/>
        <v>4.25</v>
      </c>
      <c r="P411" s="2">
        <f t="shared" ca="1" si="80"/>
        <v>4.333333333333333</v>
      </c>
      <c r="Q411" s="2">
        <f t="shared" ca="1" si="81"/>
        <v>4.2833333333333332</v>
      </c>
    </row>
    <row r="412" spans="1:17" x14ac:dyDescent="0.2">
      <c r="A412">
        <v>100411</v>
      </c>
      <c r="B412" s="3">
        <f t="shared" ca="1" si="73"/>
        <v>5003.0891432815824</v>
      </c>
      <c r="C412" s="3">
        <f t="shared" ca="1" si="74"/>
        <v>20.373248728891518</v>
      </c>
      <c r="D412" s="3" t="str">
        <f t="shared" ca="1" si="75"/>
        <v>青年</v>
      </c>
      <c r="E412" t="str">
        <f t="shared" ca="1" si="76"/>
        <v>男</v>
      </c>
      <c r="F412" s="3">
        <f t="shared" ca="1" si="77"/>
        <v>20837.224553306402</v>
      </c>
      <c r="G412" s="3">
        <f t="shared" ca="1" si="78"/>
        <v>5</v>
      </c>
      <c r="H412">
        <f t="shared" ca="1" si="72"/>
        <v>5</v>
      </c>
      <c r="I412">
        <f t="shared" ca="1" si="82"/>
        <v>4</v>
      </c>
      <c r="J412">
        <f t="shared" ca="1" si="82"/>
        <v>4</v>
      </c>
      <c r="K412">
        <f t="shared" ca="1" si="82"/>
        <v>4</v>
      </c>
      <c r="L412">
        <f t="shared" ca="1" si="82"/>
        <v>4</v>
      </c>
      <c r="M412">
        <f t="shared" ca="1" si="82"/>
        <v>4</v>
      </c>
      <c r="N412">
        <f t="shared" ca="1" si="82"/>
        <v>4</v>
      </c>
      <c r="O412" s="2">
        <f t="shared" ca="1" si="79"/>
        <v>4.25</v>
      </c>
      <c r="P412" s="2">
        <f t="shared" ca="1" si="80"/>
        <v>4</v>
      </c>
      <c r="Q412" s="2">
        <f t="shared" ca="1" si="81"/>
        <v>4.1500000000000004</v>
      </c>
    </row>
    <row r="413" spans="1:17" x14ac:dyDescent="0.2">
      <c r="A413">
        <v>100412</v>
      </c>
      <c r="B413" s="3">
        <f t="shared" ca="1" si="73"/>
        <v>5164.2551828200276</v>
      </c>
      <c r="C413" s="3">
        <f t="shared" ca="1" si="74"/>
        <v>39.877455615110279</v>
      </c>
      <c r="D413" s="3" t="str">
        <f t="shared" ca="1" si="75"/>
        <v>老员工</v>
      </c>
      <c r="E413" t="str">
        <f t="shared" ca="1" si="76"/>
        <v>男</v>
      </c>
      <c r="F413" s="3">
        <f t="shared" ca="1" si="77"/>
        <v>12758.869773848099</v>
      </c>
      <c r="G413" s="3">
        <f t="shared" ca="1" si="78"/>
        <v>18</v>
      </c>
      <c r="H413">
        <f t="shared" ca="1" si="72"/>
        <v>3</v>
      </c>
      <c r="I413">
        <f t="shared" ca="1" si="82"/>
        <v>4</v>
      </c>
      <c r="J413">
        <f t="shared" ca="1" si="82"/>
        <v>5</v>
      </c>
      <c r="K413">
        <f t="shared" ca="1" si="82"/>
        <v>5</v>
      </c>
      <c r="L413">
        <f t="shared" ca="1" si="82"/>
        <v>5</v>
      </c>
      <c r="M413">
        <f t="shared" ca="1" si="82"/>
        <v>5</v>
      </c>
      <c r="N413">
        <f t="shared" ca="1" si="82"/>
        <v>5</v>
      </c>
      <c r="O413" s="2">
        <f t="shared" ca="1" si="79"/>
        <v>4.25</v>
      </c>
      <c r="P413" s="2">
        <f t="shared" ca="1" si="80"/>
        <v>5</v>
      </c>
      <c r="Q413" s="2">
        <f t="shared" ca="1" si="81"/>
        <v>4.55</v>
      </c>
    </row>
    <row r="414" spans="1:17" x14ac:dyDescent="0.2">
      <c r="A414">
        <v>100413</v>
      </c>
      <c r="B414" s="3">
        <f t="shared" ca="1" si="73"/>
        <v>5320.7058535365049</v>
      </c>
      <c r="C414" s="3">
        <f t="shared" ca="1" si="74"/>
        <v>31.185939563206144</v>
      </c>
      <c r="D414" s="3" t="str">
        <f t="shared" ca="1" si="75"/>
        <v>骨干</v>
      </c>
      <c r="E414" t="str">
        <f t="shared" ca="1" si="76"/>
        <v>男</v>
      </c>
      <c r="F414" s="3">
        <f t="shared" ca="1" si="77"/>
        <v>4672.5613924731988</v>
      </c>
      <c r="G414" s="3">
        <f t="shared" ca="1" si="78"/>
        <v>6</v>
      </c>
      <c r="H414">
        <f t="shared" ca="1" si="72"/>
        <v>4</v>
      </c>
      <c r="I414">
        <f t="shared" ca="1" si="82"/>
        <v>5</v>
      </c>
      <c r="J414">
        <f t="shared" ca="1" si="82"/>
        <v>5</v>
      </c>
      <c r="K414">
        <f t="shared" ca="1" si="82"/>
        <v>5</v>
      </c>
      <c r="L414">
        <f t="shared" ca="1" si="82"/>
        <v>4</v>
      </c>
      <c r="M414">
        <f t="shared" ca="1" si="82"/>
        <v>5</v>
      </c>
      <c r="N414">
        <f t="shared" ca="1" si="82"/>
        <v>4</v>
      </c>
      <c r="O414" s="2">
        <f t="shared" ca="1" si="79"/>
        <v>4.75</v>
      </c>
      <c r="P414" s="2">
        <f t="shared" ca="1" si="80"/>
        <v>4.333333333333333</v>
      </c>
      <c r="Q414" s="2">
        <f t="shared" ca="1" si="81"/>
        <v>4.5833333333333339</v>
      </c>
    </row>
    <row r="415" spans="1:17" x14ac:dyDescent="0.2">
      <c r="A415">
        <v>100414</v>
      </c>
      <c r="B415" s="3">
        <f t="shared" ca="1" si="73"/>
        <v>851.65799409126055</v>
      </c>
      <c r="C415" s="3">
        <f t="shared" ca="1" si="74"/>
        <v>52.533117161393264</v>
      </c>
      <c r="D415" s="3" t="str">
        <f t="shared" ca="1" si="75"/>
        <v>老员工</v>
      </c>
      <c r="E415" t="str">
        <f t="shared" ca="1" si="76"/>
        <v>女</v>
      </c>
      <c r="F415" s="3">
        <f t="shared" ca="1" si="77"/>
        <v>9491.7536604557063</v>
      </c>
      <c r="G415" s="3">
        <f t="shared" ca="1" si="78"/>
        <v>10</v>
      </c>
      <c r="H415">
        <f t="shared" ca="1" si="72"/>
        <v>4</v>
      </c>
      <c r="I415">
        <f t="shared" ca="1" si="82"/>
        <v>4</v>
      </c>
      <c r="J415">
        <f t="shared" ca="1" si="82"/>
        <v>3</v>
      </c>
      <c r="K415">
        <f t="shared" ca="1" si="82"/>
        <v>4</v>
      </c>
      <c r="L415">
        <f t="shared" ca="1" si="82"/>
        <v>4</v>
      </c>
      <c r="M415">
        <f t="shared" ca="1" si="82"/>
        <v>5</v>
      </c>
      <c r="N415">
        <f t="shared" ca="1" si="82"/>
        <v>5</v>
      </c>
      <c r="O415" s="2">
        <f t="shared" ca="1" si="79"/>
        <v>3.75</v>
      </c>
      <c r="P415" s="2">
        <f t="shared" ca="1" si="80"/>
        <v>4.666666666666667</v>
      </c>
      <c r="Q415" s="2">
        <f t="shared" ca="1" si="81"/>
        <v>4.1166666666666671</v>
      </c>
    </row>
    <row r="416" spans="1:17" x14ac:dyDescent="0.2">
      <c r="A416">
        <v>100415</v>
      </c>
      <c r="B416" s="3">
        <f t="shared" ca="1" si="73"/>
        <v>9864.433482555798</v>
      </c>
      <c r="C416" s="3">
        <f t="shared" ca="1" si="74"/>
        <v>24.933157415274305</v>
      </c>
      <c r="D416" s="3" t="str">
        <f t="shared" ca="1" si="75"/>
        <v>骨干</v>
      </c>
      <c r="E416" t="str">
        <f t="shared" ca="1" si="76"/>
        <v>男</v>
      </c>
      <c r="F416" s="3">
        <f t="shared" ca="1" si="77"/>
        <v>7110.4665375323857</v>
      </c>
      <c r="G416" s="3">
        <f t="shared" ca="1" si="78"/>
        <v>3</v>
      </c>
      <c r="H416">
        <f t="shared" ca="1" si="72"/>
        <v>4</v>
      </c>
      <c r="I416">
        <f t="shared" ca="1" si="82"/>
        <v>4</v>
      </c>
      <c r="J416">
        <f t="shared" ca="1" si="82"/>
        <v>4</v>
      </c>
      <c r="K416">
        <f t="shared" ca="1" si="82"/>
        <v>5</v>
      </c>
      <c r="L416">
        <f t="shared" ca="1" si="82"/>
        <v>5</v>
      </c>
      <c r="M416">
        <f t="shared" ca="1" si="82"/>
        <v>5</v>
      </c>
      <c r="N416">
        <f t="shared" ca="1" si="82"/>
        <v>3</v>
      </c>
      <c r="O416" s="2">
        <f t="shared" ca="1" si="79"/>
        <v>4.25</v>
      </c>
      <c r="P416" s="2">
        <f t="shared" ca="1" si="80"/>
        <v>4.333333333333333</v>
      </c>
      <c r="Q416" s="2">
        <f t="shared" ca="1" si="81"/>
        <v>4.2833333333333332</v>
      </c>
    </row>
    <row r="417" spans="1:17" x14ac:dyDescent="0.2">
      <c r="A417">
        <v>100416</v>
      </c>
      <c r="B417" s="3">
        <f t="shared" ca="1" si="73"/>
        <v>2437.0626060170575</v>
      </c>
      <c r="C417" s="3">
        <f t="shared" ca="1" si="74"/>
        <v>44.011465528274691</v>
      </c>
      <c r="D417" s="3" t="str">
        <f t="shared" ca="1" si="75"/>
        <v>老员工</v>
      </c>
      <c r="E417" t="str">
        <f t="shared" ca="1" si="76"/>
        <v>女</v>
      </c>
      <c r="F417" s="3">
        <f t="shared" ca="1" si="77"/>
        <v>18501.051351587925</v>
      </c>
      <c r="G417" s="3">
        <f t="shared" ca="1" si="78"/>
        <v>5</v>
      </c>
      <c r="H417">
        <f t="shared" ca="1" si="72"/>
        <v>4</v>
      </c>
      <c r="I417">
        <f t="shared" ca="1" si="82"/>
        <v>5</v>
      </c>
      <c r="J417">
        <f t="shared" ca="1" si="82"/>
        <v>3</v>
      </c>
      <c r="K417">
        <f t="shared" ca="1" si="82"/>
        <v>4</v>
      </c>
      <c r="L417">
        <f t="shared" ca="1" si="82"/>
        <v>5</v>
      </c>
      <c r="M417">
        <f t="shared" ca="1" si="82"/>
        <v>4</v>
      </c>
      <c r="N417">
        <f t="shared" ca="1" si="82"/>
        <v>4</v>
      </c>
      <c r="O417" s="2">
        <f t="shared" ca="1" si="79"/>
        <v>4</v>
      </c>
      <c r="P417" s="2">
        <f t="shared" ca="1" si="80"/>
        <v>4.333333333333333</v>
      </c>
      <c r="Q417" s="2">
        <f t="shared" ca="1" si="81"/>
        <v>4.1333333333333329</v>
      </c>
    </row>
    <row r="418" spans="1:17" x14ac:dyDescent="0.2">
      <c r="A418">
        <v>100417</v>
      </c>
      <c r="B418" s="3">
        <f t="shared" ca="1" si="73"/>
        <v>9602.5503680759484</v>
      </c>
      <c r="C418" s="3">
        <f t="shared" ca="1" si="74"/>
        <v>49.87951100278562</v>
      </c>
      <c r="D418" s="3" t="str">
        <f t="shared" ca="1" si="75"/>
        <v>老员工</v>
      </c>
      <c r="E418" t="str">
        <f t="shared" ca="1" si="76"/>
        <v>女</v>
      </c>
      <c r="F418" s="3">
        <f t="shared" ca="1" si="77"/>
        <v>8473.343895517879</v>
      </c>
      <c r="G418" s="3">
        <f t="shared" ca="1" si="78"/>
        <v>2</v>
      </c>
      <c r="H418">
        <f t="shared" ca="1" si="72"/>
        <v>3</v>
      </c>
      <c r="I418">
        <f t="shared" ca="1" si="82"/>
        <v>4</v>
      </c>
      <c r="J418">
        <f t="shared" ca="1" si="82"/>
        <v>5</v>
      </c>
      <c r="K418">
        <f t="shared" ca="1" si="82"/>
        <v>5</v>
      </c>
      <c r="L418">
        <f t="shared" ca="1" si="82"/>
        <v>4</v>
      </c>
      <c r="M418">
        <f t="shared" ca="1" si="82"/>
        <v>2</v>
      </c>
      <c r="N418">
        <f t="shared" ca="1" si="82"/>
        <v>4</v>
      </c>
      <c r="O418" s="2">
        <f t="shared" ca="1" si="79"/>
        <v>4.25</v>
      </c>
      <c r="P418" s="2">
        <f t="shared" ca="1" si="80"/>
        <v>3.3333333333333335</v>
      </c>
      <c r="Q418" s="2">
        <f t="shared" ca="1" si="81"/>
        <v>3.8833333333333333</v>
      </c>
    </row>
    <row r="419" spans="1:17" x14ac:dyDescent="0.2">
      <c r="A419">
        <v>100418</v>
      </c>
      <c r="B419" s="3">
        <f t="shared" ca="1" si="73"/>
        <v>7484.3492491290044</v>
      </c>
      <c r="C419" s="3">
        <f t="shared" ca="1" si="74"/>
        <v>51.12236948086629</v>
      </c>
      <c r="D419" s="3" t="str">
        <f t="shared" ca="1" si="75"/>
        <v>老员工</v>
      </c>
      <c r="E419" t="str">
        <f t="shared" ca="1" si="76"/>
        <v>男</v>
      </c>
      <c r="F419" s="3">
        <f t="shared" ca="1" si="77"/>
        <v>20726.609216814824</v>
      </c>
      <c r="G419" s="3">
        <f t="shared" ca="1" si="78"/>
        <v>12</v>
      </c>
      <c r="H419">
        <f t="shared" ca="1" si="72"/>
        <v>4</v>
      </c>
      <c r="I419">
        <f t="shared" ca="1" si="82"/>
        <v>4</v>
      </c>
      <c r="J419">
        <f t="shared" ca="1" si="82"/>
        <v>4</v>
      </c>
      <c r="K419">
        <f t="shared" ca="1" si="82"/>
        <v>5</v>
      </c>
      <c r="L419">
        <f t="shared" ca="1" si="82"/>
        <v>5</v>
      </c>
      <c r="M419">
        <f t="shared" ca="1" si="82"/>
        <v>5</v>
      </c>
      <c r="N419">
        <f t="shared" ca="1" si="82"/>
        <v>4</v>
      </c>
      <c r="O419" s="2">
        <f t="shared" ca="1" si="79"/>
        <v>4.25</v>
      </c>
      <c r="P419" s="2">
        <f t="shared" ca="1" si="80"/>
        <v>4.666666666666667</v>
      </c>
      <c r="Q419" s="2">
        <f t="shared" ca="1" si="81"/>
        <v>4.416666666666667</v>
      </c>
    </row>
    <row r="420" spans="1:17" x14ac:dyDescent="0.2">
      <c r="A420">
        <v>100419</v>
      </c>
      <c r="B420" s="3">
        <f t="shared" ca="1" si="73"/>
        <v>3049.4373644934481</v>
      </c>
      <c r="C420" s="3">
        <f t="shared" ca="1" si="74"/>
        <v>43.055646919734137</v>
      </c>
      <c r="D420" s="3" t="str">
        <f t="shared" ca="1" si="75"/>
        <v>老员工</v>
      </c>
      <c r="E420" t="str">
        <f t="shared" ca="1" si="76"/>
        <v>女</v>
      </c>
      <c r="F420" s="3">
        <f t="shared" ca="1" si="77"/>
        <v>13804.593308955895</v>
      </c>
      <c r="G420" s="3">
        <f t="shared" ca="1" si="78"/>
        <v>22</v>
      </c>
      <c r="H420">
        <f t="shared" ca="1" si="72"/>
        <v>5</v>
      </c>
      <c r="I420">
        <f t="shared" ca="1" si="82"/>
        <v>4</v>
      </c>
      <c r="J420">
        <f t="shared" ca="1" si="82"/>
        <v>5</v>
      </c>
      <c r="K420">
        <f t="shared" ca="1" si="82"/>
        <v>5</v>
      </c>
      <c r="L420">
        <f t="shared" ca="1" si="82"/>
        <v>5</v>
      </c>
      <c r="M420">
        <f t="shared" ca="1" si="82"/>
        <v>4</v>
      </c>
      <c r="N420">
        <f t="shared" ca="1" si="82"/>
        <v>3</v>
      </c>
      <c r="O420" s="2">
        <f t="shared" ca="1" si="79"/>
        <v>4.75</v>
      </c>
      <c r="P420" s="2">
        <f t="shared" ca="1" si="80"/>
        <v>4</v>
      </c>
      <c r="Q420" s="2">
        <f t="shared" ca="1" si="81"/>
        <v>4.45</v>
      </c>
    </row>
    <row r="421" spans="1:17" x14ac:dyDescent="0.2">
      <c r="A421">
        <v>100420</v>
      </c>
      <c r="B421" s="3">
        <f t="shared" ca="1" si="73"/>
        <v>6236.7798045753207</v>
      </c>
      <c r="C421" s="3">
        <f t="shared" ca="1" si="74"/>
        <v>31.536761243991041</v>
      </c>
      <c r="D421" s="3" t="str">
        <f t="shared" ca="1" si="75"/>
        <v>骨干</v>
      </c>
      <c r="E421" t="str">
        <f t="shared" ca="1" si="76"/>
        <v>男</v>
      </c>
      <c r="F421" s="3">
        <f t="shared" ca="1" si="77"/>
        <v>4351.0005906581055</v>
      </c>
      <c r="G421" s="3">
        <f t="shared" ca="1" si="78"/>
        <v>8</v>
      </c>
      <c r="H421">
        <f t="shared" ca="1" si="72"/>
        <v>4</v>
      </c>
      <c r="I421">
        <f t="shared" ca="1" si="82"/>
        <v>4</v>
      </c>
      <c r="J421">
        <f t="shared" ca="1" si="82"/>
        <v>5</v>
      </c>
      <c r="K421">
        <f t="shared" ca="1" si="82"/>
        <v>5</v>
      </c>
      <c r="L421">
        <f t="shared" ca="1" si="82"/>
        <v>5</v>
      </c>
      <c r="M421">
        <f t="shared" ca="1" si="82"/>
        <v>4</v>
      </c>
      <c r="N421">
        <f t="shared" ca="1" si="82"/>
        <v>5</v>
      </c>
      <c r="O421" s="2">
        <f t="shared" ca="1" si="79"/>
        <v>4.5</v>
      </c>
      <c r="P421" s="2">
        <f t="shared" ca="1" si="80"/>
        <v>4.666666666666667</v>
      </c>
      <c r="Q421" s="2">
        <f t="shared" ca="1" si="81"/>
        <v>4.5666666666666664</v>
      </c>
    </row>
    <row r="422" spans="1:17" x14ac:dyDescent="0.2">
      <c r="A422">
        <v>100421</v>
      </c>
      <c r="B422" s="3">
        <f t="shared" ca="1" si="73"/>
        <v>7312.846312295912</v>
      </c>
      <c r="C422" s="3">
        <f t="shared" ca="1" si="74"/>
        <v>30.590593846449124</v>
      </c>
      <c r="D422" s="3" t="str">
        <f t="shared" ca="1" si="75"/>
        <v>骨干</v>
      </c>
      <c r="E422" t="str">
        <f t="shared" ca="1" si="76"/>
        <v>男</v>
      </c>
      <c r="F422" s="3">
        <f t="shared" ca="1" si="77"/>
        <v>12914.576474350992</v>
      </c>
      <c r="G422" s="3">
        <f t="shared" ca="1" si="78"/>
        <v>2</v>
      </c>
      <c r="H422">
        <f t="shared" ca="1" si="72"/>
        <v>5</v>
      </c>
      <c r="I422">
        <f t="shared" ca="1" si="82"/>
        <v>3</v>
      </c>
      <c r="J422">
        <f t="shared" ca="1" si="82"/>
        <v>3</v>
      </c>
      <c r="K422">
        <f t="shared" ca="1" si="82"/>
        <v>4</v>
      </c>
      <c r="L422">
        <f t="shared" ca="1" si="82"/>
        <v>5</v>
      </c>
      <c r="M422">
        <f t="shared" ca="1" si="82"/>
        <v>3</v>
      </c>
      <c r="N422">
        <f t="shared" ca="1" si="82"/>
        <v>4</v>
      </c>
      <c r="O422" s="2">
        <f t="shared" ca="1" si="79"/>
        <v>3.75</v>
      </c>
      <c r="P422" s="2">
        <f t="shared" ca="1" si="80"/>
        <v>4</v>
      </c>
      <c r="Q422" s="2">
        <f t="shared" ca="1" si="81"/>
        <v>3.85</v>
      </c>
    </row>
    <row r="423" spans="1:17" x14ac:dyDescent="0.2">
      <c r="A423">
        <v>100422</v>
      </c>
      <c r="B423" s="3">
        <f t="shared" ca="1" si="73"/>
        <v>4511.7242675092002</v>
      </c>
      <c r="C423" s="3">
        <f t="shared" ca="1" si="74"/>
        <v>67.821022072116818</v>
      </c>
      <c r="D423" s="3" t="str">
        <f t="shared" ca="1" si="75"/>
        <v>老员工</v>
      </c>
      <c r="E423" t="str">
        <f t="shared" ca="1" si="76"/>
        <v>男</v>
      </c>
      <c r="F423" s="3">
        <f t="shared" ca="1" si="77"/>
        <v>12128.511808665411</v>
      </c>
      <c r="G423" s="3">
        <f t="shared" ca="1" si="78"/>
        <v>17</v>
      </c>
      <c r="H423">
        <f t="shared" ca="1" si="72"/>
        <v>3</v>
      </c>
      <c r="I423">
        <f t="shared" ca="1" si="82"/>
        <v>4</v>
      </c>
      <c r="J423">
        <f t="shared" ca="1" si="82"/>
        <v>4</v>
      </c>
      <c r="K423">
        <f t="shared" ca="1" si="82"/>
        <v>4</v>
      </c>
      <c r="L423">
        <f t="shared" ca="1" si="82"/>
        <v>4</v>
      </c>
      <c r="M423">
        <f t="shared" ca="1" si="82"/>
        <v>5</v>
      </c>
      <c r="N423">
        <f t="shared" ca="1" si="82"/>
        <v>5</v>
      </c>
      <c r="O423" s="2">
        <f t="shared" ca="1" si="79"/>
        <v>3.75</v>
      </c>
      <c r="P423" s="2">
        <f t="shared" ca="1" si="80"/>
        <v>4.666666666666667</v>
      </c>
      <c r="Q423" s="2">
        <f t="shared" ca="1" si="81"/>
        <v>4.1166666666666671</v>
      </c>
    </row>
    <row r="424" spans="1:17" x14ac:dyDescent="0.2">
      <c r="A424">
        <v>100423</v>
      </c>
      <c r="B424" s="3">
        <f t="shared" ca="1" si="73"/>
        <v>3820.531509187741</v>
      </c>
      <c r="C424" s="3">
        <f t="shared" ca="1" si="74"/>
        <v>66.281727691698592</v>
      </c>
      <c r="D424" s="3" t="str">
        <f t="shared" ca="1" si="75"/>
        <v>老员工</v>
      </c>
      <c r="E424" t="str">
        <f t="shared" ca="1" si="76"/>
        <v>男</v>
      </c>
      <c r="F424" s="3">
        <f t="shared" ca="1" si="77"/>
        <v>10443.129440342567</v>
      </c>
      <c r="G424" s="3">
        <f t="shared" ca="1" si="78"/>
        <v>9</v>
      </c>
      <c r="H424">
        <f t="shared" ca="1" si="72"/>
        <v>4</v>
      </c>
      <c r="I424">
        <f t="shared" ca="1" si="82"/>
        <v>4</v>
      </c>
      <c r="J424">
        <f t="shared" ca="1" si="82"/>
        <v>5</v>
      </c>
      <c r="K424">
        <f t="shared" ca="1" si="82"/>
        <v>3</v>
      </c>
      <c r="L424">
        <f t="shared" ca="1" si="82"/>
        <v>3</v>
      </c>
      <c r="M424">
        <f t="shared" ca="1" si="82"/>
        <v>5</v>
      </c>
      <c r="N424">
        <f t="shared" ca="1" si="82"/>
        <v>4</v>
      </c>
      <c r="O424" s="2">
        <f t="shared" ca="1" si="79"/>
        <v>4</v>
      </c>
      <c r="P424" s="2">
        <f t="shared" ca="1" si="80"/>
        <v>4</v>
      </c>
      <c r="Q424" s="2">
        <f t="shared" ca="1" si="81"/>
        <v>4</v>
      </c>
    </row>
    <row r="425" spans="1:17" x14ac:dyDescent="0.2">
      <c r="A425">
        <v>100424</v>
      </c>
      <c r="B425" s="3">
        <f t="shared" ca="1" si="73"/>
        <v>7039.8486496659352</v>
      </c>
      <c r="C425" s="3">
        <f t="shared" ca="1" si="74"/>
        <v>29.697172459897342</v>
      </c>
      <c r="D425" s="3" t="str">
        <f t="shared" ca="1" si="75"/>
        <v>骨干</v>
      </c>
      <c r="E425" t="str">
        <f t="shared" ca="1" si="76"/>
        <v>男</v>
      </c>
      <c r="F425" s="3">
        <f t="shared" ca="1" si="77"/>
        <v>10477.76052366755</v>
      </c>
      <c r="G425" s="3">
        <f t="shared" ca="1" si="78"/>
        <v>13</v>
      </c>
      <c r="H425">
        <f t="shared" ca="1" si="72"/>
        <v>4</v>
      </c>
      <c r="I425">
        <f t="shared" ca="1" si="82"/>
        <v>5</v>
      </c>
      <c r="J425">
        <f t="shared" ca="1" si="82"/>
        <v>3</v>
      </c>
      <c r="K425">
        <f t="shared" ca="1" si="82"/>
        <v>5</v>
      </c>
      <c r="L425">
        <f t="shared" ca="1" si="82"/>
        <v>5</v>
      </c>
      <c r="M425">
        <f t="shared" ca="1" si="82"/>
        <v>5</v>
      </c>
      <c r="N425">
        <f t="shared" ca="1" si="82"/>
        <v>2</v>
      </c>
      <c r="O425" s="2">
        <f t="shared" ca="1" si="79"/>
        <v>4.25</v>
      </c>
      <c r="P425" s="2">
        <f t="shared" ca="1" si="80"/>
        <v>4</v>
      </c>
      <c r="Q425" s="2">
        <f t="shared" ca="1" si="81"/>
        <v>4.1500000000000004</v>
      </c>
    </row>
    <row r="426" spans="1:17" x14ac:dyDescent="0.2">
      <c r="A426">
        <v>100425</v>
      </c>
      <c r="B426" s="3">
        <f t="shared" ca="1" si="73"/>
        <v>9788.6161669777794</v>
      </c>
      <c r="C426" s="3">
        <f t="shared" ca="1" si="74"/>
        <v>52.065492186610093</v>
      </c>
      <c r="D426" s="3" t="str">
        <f t="shared" ca="1" si="75"/>
        <v>老员工</v>
      </c>
      <c r="E426" t="str">
        <f t="shared" ca="1" si="76"/>
        <v>男</v>
      </c>
      <c r="F426" s="3">
        <f t="shared" ca="1" si="77"/>
        <v>12514.420585620188</v>
      </c>
      <c r="G426" s="3">
        <f t="shared" ca="1" si="78"/>
        <v>16</v>
      </c>
      <c r="H426">
        <f t="shared" ca="1" si="72"/>
        <v>5</v>
      </c>
      <c r="I426">
        <f t="shared" ca="1" si="82"/>
        <v>4</v>
      </c>
      <c r="J426">
        <f t="shared" ca="1" si="82"/>
        <v>4</v>
      </c>
      <c r="K426">
        <f t="shared" ca="1" si="82"/>
        <v>3</v>
      </c>
      <c r="L426">
        <f t="shared" ca="1" si="82"/>
        <v>5</v>
      </c>
      <c r="M426">
        <f t="shared" ca="1" si="82"/>
        <v>3</v>
      </c>
      <c r="N426">
        <f t="shared" ca="1" si="82"/>
        <v>5</v>
      </c>
      <c r="O426" s="2">
        <f t="shared" ca="1" si="79"/>
        <v>4</v>
      </c>
      <c r="P426" s="2">
        <f t="shared" ca="1" si="80"/>
        <v>4.333333333333333</v>
      </c>
      <c r="Q426" s="2">
        <f t="shared" ca="1" si="81"/>
        <v>4.1333333333333329</v>
      </c>
    </row>
    <row r="427" spans="1:17" x14ac:dyDescent="0.2">
      <c r="A427">
        <v>100426</v>
      </c>
      <c r="B427" s="3">
        <f t="shared" ca="1" si="73"/>
        <v>6588.2046330996072</v>
      </c>
      <c r="C427" s="3">
        <f t="shared" ca="1" si="74"/>
        <v>18.236199929778238</v>
      </c>
      <c r="D427" s="3" t="str">
        <f t="shared" ca="1" si="75"/>
        <v>青年</v>
      </c>
      <c r="E427" t="str">
        <f t="shared" ca="1" si="76"/>
        <v>女</v>
      </c>
      <c r="F427" s="3">
        <f t="shared" ca="1" si="77"/>
        <v>14642.654199203098</v>
      </c>
      <c r="G427" s="3">
        <f t="shared" ca="1" si="78"/>
        <v>10</v>
      </c>
      <c r="H427">
        <f t="shared" ca="1" si="72"/>
        <v>5</v>
      </c>
      <c r="I427">
        <f t="shared" ca="1" si="82"/>
        <v>4</v>
      </c>
      <c r="J427">
        <f t="shared" ca="1" si="82"/>
        <v>5</v>
      </c>
      <c r="K427">
        <f t="shared" ca="1" si="82"/>
        <v>2</v>
      </c>
      <c r="L427">
        <f t="shared" ca="1" si="82"/>
        <v>5</v>
      </c>
      <c r="M427">
        <f t="shared" ca="1" si="82"/>
        <v>5</v>
      </c>
      <c r="N427">
        <f t="shared" ca="1" si="82"/>
        <v>4</v>
      </c>
      <c r="O427" s="2">
        <f t="shared" ca="1" si="79"/>
        <v>4</v>
      </c>
      <c r="P427" s="2">
        <f t="shared" ca="1" si="80"/>
        <v>4.666666666666667</v>
      </c>
      <c r="Q427" s="2">
        <f t="shared" ca="1" si="81"/>
        <v>4.2666666666666666</v>
      </c>
    </row>
    <row r="428" spans="1:17" x14ac:dyDescent="0.2">
      <c r="A428">
        <v>100427</v>
      </c>
      <c r="B428" s="3">
        <f t="shared" ca="1" si="73"/>
        <v>3085.1466007809313</v>
      </c>
      <c r="C428" s="3">
        <f t="shared" ca="1" si="74"/>
        <v>46.576019039100586</v>
      </c>
      <c r="D428" s="3" t="str">
        <f t="shared" ca="1" si="75"/>
        <v>老员工</v>
      </c>
      <c r="E428" t="str">
        <f t="shared" ca="1" si="76"/>
        <v>女</v>
      </c>
      <c r="F428" s="3">
        <f t="shared" ca="1" si="77"/>
        <v>10320.222099145276</v>
      </c>
      <c r="G428" s="3">
        <f t="shared" ca="1" si="78"/>
        <v>9</v>
      </c>
      <c r="H428">
        <f t="shared" ca="1" si="72"/>
        <v>5</v>
      </c>
      <c r="I428">
        <f t="shared" ca="1" si="82"/>
        <v>5</v>
      </c>
      <c r="J428">
        <f t="shared" ca="1" si="82"/>
        <v>5</v>
      </c>
      <c r="K428">
        <f t="shared" ca="1" si="82"/>
        <v>5</v>
      </c>
      <c r="L428">
        <f t="shared" ca="1" si="82"/>
        <v>5</v>
      </c>
      <c r="M428">
        <f t="shared" ca="1" si="82"/>
        <v>4</v>
      </c>
      <c r="N428">
        <f t="shared" ca="1" si="82"/>
        <v>4</v>
      </c>
      <c r="O428" s="2">
        <f t="shared" ca="1" si="79"/>
        <v>5</v>
      </c>
      <c r="P428" s="2">
        <f t="shared" ca="1" si="80"/>
        <v>4.333333333333333</v>
      </c>
      <c r="Q428" s="2">
        <f t="shared" ca="1" si="81"/>
        <v>4.7333333333333334</v>
      </c>
    </row>
    <row r="429" spans="1:17" x14ac:dyDescent="0.2">
      <c r="A429">
        <v>100428</v>
      </c>
      <c r="B429" s="3">
        <f t="shared" ca="1" si="73"/>
        <v>6629.4135541380738</v>
      </c>
      <c r="C429" s="3">
        <f t="shared" ca="1" si="74"/>
        <v>66.447909864791669</v>
      </c>
      <c r="D429" s="3" t="str">
        <f t="shared" ca="1" si="75"/>
        <v>老员工</v>
      </c>
      <c r="E429" t="str">
        <f t="shared" ca="1" si="76"/>
        <v>女</v>
      </c>
      <c r="F429" s="3">
        <f t="shared" ca="1" si="77"/>
        <v>12407.01003231166</v>
      </c>
      <c r="G429" s="3">
        <f t="shared" ca="1" si="78"/>
        <v>4</v>
      </c>
      <c r="H429">
        <f t="shared" ca="1" si="72"/>
        <v>4</v>
      </c>
      <c r="I429">
        <f t="shared" ca="1" si="82"/>
        <v>4</v>
      </c>
      <c r="J429">
        <f t="shared" ca="1" si="82"/>
        <v>5</v>
      </c>
      <c r="K429">
        <f t="shared" ca="1" si="82"/>
        <v>2</v>
      </c>
      <c r="L429">
        <f t="shared" ca="1" si="82"/>
        <v>5</v>
      </c>
      <c r="M429">
        <f t="shared" ca="1" si="82"/>
        <v>5</v>
      </c>
      <c r="N429">
        <f t="shared" ca="1" si="82"/>
        <v>5</v>
      </c>
      <c r="O429" s="2">
        <f t="shared" ca="1" si="79"/>
        <v>3.75</v>
      </c>
      <c r="P429" s="2">
        <f t="shared" ca="1" si="80"/>
        <v>5</v>
      </c>
      <c r="Q429" s="2">
        <f t="shared" ca="1" si="81"/>
        <v>4.25</v>
      </c>
    </row>
    <row r="430" spans="1:17" x14ac:dyDescent="0.2">
      <c r="A430">
        <v>100429</v>
      </c>
      <c r="B430" s="3">
        <f t="shared" ca="1" si="73"/>
        <v>4607.0526015028945</v>
      </c>
      <c r="C430" s="3">
        <f t="shared" ca="1" si="74"/>
        <v>26.165146752346203</v>
      </c>
      <c r="D430" s="3" t="str">
        <f t="shared" ca="1" si="75"/>
        <v>骨干</v>
      </c>
      <c r="E430" t="str">
        <f t="shared" ca="1" si="76"/>
        <v>女</v>
      </c>
      <c r="F430" s="3">
        <f t="shared" ca="1" si="77"/>
        <v>6476.9299476552369</v>
      </c>
      <c r="G430" s="3">
        <f t="shared" ca="1" si="78"/>
        <v>3</v>
      </c>
      <c r="H430">
        <f t="shared" ca="1" si="72"/>
        <v>4</v>
      </c>
      <c r="I430">
        <f t="shared" ca="1" si="82"/>
        <v>4</v>
      </c>
      <c r="J430">
        <f t="shared" ca="1" si="82"/>
        <v>4</v>
      </c>
      <c r="K430">
        <f t="shared" ca="1" si="82"/>
        <v>3</v>
      </c>
      <c r="L430">
        <f t="shared" ca="1" si="82"/>
        <v>4</v>
      </c>
      <c r="M430">
        <f t="shared" ca="1" si="82"/>
        <v>5</v>
      </c>
      <c r="N430">
        <f t="shared" ca="1" si="82"/>
        <v>4</v>
      </c>
      <c r="O430" s="2">
        <f t="shared" ca="1" si="79"/>
        <v>3.75</v>
      </c>
      <c r="P430" s="2">
        <f t="shared" ca="1" si="80"/>
        <v>4.333333333333333</v>
      </c>
      <c r="Q430" s="2">
        <f t="shared" ca="1" si="81"/>
        <v>3.9833333333333334</v>
      </c>
    </row>
    <row r="431" spans="1:17" x14ac:dyDescent="0.2">
      <c r="A431">
        <v>100430</v>
      </c>
      <c r="B431" s="3">
        <f t="shared" ca="1" si="73"/>
        <v>656.07102307046807</v>
      </c>
      <c r="C431" s="3">
        <f t="shared" ca="1" si="74"/>
        <v>51.343246205707104</v>
      </c>
      <c r="D431" s="3" t="str">
        <f t="shared" ca="1" si="75"/>
        <v>老员工</v>
      </c>
      <c r="E431" t="str">
        <f t="shared" ca="1" si="76"/>
        <v>男</v>
      </c>
      <c r="F431" s="3">
        <f t="shared" ca="1" si="77"/>
        <v>11058.337551776387</v>
      </c>
      <c r="G431" s="3">
        <f t="shared" ca="1" si="78"/>
        <v>11</v>
      </c>
      <c r="H431">
        <f t="shared" ca="1" si="72"/>
        <v>5</v>
      </c>
      <c r="I431">
        <f t="shared" ca="1" si="82"/>
        <v>5</v>
      </c>
      <c r="J431">
        <f t="shared" ca="1" si="82"/>
        <v>5</v>
      </c>
      <c r="K431">
        <f t="shared" ca="1" si="82"/>
        <v>4</v>
      </c>
      <c r="L431">
        <f t="shared" ca="1" si="82"/>
        <v>3</v>
      </c>
      <c r="M431">
        <f t="shared" ca="1" si="82"/>
        <v>5</v>
      </c>
      <c r="N431">
        <f t="shared" ca="1" si="82"/>
        <v>4</v>
      </c>
      <c r="O431" s="2">
        <f t="shared" ca="1" si="79"/>
        <v>4.75</v>
      </c>
      <c r="P431" s="2">
        <f t="shared" ca="1" si="80"/>
        <v>4</v>
      </c>
      <c r="Q431" s="2">
        <f t="shared" ca="1" si="81"/>
        <v>4.45</v>
      </c>
    </row>
    <row r="432" spans="1:17" x14ac:dyDescent="0.2">
      <c r="A432">
        <v>100431</v>
      </c>
      <c r="B432" s="3">
        <f t="shared" ca="1" si="73"/>
        <v>1995.1894413079331</v>
      </c>
      <c r="C432" s="3">
        <f t="shared" ca="1" si="74"/>
        <v>60.490407743033465</v>
      </c>
      <c r="D432" s="3" t="str">
        <f t="shared" ca="1" si="75"/>
        <v>老员工</v>
      </c>
      <c r="E432" t="str">
        <f t="shared" ca="1" si="76"/>
        <v>女</v>
      </c>
      <c r="F432" s="3">
        <f t="shared" ca="1" si="77"/>
        <v>3453.6032114377285</v>
      </c>
      <c r="G432" s="3">
        <f t="shared" ca="1" si="78"/>
        <v>9</v>
      </c>
      <c r="H432">
        <f t="shared" ca="1" si="72"/>
        <v>4</v>
      </c>
      <c r="I432">
        <f t="shared" ca="1" si="82"/>
        <v>5</v>
      </c>
      <c r="J432">
        <f t="shared" ca="1" si="82"/>
        <v>5</v>
      </c>
      <c r="K432">
        <f t="shared" ca="1" si="82"/>
        <v>5</v>
      </c>
      <c r="L432">
        <f t="shared" ca="1" si="82"/>
        <v>5</v>
      </c>
      <c r="M432">
        <f t="shared" ca="1" si="82"/>
        <v>5</v>
      </c>
      <c r="N432">
        <f t="shared" ca="1" si="82"/>
        <v>5</v>
      </c>
      <c r="O432" s="2">
        <f t="shared" ca="1" si="79"/>
        <v>4.75</v>
      </c>
      <c r="P432" s="2">
        <f t="shared" ca="1" si="80"/>
        <v>5</v>
      </c>
      <c r="Q432" s="2">
        <f t="shared" ca="1" si="81"/>
        <v>4.8499999999999996</v>
      </c>
    </row>
    <row r="433" spans="1:17" x14ac:dyDescent="0.2">
      <c r="A433">
        <v>100432</v>
      </c>
      <c r="B433" s="3">
        <f t="shared" ca="1" si="73"/>
        <v>3346.1636084048982</v>
      </c>
      <c r="C433" s="3">
        <f t="shared" ca="1" si="74"/>
        <v>59.378527415216077</v>
      </c>
      <c r="D433" s="3" t="str">
        <f t="shared" ca="1" si="75"/>
        <v>老员工</v>
      </c>
      <c r="E433" t="str">
        <f t="shared" ca="1" si="76"/>
        <v>男</v>
      </c>
      <c r="F433" s="3">
        <f t="shared" ca="1" si="77"/>
        <v>17937.900030860648</v>
      </c>
      <c r="G433" s="3">
        <f t="shared" ca="1" si="78"/>
        <v>20</v>
      </c>
      <c r="H433">
        <f t="shared" ca="1" si="72"/>
        <v>4</v>
      </c>
      <c r="I433">
        <f t="shared" ca="1" si="82"/>
        <v>4</v>
      </c>
      <c r="J433">
        <f t="shared" ca="1" si="82"/>
        <v>4</v>
      </c>
      <c r="K433">
        <f t="shared" ca="1" si="82"/>
        <v>4</v>
      </c>
      <c r="L433">
        <f t="shared" ca="1" si="82"/>
        <v>5</v>
      </c>
      <c r="M433">
        <f t="shared" ca="1" si="82"/>
        <v>5</v>
      </c>
      <c r="N433">
        <f t="shared" ca="1" si="82"/>
        <v>4</v>
      </c>
      <c r="O433" s="2">
        <f t="shared" ca="1" si="79"/>
        <v>4</v>
      </c>
      <c r="P433" s="2">
        <f t="shared" ca="1" si="80"/>
        <v>4.666666666666667</v>
      </c>
      <c r="Q433" s="2">
        <f t="shared" ca="1" si="81"/>
        <v>4.2666666666666666</v>
      </c>
    </row>
    <row r="434" spans="1:17" x14ac:dyDescent="0.2">
      <c r="A434">
        <v>100433</v>
      </c>
      <c r="B434" s="3">
        <f t="shared" ca="1" si="73"/>
        <v>1863.9645647116254</v>
      </c>
      <c r="C434" s="3">
        <f t="shared" ca="1" si="74"/>
        <v>53.396079129502603</v>
      </c>
      <c r="D434" s="3" t="str">
        <f t="shared" ca="1" si="75"/>
        <v>老员工</v>
      </c>
      <c r="E434" t="str">
        <f t="shared" ca="1" si="76"/>
        <v>女</v>
      </c>
      <c r="F434" s="3">
        <f t="shared" ca="1" si="77"/>
        <v>2601.1282851771703</v>
      </c>
      <c r="G434" s="3">
        <f t="shared" ca="1" si="78"/>
        <v>16</v>
      </c>
      <c r="H434">
        <f t="shared" ca="1" si="72"/>
        <v>3</v>
      </c>
      <c r="I434">
        <f t="shared" ca="1" si="82"/>
        <v>5</v>
      </c>
      <c r="J434">
        <f t="shared" ca="1" si="82"/>
        <v>5</v>
      </c>
      <c r="K434">
        <f t="shared" ca="1" si="82"/>
        <v>3</v>
      </c>
      <c r="L434">
        <f t="shared" ca="1" si="82"/>
        <v>3</v>
      </c>
      <c r="M434">
        <f t="shared" ref="I434:N477" ca="1" si="83">IF(RAND()&lt;0.5,5,IF(RAND()&lt;0.7,4,IF(RAND()&lt;0.8,3,IF(RAND()&lt;0.9,2,1))))</f>
        <v>5</v>
      </c>
      <c r="N434">
        <f t="shared" ca="1" si="83"/>
        <v>5</v>
      </c>
      <c r="O434" s="2">
        <f t="shared" ca="1" si="79"/>
        <v>4</v>
      </c>
      <c r="P434" s="2">
        <f t="shared" ca="1" si="80"/>
        <v>4.333333333333333</v>
      </c>
      <c r="Q434" s="2">
        <f t="shared" ca="1" si="81"/>
        <v>4.1333333333333329</v>
      </c>
    </row>
    <row r="435" spans="1:17" x14ac:dyDescent="0.2">
      <c r="A435">
        <v>100434</v>
      </c>
      <c r="B435" s="3">
        <f t="shared" ca="1" si="73"/>
        <v>9123.5364530352435</v>
      </c>
      <c r="C435" s="3">
        <f t="shared" ca="1" si="74"/>
        <v>62.665114080664232</v>
      </c>
      <c r="D435" s="3" t="str">
        <f t="shared" ca="1" si="75"/>
        <v>老员工</v>
      </c>
      <c r="E435" t="str">
        <f t="shared" ca="1" si="76"/>
        <v>男</v>
      </c>
      <c r="F435" s="3">
        <f t="shared" ca="1" si="77"/>
        <v>14850.581101808704</v>
      </c>
      <c r="G435" s="3">
        <f t="shared" ca="1" si="78"/>
        <v>3</v>
      </c>
      <c r="H435">
        <f t="shared" ca="1" si="72"/>
        <v>3</v>
      </c>
      <c r="I435">
        <f t="shared" ca="1" si="83"/>
        <v>2</v>
      </c>
      <c r="J435">
        <f t="shared" ca="1" si="83"/>
        <v>4</v>
      </c>
      <c r="K435">
        <f t="shared" ca="1" si="83"/>
        <v>4</v>
      </c>
      <c r="L435">
        <f t="shared" ca="1" si="83"/>
        <v>4</v>
      </c>
      <c r="M435">
        <f t="shared" ca="1" si="83"/>
        <v>5</v>
      </c>
      <c r="N435">
        <f t="shared" ca="1" si="83"/>
        <v>5</v>
      </c>
      <c r="O435" s="2">
        <f t="shared" ca="1" si="79"/>
        <v>3.25</v>
      </c>
      <c r="P435" s="2">
        <f t="shared" ca="1" si="80"/>
        <v>4.666666666666667</v>
      </c>
      <c r="Q435" s="2">
        <f t="shared" ca="1" si="81"/>
        <v>3.8166666666666669</v>
      </c>
    </row>
    <row r="436" spans="1:17" x14ac:dyDescent="0.2">
      <c r="A436">
        <v>100435</v>
      </c>
      <c r="B436" s="3">
        <f t="shared" ca="1" si="73"/>
        <v>7161.6240407390078</v>
      </c>
      <c r="C436" s="3">
        <f t="shared" ca="1" si="74"/>
        <v>27.273624325188035</v>
      </c>
      <c r="D436" s="3" t="str">
        <f t="shared" ca="1" si="75"/>
        <v>骨干</v>
      </c>
      <c r="E436" t="str">
        <f t="shared" ca="1" si="76"/>
        <v>女</v>
      </c>
      <c r="F436" s="3">
        <f t="shared" ca="1" si="77"/>
        <v>15379.818866367308</v>
      </c>
      <c r="G436" s="3">
        <f t="shared" ca="1" si="78"/>
        <v>19</v>
      </c>
      <c r="H436">
        <f t="shared" ca="1" si="72"/>
        <v>5</v>
      </c>
      <c r="I436">
        <f t="shared" ca="1" si="83"/>
        <v>5</v>
      </c>
      <c r="J436">
        <f t="shared" ca="1" si="83"/>
        <v>5</v>
      </c>
      <c r="K436">
        <f t="shared" ca="1" si="83"/>
        <v>4</v>
      </c>
      <c r="L436">
        <f t="shared" ca="1" si="83"/>
        <v>4</v>
      </c>
      <c r="M436">
        <f t="shared" ca="1" si="83"/>
        <v>5</v>
      </c>
      <c r="N436">
        <f t="shared" ca="1" si="83"/>
        <v>4</v>
      </c>
      <c r="O436" s="2">
        <f t="shared" ca="1" si="79"/>
        <v>4.75</v>
      </c>
      <c r="P436" s="2">
        <f t="shared" ca="1" si="80"/>
        <v>4.333333333333333</v>
      </c>
      <c r="Q436" s="2">
        <f t="shared" ca="1" si="81"/>
        <v>4.5833333333333339</v>
      </c>
    </row>
    <row r="437" spans="1:17" x14ac:dyDescent="0.2">
      <c r="A437">
        <v>100436</v>
      </c>
      <c r="B437" s="3">
        <f t="shared" ca="1" si="73"/>
        <v>6604.0632466702518</v>
      </c>
      <c r="C437" s="3">
        <f t="shared" ca="1" si="74"/>
        <v>56.834686045281977</v>
      </c>
      <c r="D437" s="3" t="str">
        <f t="shared" ca="1" si="75"/>
        <v>老员工</v>
      </c>
      <c r="E437" t="str">
        <f t="shared" ca="1" si="76"/>
        <v>女</v>
      </c>
      <c r="F437" s="3">
        <f t="shared" ca="1" si="77"/>
        <v>17190.695205345037</v>
      </c>
      <c r="G437" s="3">
        <f t="shared" ca="1" si="78"/>
        <v>18</v>
      </c>
      <c r="H437">
        <f t="shared" ref="H437:H500" ca="1" si="84">IF(RAND()&lt;0.5,5,IF(RAND()&lt;0.7,4,IF(RAND()&lt;0.8,3,IF(RAND()&lt;0.9,2,1))))</f>
        <v>3</v>
      </c>
      <c r="I437">
        <f t="shared" ca="1" si="83"/>
        <v>5</v>
      </c>
      <c r="J437">
        <f t="shared" ca="1" si="83"/>
        <v>5</v>
      </c>
      <c r="K437">
        <f t="shared" ca="1" si="83"/>
        <v>4</v>
      </c>
      <c r="L437">
        <f t="shared" ca="1" si="83"/>
        <v>4</v>
      </c>
      <c r="M437">
        <f t="shared" ca="1" si="83"/>
        <v>4</v>
      </c>
      <c r="N437">
        <f t="shared" ca="1" si="83"/>
        <v>5</v>
      </c>
      <c r="O437" s="2">
        <f t="shared" ca="1" si="79"/>
        <v>4.25</v>
      </c>
      <c r="P437" s="2">
        <f t="shared" ca="1" si="80"/>
        <v>4.333333333333333</v>
      </c>
      <c r="Q437" s="2">
        <f t="shared" ca="1" si="81"/>
        <v>4.2833333333333332</v>
      </c>
    </row>
    <row r="438" spans="1:17" x14ac:dyDescent="0.2">
      <c r="A438">
        <v>100437</v>
      </c>
      <c r="B438" s="3">
        <f t="shared" ca="1" si="73"/>
        <v>2918.4990323995698</v>
      </c>
      <c r="C438" s="3">
        <f t="shared" ca="1" si="74"/>
        <v>59.436095362901753</v>
      </c>
      <c r="D438" s="3" t="str">
        <f t="shared" ca="1" si="75"/>
        <v>老员工</v>
      </c>
      <c r="E438" t="str">
        <f t="shared" ca="1" si="76"/>
        <v>男</v>
      </c>
      <c r="F438" s="3">
        <f t="shared" ca="1" si="77"/>
        <v>20396.58935803303</v>
      </c>
      <c r="G438" s="3">
        <f t="shared" ca="1" si="78"/>
        <v>11</v>
      </c>
      <c r="H438">
        <f t="shared" ca="1" si="84"/>
        <v>4</v>
      </c>
      <c r="I438">
        <f t="shared" ca="1" si="83"/>
        <v>5</v>
      </c>
      <c r="J438">
        <f t="shared" ca="1" si="83"/>
        <v>5</v>
      </c>
      <c r="K438">
        <f t="shared" ca="1" si="83"/>
        <v>4</v>
      </c>
      <c r="L438">
        <f t="shared" ca="1" si="83"/>
        <v>5</v>
      </c>
      <c r="M438">
        <f t="shared" ca="1" si="83"/>
        <v>5</v>
      </c>
      <c r="N438">
        <f t="shared" ca="1" si="83"/>
        <v>4</v>
      </c>
      <c r="O438" s="2">
        <f t="shared" ca="1" si="79"/>
        <v>4.5</v>
      </c>
      <c r="P438" s="2">
        <f t="shared" ca="1" si="80"/>
        <v>4.666666666666667</v>
      </c>
      <c r="Q438" s="2">
        <f t="shared" ca="1" si="81"/>
        <v>4.5666666666666664</v>
      </c>
    </row>
    <row r="439" spans="1:17" x14ac:dyDescent="0.2">
      <c r="A439">
        <v>100438</v>
      </c>
      <c r="B439" s="3">
        <f t="shared" ca="1" si="73"/>
        <v>5330.0029509289634</v>
      </c>
      <c r="C439" s="3">
        <f t="shared" ca="1" si="74"/>
        <v>18.541634345414664</v>
      </c>
      <c r="D439" s="3" t="str">
        <f t="shared" ca="1" si="75"/>
        <v>青年</v>
      </c>
      <c r="E439" t="str">
        <f t="shared" ca="1" si="76"/>
        <v>男</v>
      </c>
      <c r="F439" s="3">
        <f t="shared" ca="1" si="77"/>
        <v>10712.296565235656</v>
      </c>
      <c r="G439" s="3">
        <f t="shared" ca="1" si="78"/>
        <v>17</v>
      </c>
      <c r="H439">
        <f t="shared" ca="1" si="84"/>
        <v>3</v>
      </c>
      <c r="I439">
        <f t="shared" ca="1" si="83"/>
        <v>5</v>
      </c>
      <c r="J439">
        <f t="shared" ca="1" si="83"/>
        <v>5</v>
      </c>
      <c r="K439">
        <f t="shared" ca="1" si="83"/>
        <v>4</v>
      </c>
      <c r="L439">
        <f t="shared" ca="1" si="83"/>
        <v>5</v>
      </c>
      <c r="M439">
        <f t="shared" ca="1" si="83"/>
        <v>4</v>
      </c>
      <c r="N439">
        <f t="shared" ca="1" si="83"/>
        <v>4</v>
      </c>
      <c r="O439" s="2">
        <f t="shared" ca="1" si="79"/>
        <v>4.25</v>
      </c>
      <c r="P439" s="2">
        <f t="shared" ca="1" si="80"/>
        <v>4.333333333333333</v>
      </c>
      <c r="Q439" s="2">
        <f t="shared" ca="1" si="81"/>
        <v>4.2833333333333332</v>
      </c>
    </row>
    <row r="440" spans="1:17" x14ac:dyDescent="0.2">
      <c r="A440">
        <v>100439</v>
      </c>
      <c r="B440" s="3">
        <f t="shared" ca="1" si="73"/>
        <v>5240.7966219168757</v>
      </c>
      <c r="C440" s="3">
        <f t="shared" ca="1" si="74"/>
        <v>55.023593257978867</v>
      </c>
      <c r="D440" s="3" t="str">
        <f t="shared" ca="1" si="75"/>
        <v>老员工</v>
      </c>
      <c r="E440" t="str">
        <f t="shared" ca="1" si="76"/>
        <v>女</v>
      </c>
      <c r="F440" s="3">
        <f t="shared" ca="1" si="77"/>
        <v>21016.51952655202</v>
      </c>
      <c r="G440" s="3">
        <f t="shared" ca="1" si="78"/>
        <v>8</v>
      </c>
      <c r="H440">
        <f t="shared" ca="1" si="84"/>
        <v>5</v>
      </c>
      <c r="I440">
        <f t="shared" ca="1" si="83"/>
        <v>4</v>
      </c>
      <c r="J440">
        <f t="shared" ca="1" si="83"/>
        <v>3</v>
      </c>
      <c r="K440">
        <f t="shared" ca="1" si="83"/>
        <v>5</v>
      </c>
      <c r="L440">
        <f t="shared" ca="1" si="83"/>
        <v>5</v>
      </c>
      <c r="M440">
        <f t="shared" ca="1" si="83"/>
        <v>3</v>
      </c>
      <c r="N440">
        <f t="shared" ca="1" si="83"/>
        <v>5</v>
      </c>
      <c r="O440" s="2">
        <f t="shared" ca="1" si="79"/>
        <v>4.25</v>
      </c>
      <c r="P440" s="2">
        <f t="shared" ca="1" si="80"/>
        <v>4.333333333333333</v>
      </c>
      <c r="Q440" s="2">
        <f t="shared" ca="1" si="81"/>
        <v>4.2833333333333332</v>
      </c>
    </row>
    <row r="441" spans="1:17" x14ac:dyDescent="0.2">
      <c r="A441">
        <v>100440</v>
      </c>
      <c r="B441" s="3">
        <f t="shared" ca="1" si="73"/>
        <v>9627.8239241026058</v>
      </c>
      <c r="C441" s="3">
        <f t="shared" ca="1" si="74"/>
        <v>32.872920227374266</v>
      </c>
      <c r="D441" s="3" t="str">
        <f t="shared" ca="1" si="75"/>
        <v>骨干</v>
      </c>
      <c r="E441" t="str">
        <f t="shared" ca="1" si="76"/>
        <v>男</v>
      </c>
      <c r="F441" s="3">
        <f t="shared" ca="1" si="77"/>
        <v>20104.755994962776</v>
      </c>
      <c r="G441" s="3">
        <f t="shared" ca="1" si="78"/>
        <v>21</v>
      </c>
      <c r="H441">
        <f t="shared" ca="1" si="84"/>
        <v>5</v>
      </c>
      <c r="I441">
        <f t="shared" ca="1" si="83"/>
        <v>5</v>
      </c>
      <c r="J441">
        <f t="shared" ca="1" si="83"/>
        <v>4</v>
      </c>
      <c r="K441">
        <f t="shared" ca="1" si="83"/>
        <v>3</v>
      </c>
      <c r="L441">
        <f t="shared" ca="1" si="83"/>
        <v>5</v>
      </c>
      <c r="M441">
        <f t="shared" ca="1" si="83"/>
        <v>4</v>
      </c>
      <c r="N441">
        <f t="shared" ca="1" si="83"/>
        <v>4</v>
      </c>
      <c r="O441" s="2">
        <f t="shared" ca="1" si="79"/>
        <v>4.25</v>
      </c>
      <c r="P441" s="2">
        <f t="shared" ca="1" si="80"/>
        <v>4.333333333333333</v>
      </c>
      <c r="Q441" s="2">
        <f t="shared" ca="1" si="81"/>
        <v>4.2833333333333332</v>
      </c>
    </row>
    <row r="442" spans="1:17" x14ac:dyDescent="0.2">
      <c r="A442">
        <v>100441</v>
      </c>
      <c r="B442" s="3">
        <f t="shared" ca="1" si="73"/>
        <v>8850.2931457857685</v>
      </c>
      <c r="C442" s="3">
        <f t="shared" ca="1" si="74"/>
        <v>43.440263845551215</v>
      </c>
      <c r="D442" s="3" t="str">
        <f t="shared" ca="1" si="75"/>
        <v>老员工</v>
      </c>
      <c r="E442" t="str">
        <f t="shared" ca="1" si="76"/>
        <v>女</v>
      </c>
      <c r="F442" s="3">
        <f t="shared" ca="1" si="77"/>
        <v>15782.27372908412</v>
      </c>
      <c r="G442" s="3">
        <f t="shared" ca="1" si="78"/>
        <v>14</v>
      </c>
      <c r="H442">
        <f t="shared" ca="1" si="84"/>
        <v>3</v>
      </c>
      <c r="I442">
        <f t="shared" ca="1" si="83"/>
        <v>5</v>
      </c>
      <c r="J442">
        <f t="shared" ca="1" si="83"/>
        <v>4</v>
      </c>
      <c r="K442">
        <f t="shared" ca="1" si="83"/>
        <v>4</v>
      </c>
      <c r="L442">
        <f t="shared" ca="1" si="83"/>
        <v>3</v>
      </c>
      <c r="M442">
        <f t="shared" ca="1" si="83"/>
        <v>5</v>
      </c>
      <c r="N442">
        <f t="shared" ca="1" si="83"/>
        <v>4</v>
      </c>
      <c r="O442" s="2">
        <f t="shared" ca="1" si="79"/>
        <v>4</v>
      </c>
      <c r="P442" s="2">
        <f t="shared" ca="1" si="80"/>
        <v>4</v>
      </c>
      <c r="Q442" s="2">
        <f t="shared" ca="1" si="81"/>
        <v>4</v>
      </c>
    </row>
    <row r="443" spans="1:17" x14ac:dyDescent="0.2">
      <c r="A443">
        <v>100442</v>
      </c>
      <c r="B443" s="3">
        <f t="shared" ca="1" si="73"/>
        <v>1900.974506685802</v>
      </c>
      <c r="C443" s="3">
        <f t="shared" ca="1" si="74"/>
        <v>28.990941053197655</v>
      </c>
      <c r="D443" s="3" t="str">
        <f t="shared" ca="1" si="75"/>
        <v>骨干</v>
      </c>
      <c r="E443" t="str">
        <f t="shared" ca="1" si="76"/>
        <v>男</v>
      </c>
      <c r="F443" s="3">
        <f t="shared" ca="1" si="77"/>
        <v>13542.074057359088</v>
      </c>
      <c r="G443" s="3">
        <f t="shared" ca="1" si="78"/>
        <v>6</v>
      </c>
      <c r="H443">
        <f t="shared" ca="1" si="84"/>
        <v>5</v>
      </c>
      <c r="I443">
        <f t="shared" ca="1" si="83"/>
        <v>2</v>
      </c>
      <c r="J443">
        <f t="shared" ca="1" si="83"/>
        <v>4</v>
      </c>
      <c r="K443">
        <f t="shared" ca="1" si="83"/>
        <v>5</v>
      </c>
      <c r="L443">
        <f t="shared" ca="1" si="83"/>
        <v>4</v>
      </c>
      <c r="M443">
        <f t="shared" ca="1" si="83"/>
        <v>3</v>
      </c>
      <c r="N443">
        <f t="shared" ca="1" si="83"/>
        <v>2</v>
      </c>
      <c r="O443" s="2">
        <f t="shared" ca="1" si="79"/>
        <v>4</v>
      </c>
      <c r="P443" s="2">
        <f t="shared" ca="1" si="80"/>
        <v>3</v>
      </c>
      <c r="Q443" s="2">
        <f t="shared" ca="1" si="81"/>
        <v>3.6</v>
      </c>
    </row>
    <row r="444" spans="1:17" x14ac:dyDescent="0.2">
      <c r="A444">
        <v>100443</v>
      </c>
      <c r="B444" s="3">
        <f t="shared" ca="1" si="73"/>
        <v>8992.8971003881506</v>
      </c>
      <c r="C444" s="3">
        <f t="shared" ca="1" si="74"/>
        <v>35.165621333244232</v>
      </c>
      <c r="D444" s="3" t="str">
        <f t="shared" ca="1" si="75"/>
        <v>老员工</v>
      </c>
      <c r="E444" t="str">
        <f t="shared" ca="1" si="76"/>
        <v>女</v>
      </c>
      <c r="F444" s="3">
        <f t="shared" ca="1" si="77"/>
        <v>21023.002898944829</v>
      </c>
      <c r="G444" s="3">
        <f t="shared" ca="1" si="78"/>
        <v>21</v>
      </c>
      <c r="H444">
        <f t="shared" ca="1" si="84"/>
        <v>4</v>
      </c>
      <c r="I444">
        <f t="shared" ca="1" si="83"/>
        <v>5</v>
      </c>
      <c r="J444">
        <f t="shared" ca="1" si="83"/>
        <v>3</v>
      </c>
      <c r="K444">
        <f t="shared" ca="1" si="83"/>
        <v>4</v>
      </c>
      <c r="L444">
        <f t="shared" ca="1" si="83"/>
        <v>5</v>
      </c>
      <c r="M444">
        <f t="shared" ca="1" si="83"/>
        <v>4</v>
      </c>
      <c r="N444">
        <f t="shared" ca="1" si="83"/>
        <v>5</v>
      </c>
      <c r="O444" s="2">
        <f t="shared" ca="1" si="79"/>
        <v>4</v>
      </c>
      <c r="P444" s="2">
        <f t="shared" ca="1" si="80"/>
        <v>4.666666666666667</v>
      </c>
      <c r="Q444" s="2">
        <f t="shared" ca="1" si="81"/>
        <v>4.2666666666666666</v>
      </c>
    </row>
    <row r="445" spans="1:17" x14ac:dyDescent="0.2">
      <c r="A445">
        <v>100444</v>
      </c>
      <c r="B445" s="3">
        <f t="shared" ca="1" si="73"/>
        <v>5367.4006011108686</v>
      </c>
      <c r="C445" s="3">
        <f t="shared" ca="1" si="74"/>
        <v>66.992603099288942</v>
      </c>
      <c r="D445" s="3" t="str">
        <f t="shared" ca="1" si="75"/>
        <v>老员工</v>
      </c>
      <c r="E445" t="str">
        <f t="shared" ca="1" si="76"/>
        <v>男</v>
      </c>
      <c r="F445" s="3">
        <f t="shared" ca="1" si="77"/>
        <v>19007.562695867487</v>
      </c>
      <c r="G445" s="3">
        <f t="shared" ca="1" si="78"/>
        <v>5</v>
      </c>
      <c r="H445">
        <f t="shared" ca="1" si="84"/>
        <v>5</v>
      </c>
      <c r="I445">
        <f t="shared" ca="1" si="83"/>
        <v>5</v>
      </c>
      <c r="J445">
        <f t="shared" ca="1" si="83"/>
        <v>3</v>
      </c>
      <c r="K445">
        <f t="shared" ca="1" si="83"/>
        <v>4</v>
      </c>
      <c r="L445">
        <f t="shared" ca="1" si="83"/>
        <v>5</v>
      </c>
      <c r="M445">
        <f t="shared" ca="1" si="83"/>
        <v>3</v>
      </c>
      <c r="N445">
        <f t="shared" ca="1" si="83"/>
        <v>4</v>
      </c>
      <c r="O445" s="2">
        <f t="shared" ca="1" si="79"/>
        <v>4.25</v>
      </c>
      <c r="P445" s="2">
        <f t="shared" ca="1" si="80"/>
        <v>4</v>
      </c>
      <c r="Q445" s="2">
        <f t="shared" ca="1" si="81"/>
        <v>4.1500000000000004</v>
      </c>
    </row>
    <row r="446" spans="1:17" x14ac:dyDescent="0.2">
      <c r="A446">
        <v>100445</v>
      </c>
      <c r="B446" s="3">
        <f t="shared" ca="1" si="73"/>
        <v>1835.7672056560436</v>
      </c>
      <c r="C446" s="3">
        <f t="shared" ca="1" si="74"/>
        <v>18.916898811173617</v>
      </c>
      <c r="D446" s="3" t="str">
        <f t="shared" ca="1" si="75"/>
        <v>青年</v>
      </c>
      <c r="E446" t="str">
        <f t="shared" ca="1" si="76"/>
        <v>女</v>
      </c>
      <c r="F446" s="3">
        <f t="shared" ca="1" si="77"/>
        <v>13207.466693075905</v>
      </c>
      <c r="G446" s="3">
        <f t="shared" ca="1" si="78"/>
        <v>20</v>
      </c>
      <c r="H446">
        <f t="shared" ca="1" si="84"/>
        <v>4</v>
      </c>
      <c r="I446">
        <f t="shared" ca="1" si="83"/>
        <v>5</v>
      </c>
      <c r="J446">
        <f t="shared" ca="1" si="83"/>
        <v>4</v>
      </c>
      <c r="K446">
        <f t="shared" ca="1" si="83"/>
        <v>5</v>
      </c>
      <c r="L446">
        <f t="shared" ca="1" si="83"/>
        <v>4</v>
      </c>
      <c r="M446">
        <f t="shared" ca="1" si="83"/>
        <v>4</v>
      </c>
      <c r="N446">
        <f t="shared" ca="1" si="83"/>
        <v>5</v>
      </c>
      <c r="O446" s="2">
        <f t="shared" ca="1" si="79"/>
        <v>4.5</v>
      </c>
      <c r="P446" s="2">
        <f t="shared" ca="1" si="80"/>
        <v>4.333333333333333</v>
      </c>
      <c r="Q446" s="2">
        <f t="shared" ca="1" si="81"/>
        <v>4.4333333333333336</v>
      </c>
    </row>
    <row r="447" spans="1:17" x14ac:dyDescent="0.2">
      <c r="A447">
        <v>100446</v>
      </c>
      <c r="B447" s="3">
        <f t="shared" ca="1" si="73"/>
        <v>5987.0298742583982</v>
      </c>
      <c r="C447" s="3">
        <f t="shared" ca="1" si="74"/>
        <v>24.476208899489954</v>
      </c>
      <c r="D447" s="3" t="str">
        <f t="shared" ca="1" si="75"/>
        <v>骨干</v>
      </c>
      <c r="E447" t="str">
        <f t="shared" ca="1" si="76"/>
        <v>女</v>
      </c>
      <c r="F447" s="3">
        <f t="shared" ca="1" si="77"/>
        <v>14368.851234421121</v>
      </c>
      <c r="G447" s="3">
        <f t="shared" ca="1" si="78"/>
        <v>6</v>
      </c>
      <c r="H447">
        <f t="shared" ca="1" si="84"/>
        <v>4</v>
      </c>
      <c r="I447">
        <f t="shared" ca="1" si="83"/>
        <v>5</v>
      </c>
      <c r="J447">
        <f t="shared" ca="1" si="83"/>
        <v>5</v>
      </c>
      <c r="K447">
        <f t="shared" ca="1" si="83"/>
        <v>5</v>
      </c>
      <c r="L447">
        <f t="shared" ca="1" si="83"/>
        <v>5</v>
      </c>
      <c r="M447">
        <f t="shared" ca="1" si="83"/>
        <v>4</v>
      </c>
      <c r="N447">
        <f t="shared" ca="1" si="83"/>
        <v>4</v>
      </c>
      <c r="O447" s="2">
        <f t="shared" ca="1" si="79"/>
        <v>4.75</v>
      </c>
      <c r="P447" s="2">
        <f t="shared" ca="1" si="80"/>
        <v>4.333333333333333</v>
      </c>
      <c r="Q447" s="2">
        <f t="shared" ca="1" si="81"/>
        <v>4.5833333333333339</v>
      </c>
    </row>
    <row r="448" spans="1:17" x14ac:dyDescent="0.2">
      <c r="A448">
        <v>100447</v>
      </c>
      <c r="B448" s="3">
        <f t="shared" ca="1" si="73"/>
        <v>1197.9382432413045</v>
      </c>
      <c r="C448" s="3">
        <f t="shared" ca="1" si="74"/>
        <v>28.543996133524622</v>
      </c>
      <c r="D448" s="3" t="str">
        <f t="shared" ca="1" si="75"/>
        <v>骨干</v>
      </c>
      <c r="E448" t="str">
        <f t="shared" ca="1" si="76"/>
        <v>女</v>
      </c>
      <c r="F448" s="3">
        <f t="shared" ca="1" si="77"/>
        <v>16358.297194593635</v>
      </c>
      <c r="G448" s="3">
        <f t="shared" ca="1" si="78"/>
        <v>13</v>
      </c>
      <c r="H448">
        <f t="shared" ca="1" si="84"/>
        <v>3</v>
      </c>
      <c r="I448">
        <f t="shared" ca="1" si="83"/>
        <v>5</v>
      </c>
      <c r="J448">
        <f t="shared" ca="1" si="83"/>
        <v>4</v>
      </c>
      <c r="K448">
        <f t="shared" ca="1" si="83"/>
        <v>4</v>
      </c>
      <c r="L448">
        <f t="shared" ca="1" si="83"/>
        <v>5</v>
      </c>
      <c r="M448">
        <f t="shared" ca="1" si="83"/>
        <v>5</v>
      </c>
      <c r="N448">
        <f t="shared" ca="1" si="83"/>
        <v>5</v>
      </c>
      <c r="O448" s="2">
        <f t="shared" ca="1" si="79"/>
        <v>4</v>
      </c>
      <c r="P448" s="2">
        <f t="shared" ca="1" si="80"/>
        <v>5</v>
      </c>
      <c r="Q448" s="2">
        <f t="shared" ca="1" si="81"/>
        <v>4.4000000000000004</v>
      </c>
    </row>
    <row r="449" spans="1:17" x14ac:dyDescent="0.2">
      <c r="A449">
        <v>100448</v>
      </c>
      <c r="B449" s="3">
        <f t="shared" ca="1" si="73"/>
        <v>6462.2321453139975</v>
      </c>
      <c r="C449" s="3">
        <f t="shared" ca="1" si="74"/>
        <v>33.273629440786102</v>
      </c>
      <c r="D449" s="3" t="str">
        <f t="shared" ca="1" si="75"/>
        <v>骨干</v>
      </c>
      <c r="E449" t="str">
        <f t="shared" ca="1" si="76"/>
        <v>男</v>
      </c>
      <c r="F449" s="3">
        <f t="shared" ca="1" si="77"/>
        <v>7837.4606393069307</v>
      </c>
      <c r="G449" s="3">
        <f t="shared" ca="1" si="78"/>
        <v>21</v>
      </c>
      <c r="H449">
        <f t="shared" ca="1" si="84"/>
        <v>5</v>
      </c>
      <c r="I449">
        <f t="shared" ca="1" si="83"/>
        <v>5</v>
      </c>
      <c r="J449">
        <f t="shared" ca="1" si="83"/>
        <v>5</v>
      </c>
      <c r="K449">
        <f t="shared" ca="1" si="83"/>
        <v>4</v>
      </c>
      <c r="L449">
        <f t="shared" ca="1" si="83"/>
        <v>4</v>
      </c>
      <c r="M449">
        <f t="shared" ca="1" si="83"/>
        <v>4</v>
      </c>
      <c r="N449">
        <f t="shared" ca="1" si="83"/>
        <v>5</v>
      </c>
      <c r="O449" s="2">
        <f t="shared" ca="1" si="79"/>
        <v>4.75</v>
      </c>
      <c r="P449" s="2">
        <f t="shared" ca="1" si="80"/>
        <v>4.333333333333333</v>
      </c>
      <c r="Q449" s="2">
        <f t="shared" ca="1" si="81"/>
        <v>4.5833333333333339</v>
      </c>
    </row>
    <row r="450" spans="1:17" x14ac:dyDescent="0.2">
      <c r="A450">
        <v>100449</v>
      </c>
      <c r="B450" s="3">
        <f t="shared" ca="1" si="73"/>
        <v>8201.4039247406563</v>
      </c>
      <c r="C450" s="3">
        <f t="shared" ca="1" si="74"/>
        <v>58.02955875875611</v>
      </c>
      <c r="D450" s="3" t="str">
        <f t="shared" ca="1" si="75"/>
        <v>老员工</v>
      </c>
      <c r="E450" t="str">
        <f t="shared" ca="1" si="76"/>
        <v>男</v>
      </c>
      <c r="F450" s="3">
        <f t="shared" ca="1" si="77"/>
        <v>7642.6412962479008</v>
      </c>
      <c r="G450" s="3">
        <f t="shared" ca="1" si="78"/>
        <v>22</v>
      </c>
      <c r="H450">
        <f t="shared" ca="1" si="84"/>
        <v>4</v>
      </c>
      <c r="I450">
        <f t="shared" ca="1" si="83"/>
        <v>4</v>
      </c>
      <c r="J450">
        <f t="shared" ca="1" si="83"/>
        <v>3</v>
      </c>
      <c r="K450">
        <f t="shared" ca="1" si="83"/>
        <v>3</v>
      </c>
      <c r="L450">
        <f t="shared" ca="1" si="83"/>
        <v>5</v>
      </c>
      <c r="M450">
        <f t="shared" ca="1" si="83"/>
        <v>3</v>
      </c>
      <c r="N450">
        <f t="shared" ca="1" si="83"/>
        <v>2</v>
      </c>
      <c r="O450" s="2">
        <f t="shared" ca="1" si="79"/>
        <v>3.5</v>
      </c>
      <c r="P450" s="2">
        <f t="shared" ca="1" si="80"/>
        <v>3.3333333333333335</v>
      </c>
      <c r="Q450" s="2">
        <f t="shared" ca="1" si="81"/>
        <v>3.4333333333333336</v>
      </c>
    </row>
    <row r="451" spans="1:17" x14ac:dyDescent="0.2">
      <c r="A451">
        <v>100450</v>
      </c>
      <c r="B451" s="3">
        <f t="shared" ref="B451:B514" ca="1" si="85">RAND()*10000</f>
        <v>2098.756603182017</v>
      </c>
      <c r="C451" s="3">
        <f t="shared" ref="C451:C514" ca="1" si="86">18+RAND()*50</f>
        <v>22.132636083753095</v>
      </c>
      <c r="D451" s="3" t="str">
        <f t="shared" ref="D451:D514" ca="1" si="87">IF(C451&lt;=22,"青年",IF(C451&lt;=35,"骨干","老员工"))</f>
        <v>骨干</v>
      </c>
      <c r="E451" t="str">
        <f t="shared" ref="E451:E514" ca="1" si="88">IF(RAND()&lt;=0.5,"男","女")</f>
        <v>男</v>
      </c>
      <c r="F451" s="3">
        <f t="shared" ref="F451:F514" ca="1" si="89">RAND()*20000+2000</f>
        <v>19432.986057796577</v>
      </c>
      <c r="G451" s="3">
        <f t="shared" ref="G451:G514" ca="1" si="90">ROUND((2+RAND()*20),0)</f>
        <v>4</v>
      </c>
      <c r="H451">
        <f t="shared" ca="1" si="84"/>
        <v>3</v>
      </c>
      <c r="I451">
        <f t="shared" ca="1" si="83"/>
        <v>5</v>
      </c>
      <c r="J451">
        <f t="shared" ca="1" si="83"/>
        <v>4</v>
      </c>
      <c r="K451">
        <f t="shared" ca="1" si="83"/>
        <v>5</v>
      </c>
      <c r="L451">
        <f t="shared" ca="1" si="83"/>
        <v>5</v>
      </c>
      <c r="M451">
        <f t="shared" ca="1" si="83"/>
        <v>5</v>
      </c>
      <c r="N451">
        <f t="shared" ca="1" si="83"/>
        <v>5</v>
      </c>
      <c r="O451" s="2">
        <f t="shared" ref="O451:O514" ca="1" si="91">AVERAGE(H451:K451)</f>
        <v>4.25</v>
      </c>
      <c r="P451" s="2">
        <f t="shared" ref="P451:P514" ca="1" si="92">AVERAGE(L451:N451)</f>
        <v>5</v>
      </c>
      <c r="Q451" s="2">
        <f t="shared" ref="Q451:Q514" ca="1" si="93">0.6*O451+0.4*P451</f>
        <v>4.55</v>
      </c>
    </row>
    <row r="452" spans="1:17" x14ac:dyDescent="0.2">
      <c r="A452">
        <v>100451</v>
      </c>
      <c r="B452" s="3">
        <f t="shared" ca="1" si="85"/>
        <v>221.45649662760226</v>
      </c>
      <c r="C452" s="3">
        <f t="shared" ca="1" si="86"/>
        <v>24.527179924609566</v>
      </c>
      <c r="D452" s="3" t="str">
        <f t="shared" ca="1" si="87"/>
        <v>骨干</v>
      </c>
      <c r="E452" t="str">
        <f t="shared" ca="1" si="88"/>
        <v>男</v>
      </c>
      <c r="F452" s="3">
        <f t="shared" ca="1" si="89"/>
        <v>19929.475699904371</v>
      </c>
      <c r="G452" s="3">
        <f t="shared" ca="1" si="90"/>
        <v>21</v>
      </c>
      <c r="H452">
        <f t="shared" ca="1" si="84"/>
        <v>3</v>
      </c>
      <c r="I452">
        <f t="shared" ca="1" si="83"/>
        <v>3</v>
      </c>
      <c r="J452">
        <f t="shared" ca="1" si="83"/>
        <v>5</v>
      </c>
      <c r="K452">
        <f t="shared" ca="1" si="83"/>
        <v>4</v>
      </c>
      <c r="L452">
        <f t="shared" ca="1" si="83"/>
        <v>3</v>
      </c>
      <c r="M452">
        <f t="shared" ca="1" si="83"/>
        <v>4</v>
      </c>
      <c r="N452">
        <f t="shared" ca="1" si="83"/>
        <v>5</v>
      </c>
      <c r="O452" s="2">
        <f t="shared" ca="1" si="91"/>
        <v>3.75</v>
      </c>
      <c r="P452" s="2">
        <f t="shared" ca="1" si="92"/>
        <v>4</v>
      </c>
      <c r="Q452" s="2">
        <f t="shared" ca="1" si="93"/>
        <v>3.85</v>
      </c>
    </row>
    <row r="453" spans="1:17" x14ac:dyDescent="0.2">
      <c r="A453">
        <v>100452</v>
      </c>
      <c r="B453" s="3">
        <f t="shared" ca="1" si="85"/>
        <v>2070.9430470995871</v>
      </c>
      <c r="C453" s="3">
        <f t="shared" ca="1" si="86"/>
        <v>24.777021820357994</v>
      </c>
      <c r="D453" s="3" t="str">
        <f t="shared" ca="1" si="87"/>
        <v>骨干</v>
      </c>
      <c r="E453" t="str">
        <f t="shared" ca="1" si="88"/>
        <v>女</v>
      </c>
      <c r="F453" s="3">
        <f t="shared" ca="1" si="89"/>
        <v>10062.132898989148</v>
      </c>
      <c r="G453" s="3">
        <f t="shared" ca="1" si="90"/>
        <v>5</v>
      </c>
      <c r="H453">
        <f t="shared" ca="1" si="84"/>
        <v>5</v>
      </c>
      <c r="I453">
        <f t="shared" ca="1" si="83"/>
        <v>5</v>
      </c>
      <c r="J453">
        <f t="shared" ca="1" si="83"/>
        <v>4</v>
      </c>
      <c r="K453">
        <f t="shared" ca="1" si="83"/>
        <v>3</v>
      </c>
      <c r="L453">
        <f t="shared" ca="1" si="83"/>
        <v>5</v>
      </c>
      <c r="M453">
        <f t="shared" ca="1" si="83"/>
        <v>5</v>
      </c>
      <c r="N453">
        <f t="shared" ca="1" si="83"/>
        <v>5</v>
      </c>
      <c r="O453" s="2">
        <f t="shared" ca="1" si="91"/>
        <v>4.25</v>
      </c>
      <c r="P453" s="2">
        <f t="shared" ca="1" si="92"/>
        <v>5</v>
      </c>
      <c r="Q453" s="2">
        <f t="shared" ca="1" si="93"/>
        <v>4.55</v>
      </c>
    </row>
    <row r="454" spans="1:17" x14ac:dyDescent="0.2">
      <c r="A454">
        <v>100453</v>
      </c>
      <c r="B454" s="3">
        <f t="shared" ca="1" si="85"/>
        <v>5220.3693883886999</v>
      </c>
      <c r="C454" s="3">
        <f t="shared" ca="1" si="86"/>
        <v>57.565608199611106</v>
      </c>
      <c r="D454" s="3" t="str">
        <f t="shared" ca="1" si="87"/>
        <v>老员工</v>
      </c>
      <c r="E454" t="str">
        <f t="shared" ca="1" si="88"/>
        <v>女</v>
      </c>
      <c r="F454" s="3">
        <f t="shared" ca="1" si="89"/>
        <v>13621.111221662519</v>
      </c>
      <c r="G454" s="3">
        <f t="shared" ca="1" si="90"/>
        <v>15</v>
      </c>
      <c r="H454">
        <f t="shared" ca="1" si="84"/>
        <v>4</v>
      </c>
      <c r="I454">
        <f t="shared" ca="1" si="83"/>
        <v>5</v>
      </c>
      <c r="J454">
        <f t="shared" ca="1" si="83"/>
        <v>5</v>
      </c>
      <c r="K454">
        <f t="shared" ca="1" si="83"/>
        <v>4</v>
      </c>
      <c r="L454">
        <f t="shared" ca="1" si="83"/>
        <v>5</v>
      </c>
      <c r="M454">
        <f t="shared" ca="1" si="83"/>
        <v>3</v>
      </c>
      <c r="N454">
        <f t="shared" ca="1" si="83"/>
        <v>5</v>
      </c>
      <c r="O454" s="2">
        <f t="shared" ca="1" si="91"/>
        <v>4.5</v>
      </c>
      <c r="P454" s="2">
        <f t="shared" ca="1" si="92"/>
        <v>4.333333333333333</v>
      </c>
      <c r="Q454" s="2">
        <f t="shared" ca="1" si="93"/>
        <v>4.4333333333333336</v>
      </c>
    </row>
    <row r="455" spans="1:17" x14ac:dyDescent="0.2">
      <c r="A455">
        <v>100454</v>
      </c>
      <c r="B455" s="3">
        <f t="shared" ca="1" si="85"/>
        <v>442.50636044548929</v>
      </c>
      <c r="C455" s="3">
        <f t="shared" ca="1" si="86"/>
        <v>30.87351886134585</v>
      </c>
      <c r="D455" s="3" t="str">
        <f t="shared" ca="1" si="87"/>
        <v>骨干</v>
      </c>
      <c r="E455" t="str">
        <f t="shared" ca="1" si="88"/>
        <v>男</v>
      </c>
      <c r="F455" s="3">
        <f t="shared" ca="1" si="89"/>
        <v>7508.4944900001728</v>
      </c>
      <c r="G455" s="3">
        <f t="shared" ca="1" si="90"/>
        <v>8</v>
      </c>
      <c r="H455">
        <f t="shared" ca="1" si="84"/>
        <v>5</v>
      </c>
      <c r="I455">
        <f t="shared" ca="1" si="83"/>
        <v>4</v>
      </c>
      <c r="J455">
        <f t="shared" ca="1" si="83"/>
        <v>5</v>
      </c>
      <c r="K455">
        <f t="shared" ca="1" si="83"/>
        <v>5</v>
      </c>
      <c r="L455">
        <f t="shared" ca="1" si="83"/>
        <v>5</v>
      </c>
      <c r="M455">
        <f t="shared" ca="1" si="83"/>
        <v>5</v>
      </c>
      <c r="N455">
        <f t="shared" ca="1" si="83"/>
        <v>5</v>
      </c>
      <c r="O455" s="2">
        <f t="shared" ca="1" si="91"/>
        <v>4.75</v>
      </c>
      <c r="P455" s="2">
        <f t="shared" ca="1" si="92"/>
        <v>5</v>
      </c>
      <c r="Q455" s="2">
        <f t="shared" ca="1" si="93"/>
        <v>4.8499999999999996</v>
      </c>
    </row>
    <row r="456" spans="1:17" x14ac:dyDescent="0.2">
      <c r="A456">
        <v>100455</v>
      </c>
      <c r="B456" s="3">
        <f t="shared" ca="1" si="85"/>
        <v>5342.4834943955657</v>
      </c>
      <c r="C456" s="3">
        <f t="shared" ca="1" si="86"/>
        <v>29.228722602327331</v>
      </c>
      <c r="D456" s="3" t="str">
        <f t="shared" ca="1" si="87"/>
        <v>骨干</v>
      </c>
      <c r="E456" t="str">
        <f t="shared" ca="1" si="88"/>
        <v>女</v>
      </c>
      <c r="F456" s="3">
        <f t="shared" ca="1" si="89"/>
        <v>12551.984508859126</v>
      </c>
      <c r="G456" s="3">
        <f t="shared" ca="1" si="90"/>
        <v>7</v>
      </c>
      <c r="H456">
        <f t="shared" ca="1" si="84"/>
        <v>4</v>
      </c>
      <c r="I456">
        <f t="shared" ca="1" si="83"/>
        <v>5</v>
      </c>
      <c r="J456">
        <f t="shared" ca="1" si="83"/>
        <v>4</v>
      </c>
      <c r="K456">
        <f t="shared" ca="1" si="83"/>
        <v>5</v>
      </c>
      <c r="L456">
        <f t="shared" ca="1" si="83"/>
        <v>3</v>
      </c>
      <c r="M456">
        <f t="shared" ca="1" si="83"/>
        <v>3</v>
      </c>
      <c r="N456">
        <f t="shared" ca="1" si="83"/>
        <v>5</v>
      </c>
      <c r="O456" s="2">
        <f t="shared" ca="1" si="91"/>
        <v>4.5</v>
      </c>
      <c r="P456" s="2">
        <f t="shared" ca="1" si="92"/>
        <v>3.6666666666666665</v>
      </c>
      <c r="Q456" s="2">
        <f t="shared" ca="1" si="93"/>
        <v>4.1666666666666661</v>
      </c>
    </row>
    <row r="457" spans="1:17" x14ac:dyDescent="0.2">
      <c r="A457">
        <v>100456</v>
      </c>
      <c r="B457" s="3">
        <f t="shared" ca="1" si="85"/>
        <v>9428.4916072783326</v>
      </c>
      <c r="C457" s="3">
        <f t="shared" ca="1" si="86"/>
        <v>52.679323577253548</v>
      </c>
      <c r="D457" s="3" t="str">
        <f t="shared" ca="1" si="87"/>
        <v>老员工</v>
      </c>
      <c r="E457" t="str">
        <f t="shared" ca="1" si="88"/>
        <v>男</v>
      </c>
      <c r="F457" s="3">
        <f t="shared" ca="1" si="89"/>
        <v>12578.998190578788</v>
      </c>
      <c r="G457" s="3">
        <f t="shared" ca="1" si="90"/>
        <v>20</v>
      </c>
      <c r="H457">
        <f t="shared" ca="1" si="84"/>
        <v>5</v>
      </c>
      <c r="I457">
        <f t="shared" ca="1" si="83"/>
        <v>4</v>
      </c>
      <c r="J457">
        <f t="shared" ca="1" si="83"/>
        <v>5</v>
      </c>
      <c r="K457">
        <f t="shared" ca="1" si="83"/>
        <v>3</v>
      </c>
      <c r="L457">
        <f t="shared" ca="1" si="83"/>
        <v>5</v>
      </c>
      <c r="M457">
        <f t="shared" ca="1" si="83"/>
        <v>5</v>
      </c>
      <c r="N457">
        <f t="shared" ca="1" si="83"/>
        <v>4</v>
      </c>
      <c r="O457" s="2">
        <f t="shared" ca="1" si="91"/>
        <v>4.25</v>
      </c>
      <c r="P457" s="2">
        <f t="shared" ca="1" si="92"/>
        <v>4.666666666666667</v>
      </c>
      <c r="Q457" s="2">
        <f t="shared" ca="1" si="93"/>
        <v>4.416666666666667</v>
      </c>
    </row>
    <row r="458" spans="1:17" x14ac:dyDescent="0.2">
      <c r="A458">
        <v>100457</v>
      </c>
      <c r="B458" s="3">
        <f t="shared" ca="1" si="85"/>
        <v>5785.2727928580152</v>
      </c>
      <c r="C458" s="3">
        <f t="shared" ca="1" si="86"/>
        <v>53.924056891739063</v>
      </c>
      <c r="D458" s="3" t="str">
        <f t="shared" ca="1" si="87"/>
        <v>老员工</v>
      </c>
      <c r="E458" t="str">
        <f t="shared" ca="1" si="88"/>
        <v>男</v>
      </c>
      <c r="F458" s="3">
        <f t="shared" ca="1" si="89"/>
        <v>4129.212779983005</v>
      </c>
      <c r="G458" s="3">
        <f t="shared" ca="1" si="90"/>
        <v>11</v>
      </c>
      <c r="H458">
        <f t="shared" ca="1" si="84"/>
        <v>3</v>
      </c>
      <c r="I458">
        <f t="shared" ca="1" si="83"/>
        <v>4</v>
      </c>
      <c r="J458">
        <f t="shared" ca="1" si="83"/>
        <v>4</v>
      </c>
      <c r="K458">
        <f t="shared" ca="1" si="83"/>
        <v>3</v>
      </c>
      <c r="L458">
        <f t="shared" ca="1" si="83"/>
        <v>5</v>
      </c>
      <c r="M458">
        <f t="shared" ca="1" si="83"/>
        <v>4</v>
      </c>
      <c r="N458">
        <f t="shared" ca="1" si="83"/>
        <v>3</v>
      </c>
      <c r="O458" s="2">
        <f t="shared" ca="1" si="91"/>
        <v>3.5</v>
      </c>
      <c r="P458" s="2">
        <f t="shared" ca="1" si="92"/>
        <v>4</v>
      </c>
      <c r="Q458" s="2">
        <f t="shared" ca="1" si="93"/>
        <v>3.7</v>
      </c>
    </row>
    <row r="459" spans="1:17" x14ac:dyDescent="0.2">
      <c r="A459">
        <v>100458</v>
      </c>
      <c r="B459" s="3">
        <f t="shared" ca="1" si="85"/>
        <v>385.81091677728386</v>
      </c>
      <c r="C459" s="3">
        <f t="shared" ca="1" si="86"/>
        <v>43.36913422991843</v>
      </c>
      <c r="D459" s="3" t="str">
        <f t="shared" ca="1" si="87"/>
        <v>老员工</v>
      </c>
      <c r="E459" t="str">
        <f t="shared" ca="1" si="88"/>
        <v>男</v>
      </c>
      <c r="F459" s="3">
        <f t="shared" ca="1" si="89"/>
        <v>15777.13001735734</v>
      </c>
      <c r="G459" s="3">
        <f t="shared" ca="1" si="90"/>
        <v>16</v>
      </c>
      <c r="H459">
        <f t="shared" ca="1" si="84"/>
        <v>3</v>
      </c>
      <c r="I459">
        <f t="shared" ca="1" si="83"/>
        <v>5</v>
      </c>
      <c r="J459">
        <f t="shared" ca="1" si="83"/>
        <v>3</v>
      </c>
      <c r="K459">
        <f t="shared" ca="1" si="83"/>
        <v>4</v>
      </c>
      <c r="L459">
        <f t="shared" ca="1" si="83"/>
        <v>4</v>
      </c>
      <c r="M459">
        <f t="shared" ca="1" si="83"/>
        <v>5</v>
      </c>
      <c r="N459">
        <f t="shared" ca="1" si="83"/>
        <v>5</v>
      </c>
      <c r="O459" s="2">
        <f t="shared" ca="1" si="91"/>
        <v>3.75</v>
      </c>
      <c r="P459" s="2">
        <f t="shared" ca="1" si="92"/>
        <v>4.666666666666667</v>
      </c>
      <c r="Q459" s="2">
        <f t="shared" ca="1" si="93"/>
        <v>4.1166666666666671</v>
      </c>
    </row>
    <row r="460" spans="1:17" x14ac:dyDescent="0.2">
      <c r="A460">
        <v>100459</v>
      </c>
      <c r="B460" s="3">
        <f t="shared" ca="1" si="85"/>
        <v>796.51976197285364</v>
      </c>
      <c r="C460" s="3">
        <f t="shared" ca="1" si="86"/>
        <v>38.242656317190438</v>
      </c>
      <c r="D460" s="3" t="str">
        <f t="shared" ca="1" si="87"/>
        <v>老员工</v>
      </c>
      <c r="E460" t="str">
        <f t="shared" ca="1" si="88"/>
        <v>男</v>
      </c>
      <c r="F460" s="3">
        <f t="shared" ca="1" si="89"/>
        <v>11129.249363762812</v>
      </c>
      <c r="G460" s="3">
        <f t="shared" ca="1" si="90"/>
        <v>20</v>
      </c>
      <c r="H460">
        <f t="shared" ca="1" si="84"/>
        <v>2</v>
      </c>
      <c r="I460">
        <f t="shared" ca="1" si="83"/>
        <v>1</v>
      </c>
      <c r="J460">
        <f t="shared" ca="1" si="83"/>
        <v>4</v>
      </c>
      <c r="K460">
        <f t="shared" ca="1" si="83"/>
        <v>4</v>
      </c>
      <c r="L460">
        <f t="shared" ca="1" si="83"/>
        <v>4</v>
      </c>
      <c r="M460">
        <f t="shared" ca="1" si="83"/>
        <v>3</v>
      </c>
      <c r="N460">
        <f t="shared" ca="1" si="83"/>
        <v>4</v>
      </c>
      <c r="O460" s="2">
        <f t="shared" ca="1" si="91"/>
        <v>2.75</v>
      </c>
      <c r="P460" s="2">
        <f t="shared" ca="1" si="92"/>
        <v>3.6666666666666665</v>
      </c>
      <c r="Q460" s="2">
        <f t="shared" ca="1" si="93"/>
        <v>3.1166666666666667</v>
      </c>
    </row>
    <row r="461" spans="1:17" x14ac:dyDescent="0.2">
      <c r="A461">
        <v>100460</v>
      </c>
      <c r="B461" s="3">
        <f t="shared" ca="1" si="85"/>
        <v>786.29287791698198</v>
      </c>
      <c r="C461" s="3">
        <f t="shared" ca="1" si="86"/>
        <v>47.658142576112368</v>
      </c>
      <c r="D461" s="3" t="str">
        <f t="shared" ca="1" si="87"/>
        <v>老员工</v>
      </c>
      <c r="E461" t="str">
        <f t="shared" ca="1" si="88"/>
        <v>男</v>
      </c>
      <c r="F461" s="3">
        <f t="shared" ca="1" si="89"/>
        <v>13584.417045522305</v>
      </c>
      <c r="G461" s="3">
        <f t="shared" ca="1" si="90"/>
        <v>14</v>
      </c>
      <c r="H461">
        <f t="shared" ca="1" si="84"/>
        <v>5</v>
      </c>
      <c r="I461">
        <f t="shared" ca="1" si="83"/>
        <v>5</v>
      </c>
      <c r="J461">
        <f t="shared" ca="1" si="83"/>
        <v>5</v>
      </c>
      <c r="K461">
        <f t="shared" ca="1" si="83"/>
        <v>4</v>
      </c>
      <c r="L461">
        <f t="shared" ca="1" si="83"/>
        <v>5</v>
      </c>
      <c r="M461">
        <f t="shared" ca="1" si="83"/>
        <v>4</v>
      </c>
      <c r="N461">
        <f t="shared" ca="1" si="83"/>
        <v>3</v>
      </c>
      <c r="O461" s="2">
        <f t="shared" ca="1" si="91"/>
        <v>4.75</v>
      </c>
      <c r="P461" s="2">
        <f t="shared" ca="1" si="92"/>
        <v>4</v>
      </c>
      <c r="Q461" s="2">
        <f t="shared" ca="1" si="93"/>
        <v>4.45</v>
      </c>
    </row>
    <row r="462" spans="1:17" x14ac:dyDescent="0.2">
      <c r="A462">
        <v>100461</v>
      </c>
      <c r="B462" s="3">
        <f t="shared" ca="1" si="85"/>
        <v>7276.2057513008594</v>
      </c>
      <c r="C462" s="3">
        <f t="shared" ca="1" si="86"/>
        <v>51.831297967217665</v>
      </c>
      <c r="D462" s="3" t="str">
        <f t="shared" ca="1" si="87"/>
        <v>老员工</v>
      </c>
      <c r="E462" t="str">
        <f t="shared" ca="1" si="88"/>
        <v>女</v>
      </c>
      <c r="F462" s="3">
        <f t="shared" ca="1" si="89"/>
        <v>3744.1692089364306</v>
      </c>
      <c r="G462" s="3">
        <f t="shared" ca="1" si="90"/>
        <v>6</v>
      </c>
      <c r="H462">
        <f t="shared" ca="1" si="84"/>
        <v>4</v>
      </c>
      <c r="I462">
        <f t="shared" ca="1" si="83"/>
        <v>3</v>
      </c>
      <c r="J462">
        <f t="shared" ca="1" si="83"/>
        <v>4</v>
      </c>
      <c r="K462">
        <f t="shared" ca="1" si="83"/>
        <v>5</v>
      </c>
      <c r="L462">
        <f t="shared" ca="1" si="83"/>
        <v>5</v>
      </c>
      <c r="M462">
        <f t="shared" ca="1" si="83"/>
        <v>5</v>
      </c>
      <c r="N462">
        <f t="shared" ca="1" si="83"/>
        <v>5</v>
      </c>
      <c r="O462" s="2">
        <f t="shared" ca="1" si="91"/>
        <v>4</v>
      </c>
      <c r="P462" s="2">
        <f t="shared" ca="1" si="92"/>
        <v>5</v>
      </c>
      <c r="Q462" s="2">
        <f t="shared" ca="1" si="93"/>
        <v>4.4000000000000004</v>
      </c>
    </row>
    <row r="463" spans="1:17" x14ac:dyDescent="0.2">
      <c r="A463">
        <v>100462</v>
      </c>
      <c r="B463" s="3">
        <f t="shared" ca="1" si="85"/>
        <v>7012.6222142558754</v>
      </c>
      <c r="C463" s="3">
        <f t="shared" ca="1" si="86"/>
        <v>36.108948506166762</v>
      </c>
      <c r="D463" s="3" t="str">
        <f t="shared" ca="1" si="87"/>
        <v>老员工</v>
      </c>
      <c r="E463" t="str">
        <f t="shared" ca="1" si="88"/>
        <v>女</v>
      </c>
      <c r="F463" s="3">
        <f t="shared" ca="1" si="89"/>
        <v>2208.3514685322975</v>
      </c>
      <c r="G463" s="3">
        <f t="shared" ca="1" si="90"/>
        <v>2</v>
      </c>
      <c r="H463">
        <f t="shared" ca="1" si="84"/>
        <v>4</v>
      </c>
      <c r="I463">
        <f t="shared" ca="1" si="83"/>
        <v>4</v>
      </c>
      <c r="J463">
        <f t="shared" ca="1" si="83"/>
        <v>5</v>
      </c>
      <c r="K463">
        <f t="shared" ca="1" si="83"/>
        <v>5</v>
      </c>
      <c r="L463">
        <f t="shared" ca="1" si="83"/>
        <v>4</v>
      </c>
      <c r="M463">
        <f t="shared" ca="1" si="83"/>
        <v>4</v>
      </c>
      <c r="N463">
        <f t="shared" ca="1" si="83"/>
        <v>2</v>
      </c>
      <c r="O463" s="2">
        <f t="shared" ca="1" si="91"/>
        <v>4.5</v>
      </c>
      <c r="P463" s="2">
        <f t="shared" ca="1" si="92"/>
        <v>3.3333333333333335</v>
      </c>
      <c r="Q463" s="2">
        <f t="shared" ca="1" si="93"/>
        <v>4.0333333333333332</v>
      </c>
    </row>
    <row r="464" spans="1:17" x14ac:dyDescent="0.2">
      <c r="A464">
        <v>100463</v>
      </c>
      <c r="B464" s="3">
        <f t="shared" ca="1" si="85"/>
        <v>7401.8804631150824</v>
      </c>
      <c r="C464" s="3">
        <f t="shared" ca="1" si="86"/>
        <v>56.203044481472148</v>
      </c>
      <c r="D464" s="3" t="str">
        <f t="shared" ca="1" si="87"/>
        <v>老员工</v>
      </c>
      <c r="E464" t="str">
        <f t="shared" ca="1" si="88"/>
        <v>男</v>
      </c>
      <c r="F464" s="3">
        <f t="shared" ca="1" si="89"/>
        <v>2412.1017833301212</v>
      </c>
      <c r="G464" s="3">
        <f t="shared" ca="1" si="90"/>
        <v>9</v>
      </c>
      <c r="H464">
        <f t="shared" ca="1" si="84"/>
        <v>5</v>
      </c>
      <c r="I464">
        <f t="shared" ca="1" si="83"/>
        <v>4</v>
      </c>
      <c r="J464">
        <f t="shared" ca="1" si="83"/>
        <v>5</v>
      </c>
      <c r="K464">
        <f t="shared" ca="1" si="83"/>
        <v>5</v>
      </c>
      <c r="L464">
        <f t="shared" ca="1" si="83"/>
        <v>5</v>
      </c>
      <c r="M464">
        <f t="shared" ca="1" si="83"/>
        <v>5</v>
      </c>
      <c r="N464">
        <f t="shared" ca="1" si="83"/>
        <v>4</v>
      </c>
      <c r="O464" s="2">
        <f t="shared" ca="1" si="91"/>
        <v>4.75</v>
      </c>
      <c r="P464" s="2">
        <f t="shared" ca="1" si="92"/>
        <v>4.666666666666667</v>
      </c>
      <c r="Q464" s="2">
        <f t="shared" ca="1" si="93"/>
        <v>4.7166666666666668</v>
      </c>
    </row>
    <row r="465" spans="1:17" x14ac:dyDescent="0.2">
      <c r="A465">
        <v>100464</v>
      </c>
      <c r="B465" s="3">
        <f t="shared" ca="1" si="85"/>
        <v>2331.4413727300898</v>
      </c>
      <c r="C465" s="3">
        <f t="shared" ca="1" si="86"/>
        <v>46.379084687279438</v>
      </c>
      <c r="D465" s="3" t="str">
        <f t="shared" ca="1" si="87"/>
        <v>老员工</v>
      </c>
      <c r="E465" t="str">
        <f t="shared" ca="1" si="88"/>
        <v>女</v>
      </c>
      <c r="F465" s="3">
        <f t="shared" ca="1" si="89"/>
        <v>15798.28048175635</v>
      </c>
      <c r="G465" s="3">
        <f t="shared" ca="1" si="90"/>
        <v>14</v>
      </c>
      <c r="H465">
        <f t="shared" ca="1" si="84"/>
        <v>5</v>
      </c>
      <c r="I465">
        <f t="shared" ca="1" si="83"/>
        <v>5</v>
      </c>
      <c r="J465">
        <f t="shared" ca="1" si="83"/>
        <v>5</v>
      </c>
      <c r="K465">
        <f t="shared" ca="1" si="83"/>
        <v>4</v>
      </c>
      <c r="L465">
        <f t="shared" ca="1" si="83"/>
        <v>4</v>
      </c>
      <c r="M465">
        <f t="shared" ca="1" si="83"/>
        <v>4</v>
      </c>
      <c r="N465">
        <f t="shared" ca="1" si="83"/>
        <v>4</v>
      </c>
      <c r="O465" s="2">
        <f t="shared" ca="1" si="91"/>
        <v>4.75</v>
      </c>
      <c r="P465" s="2">
        <f t="shared" ca="1" si="92"/>
        <v>4</v>
      </c>
      <c r="Q465" s="2">
        <f t="shared" ca="1" si="93"/>
        <v>4.45</v>
      </c>
    </row>
    <row r="466" spans="1:17" x14ac:dyDescent="0.2">
      <c r="A466">
        <v>100465</v>
      </c>
      <c r="B466" s="3">
        <f t="shared" ca="1" si="85"/>
        <v>3163.6779227841416</v>
      </c>
      <c r="C466" s="3">
        <f t="shared" ca="1" si="86"/>
        <v>65.367074865020371</v>
      </c>
      <c r="D466" s="3" t="str">
        <f t="shared" ca="1" si="87"/>
        <v>老员工</v>
      </c>
      <c r="E466" t="str">
        <f t="shared" ca="1" si="88"/>
        <v>女</v>
      </c>
      <c r="F466" s="3">
        <f t="shared" ca="1" si="89"/>
        <v>20352.363592926198</v>
      </c>
      <c r="G466" s="3">
        <f t="shared" ca="1" si="90"/>
        <v>21</v>
      </c>
      <c r="H466">
        <f t="shared" ca="1" si="84"/>
        <v>5</v>
      </c>
      <c r="I466">
        <f t="shared" ca="1" si="83"/>
        <v>5</v>
      </c>
      <c r="J466">
        <f t="shared" ca="1" si="83"/>
        <v>3</v>
      </c>
      <c r="K466">
        <f t="shared" ca="1" si="83"/>
        <v>4</v>
      </c>
      <c r="L466">
        <f t="shared" ca="1" si="83"/>
        <v>5</v>
      </c>
      <c r="M466">
        <f t="shared" ca="1" si="83"/>
        <v>4</v>
      </c>
      <c r="N466">
        <f t="shared" ca="1" si="83"/>
        <v>4</v>
      </c>
      <c r="O466" s="2">
        <f t="shared" ca="1" si="91"/>
        <v>4.25</v>
      </c>
      <c r="P466" s="2">
        <f t="shared" ca="1" si="92"/>
        <v>4.333333333333333</v>
      </c>
      <c r="Q466" s="2">
        <f t="shared" ca="1" si="93"/>
        <v>4.2833333333333332</v>
      </c>
    </row>
    <row r="467" spans="1:17" x14ac:dyDescent="0.2">
      <c r="A467">
        <v>100466</v>
      </c>
      <c r="B467" s="3">
        <f t="shared" ca="1" si="85"/>
        <v>8043.364421674507</v>
      </c>
      <c r="C467" s="3">
        <f t="shared" ca="1" si="86"/>
        <v>37.145050927967375</v>
      </c>
      <c r="D467" s="3" t="str">
        <f t="shared" ca="1" si="87"/>
        <v>老员工</v>
      </c>
      <c r="E467" t="str">
        <f t="shared" ca="1" si="88"/>
        <v>女</v>
      </c>
      <c r="F467" s="3">
        <f t="shared" ca="1" si="89"/>
        <v>18349.612265413227</v>
      </c>
      <c r="G467" s="3">
        <f t="shared" ca="1" si="90"/>
        <v>9</v>
      </c>
      <c r="H467">
        <f t="shared" ca="1" si="84"/>
        <v>5</v>
      </c>
      <c r="I467">
        <f t="shared" ca="1" si="83"/>
        <v>4</v>
      </c>
      <c r="J467">
        <f t="shared" ca="1" si="83"/>
        <v>2</v>
      </c>
      <c r="K467">
        <f t="shared" ca="1" si="83"/>
        <v>5</v>
      </c>
      <c r="L467">
        <f t="shared" ca="1" si="83"/>
        <v>4</v>
      </c>
      <c r="M467">
        <f t="shared" ca="1" si="83"/>
        <v>5</v>
      </c>
      <c r="N467">
        <f t="shared" ca="1" si="83"/>
        <v>5</v>
      </c>
      <c r="O467" s="2">
        <f t="shared" ca="1" si="91"/>
        <v>4</v>
      </c>
      <c r="P467" s="2">
        <f t="shared" ca="1" si="92"/>
        <v>4.666666666666667</v>
      </c>
      <c r="Q467" s="2">
        <f t="shared" ca="1" si="93"/>
        <v>4.2666666666666666</v>
      </c>
    </row>
    <row r="468" spans="1:17" x14ac:dyDescent="0.2">
      <c r="A468">
        <v>100467</v>
      </c>
      <c r="B468" s="3">
        <f t="shared" ca="1" si="85"/>
        <v>1602.3038624619901</v>
      </c>
      <c r="C468" s="3">
        <f t="shared" ca="1" si="86"/>
        <v>46.078003680266875</v>
      </c>
      <c r="D468" s="3" t="str">
        <f t="shared" ca="1" si="87"/>
        <v>老员工</v>
      </c>
      <c r="E468" t="str">
        <f t="shared" ca="1" si="88"/>
        <v>男</v>
      </c>
      <c r="F468" s="3">
        <f t="shared" ca="1" si="89"/>
        <v>4075.9108498742139</v>
      </c>
      <c r="G468" s="3">
        <f t="shared" ca="1" si="90"/>
        <v>19</v>
      </c>
      <c r="H468">
        <f t="shared" ca="1" si="84"/>
        <v>5</v>
      </c>
      <c r="I468">
        <f t="shared" ca="1" si="83"/>
        <v>3</v>
      </c>
      <c r="J468">
        <f t="shared" ca="1" si="83"/>
        <v>5</v>
      </c>
      <c r="K468">
        <f t="shared" ca="1" si="83"/>
        <v>5</v>
      </c>
      <c r="L468">
        <f t="shared" ca="1" si="83"/>
        <v>5</v>
      </c>
      <c r="M468">
        <f t="shared" ca="1" si="83"/>
        <v>4</v>
      </c>
      <c r="N468">
        <f t="shared" ca="1" si="83"/>
        <v>5</v>
      </c>
      <c r="O468" s="2">
        <f t="shared" ca="1" si="91"/>
        <v>4.5</v>
      </c>
      <c r="P468" s="2">
        <f t="shared" ca="1" si="92"/>
        <v>4.666666666666667</v>
      </c>
      <c r="Q468" s="2">
        <f t="shared" ca="1" si="93"/>
        <v>4.5666666666666664</v>
      </c>
    </row>
    <row r="469" spans="1:17" x14ac:dyDescent="0.2">
      <c r="A469">
        <v>100468</v>
      </c>
      <c r="B469" s="3">
        <f t="shared" ca="1" si="85"/>
        <v>3551.8493430646868</v>
      </c>
      <c r="C469" s="3">
        <f t="shared" ca="1" si="86"/>
        <v>61.084313645872186</v>
      </c>
      <c r="D469" s="3" t="str">
        <f t="shared" ca="1" si="87"/>
        <v>老员工</v>
      </c>
      <c r="E469" t="str">
        <f t="shared" ca="1" si="88"/>
        <v>女</v>
      </c>
      <c r="F469" s="3">
        <f t="shared" ca="1" si="89"/>
        <v>2205.2466518328688</v>
      </c>
      <c r="G469" s="3">
        <f t="shared" ca="1" si="90"/>
        <v>5</v>
      </c>
      <c r="H469">
        <f t="shared" ca="1" si="84"/>
        <v>4</v>
      </c>
      <c r="I469">
        <f t="shared" ca="1" si="83"/>
        <v>4</v>
      </c>
      <c r="J469">
        <f t="shared" ca="1" si="83"/>
        <v>5</v>
      </c>
      <c r="K469">
        <f t="shared" ca="1" si="83"/>
        <v>4</v>
      </c>
      <c r="L469">
        <f t="shared" ca="1" si="83"/>
        <v>3</v>
      </c>
      <c r="M469">
        <f t="shared" ca="1" si="83"/>
        <v>5</v>
      </c>
      <c r="N469">
        <f t="shared" ca="1" si="83"/>
        <v>4</v>
      </c>
      <c r="O469" s="2">
        <f t="shared" ca="1" si="91"/>
        <v>4.25</v>
      </c>
      <c r="P469" s="2">
        <f t="shared" ca="1" si="92"/>
        <v>4</v>
      </c>
      <c r="Q469" s="2">
        <f t="shared" ca="1" si="93"/>
        <v>4.1500000000000004</v>
      </c>
    </row>
    <row r="470" spans="1:17" x14ac:dyDescent="0.2">
      <c r="A470">
        <v>100469</v>
      </c>
      <c r="B470" s="3">
        <f t="shared" ca="1" si="85"/>
        <v>1125.8343380819624</v>
      </c>
      <c r="C470" s="3">
        <f t="shared" ca="1" si="86"/>
        <v>47.303508450274549</v>
      </c>
      <c r="D470" s="3" t="str">
        <f t="shared" ca="1" si="87"/>
        <v>老员工</v>
      </c>
      <c r="E470" t="str">
        <f t="shared" ca="1" si="88"/>
        <v>男</v>
      </c>
      <c r="F470" s="3">
        <f t="shared" ca="1" si="89"/>
        <v>12318.710244624361</v>
      </c>
      <c r="G470" s="3">
        <f t="shared" ca="1" si="90"/>
        <v>17</v>
      </c>
      <c r="H470">
        <f t="shared" ca="1" si="84"/>
        <v>4</v>
      </c>
      <c r="I470">
        <f t="shared" ca="1" si="83"/>
        <v>2</v>
      </c>
      <c r="J470">
        <f t="shared" ca="1" si="83"/>
        <v>4</v>
      </c>
      <c r="K470">
        <f t="shared" ca="1" si="83"/>
        <v>5</v>
      </c>
      <c r="L470">
        <f t="shared" ca="1" si="83"/>
        <v>4</v>
      </c>
      <c r="M470">
        <f t="shared" ca="1" si="83"/>
        <v>5</v>
      </c>
      <c r="N470">
        <f t="shared" ca="1" si="83"/>
        <v>5</v>
      </c>
      <c r="O470" s="2">
        <f t="shared" ca="1" si="91"/>
        <v>3.75</v>
      </c>
      <c r="P470" s="2">
        <f t="shared" ca="1" si="92"/>
        <v>4.666666666666667</v>
      </c>
      <c r="Q470" s="2">
        <f t="shared" ca="1" si="93"/>
        <v>4.1166666666666671</v>
      </c>
    </row>
    <row r="471" spans="1:17" x14ac:dyDescent="0.2">
      <c r="A471">
        <v>100470</v>
      </c>
      <c r="B471" s="3">
        <f t="shared" ca="1" si="85"/>
        <v>1066.8645536174392</v>
      </c>
      <c r="C471" s="3">
        <f t="shared" ca="1" si="86"/>
        <v>37.289490153328479</v>
      </c>
      <c r="D471" s="3" t="str">
        <f t="shared" ca="1" si="87"/>
        <v>老员工</v>
      </c>
      <c r="E471" t="str">
        <f t="shared" ca="1" si="88"/>
        <v>男</v>
      </c>
      <c r="F471" s="3">
        <f t="shared" ca="1" si="89"/>
        <v>8396.4268701297042</v>
      </c>
      <c r="G471" s="3">
        <f t="shared" ca="1" si="90"/>
        <v>8</v>
      </c>
      <c r="H471">
        <f t="shared" ca="1" si="84"/>
        <v>4</v>
      </c>
      <c r="I471">
        <f t="shared" ca="1" si="83"/>
        <v>4</v>
      </c>
      <c r="J471">
        <f t="shared" ca="1" si="83"/>
        <v>5</v>
      </c>
      <c r="K471">
        <f t="shared" ca="1" si="83"/>
        <v>5</v>
      </c>
      <c r="L471">
        <f t="shared" ca="1" si="83"/>
        <v>5</v>
      </c>
      <c r="M471">
        <f t="shared" ca="1" si="83"/>
        <v>4</v>
      </c>
      <c r="N471">
        <f t="shared" ca="1" si="83"/>
        <v>4</v>
      </c>
      <c r="O471" s="2">
        <f t="shared" ca="1" si="91"/>
        <v>4.5</v>
      </c>
      <c r="P471" s="2">
        <f t="shared" ca="1" si="92"/>
        <v>4.333333333333333</v>
      </c>
      <c r="Q471" s="2">
        <f t="shared" ca="1" si="93"/>
        <v>4.4333333333333336</v>
      </c>
    </row>
    <row r="472" spans="1:17" x14ac:dyDescent="0.2">
      <c r="A472">
        <v>100471</v>
      </c>
      <c r="B472" s="3">
        <f t="shared" ca="1" si="85"/>
        <v>2779.8984086601654</v>
      </c>
      <c r="C472" s="3">
        <f t="shared" ca="1" si="86"/>
        <v>30.539890533793475</v>
      </c>
      <c r="D472" s="3" t="str">
        <f t="shared" ca="1" si="87"/>
        <v>骨干</v>
      </c>
      <c r="E472" t="str">
        <f t="shared" ca="1" si="88"/>
        <v>男</v>
      </c>
      <c r="F472" s="3">
        <f t="shared" ca="1" si="89"/>
        <v>15115.601287626108</v>
      </c>
      <c r="G472" s="3">
        <f t="shared" ca="1" si="90"/>
        <v>15</v>
      </c>
      <c r="H472">
        <f t="shared" ca="1" si="84"/>
        <v>5</v>
      </c>
      <c r="I472">
        <f t="shared" ca="1" si="83"/>
        <v>4</v>
      </c>
      <c r="J472">
        <f t="shared" ca="1" si="83"/>
        <v>4</v>
      </c>
      <c r="K472">
        <f t="shared" ca="1" si="83"/>
        <v>4</v>
      </c>
      <c r="L472">
        <f t="shared" ca="1" si="83"/>
        <v>5</v>
      </c>
      <c r="M472">
        <f t="shared" ca="1" si="83"/>
        <v>4</v>
      </c>
      <c r="N472">
        <f t="shared" ca="1" si="83"/>
        <v>4</v>
      </c>
      <c r="O472" s="2">
        <f t="shared" ca="1" si="91"/>
        <v>4.25</v>
      </c>
      <c r="P472" s="2">
        <f t="shared" ca="1" si="92"/>
        <v>4.333333333333333</v>
      </c>
      <c r="Q472" s="2">
        <f t="shared" ca="1" si="93"/>
        <v>4.2833333333333332</v>
      </c>
    </row>
    <row r="473" spans="1:17" x14ac:dyDescent="0.2">
      <c r="A473">
        <v>100472</v>
      </c>
      <c r="B473" s="3">
        <f t="shared" ca="1" si="85"/>
        <v>5351.052706015621</v>
      </c>
      <c r="C473" s="3">
        <f t="shared" ca="1" si="86"/>
        <v>49.301065606539119</v>
      </c>
      <c r="D473" s="3" t="str">
        <f t="shared" ca="1" si="87"/>
        <v>老员工</v>
      </c>
      <c r="E473" t="str">
        <f t="shared" ca="1" si="88"/>
        <v>女</v>
      </c>
      <c r="F473" s="3">
        <f t="shared" ca="1" si="89"/>
        <v>14689.945167497039</v>
      </c>
      <c r="G473" s="3">
        <f t="shared" ca="1" si="90"/>
        <v>12</v>
      </c>
      <c r="H473">
        <f t="shared" ca="1" si="84"/>
        <v>3</v>
      </c>
      <c r="I473">
        <f t="shared" ca="1" si="83"/>
        <v>4</v>
      </c>
      <c r="J473">
        <f t="shared" ca="1" si="83"/>
        <v>3</v>
      </c>
      <c r="K473">
        <f t="shared" ca="1" si="83"/>
        <v>5</v>
      </c>
      <c r="L473">
        <f t="shared" ca="1" si="83"/>
        <v>3</v>
      </c>
      <c r="M473">
        <f t="shared" ca="1" si="83"/>
        <v>4</v>
      </c>
      <c r="N473">
        <f t="shared" ca="1" si="83"/>
        <v>2</v>
      </c>
      <c r="O473" s="2">
        <f t="shared" ca="1" si="91"/>
        <v>3.75</v>
      </c>
      <c r="P473" s="2">
        <f t="shared" ca="1" si="92"/>
        <v>3</v>
      </c>
      <c r="Q473" s="2">
        <f t="shared" ca="1" si="93"/>
        <v>3.45</v>
      </c>
    </row>
    <row r="474" spans="1:17" x14ac:dyDescent="0.2">
      <c r="A474">
        <v>100473</v>
      </c>
      <c r="B474" s="3">
        <f t="shared" ca="1" si="85"/>
        <v>436.41388666094127</v>
      </c>
      <c r="C474" s="3">
        <f t="shared" ca="1" si="86"/>
        <v>32.019269389940177</v>
      </c>
      <c r="D474" s="3" t="str">
        <f t="shared" ca="1" si="87"/>
        <v>骨干</v>
      </c>
      <c r="E474" t="str">
        <f t="shared" ca="1" si="88"/>
        <v>女</v>
      </c>
      <c r="F474" s="3">
        <f t="shared" ca="1" si="89"/>
        <v>3354.9665013031586</v>
      </c>
      <c r="G474" s="3">
        <f t="shared" ca="1" si="90"/>
        <v>2</v>
      </c>
      <c r="H474">
        <f t="shared" ca="1" si="84"/>
        <v>4</v>
      </c>
      <c r="I474">
        <f t="shared" ca="1" si="83"/>
        <v>5</v>
      </c>
      <c r="J474">
        <f t="shared" ca="1" si="83"/>
        <v>5</v>
      </c>
      <c r="K474">
        <f t="shared" ca="1" si="83"/>
        <v>5</v>
      </c>
      <c r="L474">
        <f t="shared" ca="1" si="83"/>
        <v>4</v>
      </c>
      <c r="M474">
        <f t="shared" ca="1" si="83"/>
        <v>4</v>
      </c>
      <c r="N474">
        <f t="shared" ca="1" si="83"/>
        <v>5</v>
      </c>
      <c r="O474" s="2">
        <f t="shared" ca="1" si="91"/>
        <v>4.75</v>
      </c>
      <c r="P474" s="2">
        <f t="shared" ca="1" si="92"/>
        <v>4.333333333333333</v>
      </c>
      <c r="Q474" s="2">
        <f t="shared" ca="1" si="93"/>
        <v>4.5833333333333339</v>
      </c>
    </row>
    <row r="475" spans="1:17" x14ac:dyDescent="0.2">
      <c r="A475">
        <v>100474</v>
      </c>
      <c r="B475" s="3">
        <f t="shared" ca="1" si="85"/>
        <v>8874.1197883133791</v>
      </c>
      <c r="C475" s="3">
        <f t="shared" ca="1" si="86"/>
        <v>47.694103218285129</v>
      </c>
      <c r="D475" s="3" t="str">
        <f t="shared" ca="1" si="87"/>
        <v>老员工</v>
      </c>
      <c r="E475" t="str">
        <f t="shared" ca="1" si="88"/>
        <v>女</v>
      </c>
      <c r="F475" s="3">
        <f t="shared" ca="1" si="89"/>
        <v>18094.119111132895</v>
      </c>
      <c r="G475" s="3">
        <f t="shared" ca="1" si="90"/>
        <v>15</v>
      </c>
      <c r="H475">
        <f t="shared" ca="1" si="84"/>
        <v>4</v>
      </c>
      <c r="I475">
        <f t="shared" ca="1" si="83"/>
        <v>5</v>
      </c>
      <c r="J475">
        <f t="shared" ca="1" si="83"/>
        <v>5</v>
      </c>
      <c r="K475">
        <f t="shared" ca="1" si="83"/>
        <v>4</v>
      </c>
      <c r="L475">
        <f t="shared" ca="1" si="83"/>
        <v>4</v>
      </c>
      <c r="M475">
        <f t="shared" ca="1" si="83"/>
        <v>3</v>
      </c>
      <c r="N475">
        <f t="shared" ca="1" si="83"/>
        <v>5</v>
      </c>
      <c r="O475" s="2">
        <f t="shared" ca="1" si="91"/>
        <v>4.5</v>
      </c>
      <c r="P475" s="2">
        <f t="shared" ca="1" si="92"/>
        <v>4</v>
      </c>
      <c r="Q475" s="2">
        <f t="shared" ca="1" si="93"/>
        <v>4.3</v>
      </c>
    </row>
    <row r="476" spans="1:17" x14ac:dyDescent="0.2">
      <c r="A476">
        <v>100475</v>
      </c>
      <c r="B476" s="3">
        <f t="shared" ca="1" si="85"/>
        <v>3543.2562596595817</v>
      </c>
      <c r="C476" s="3">
        <f t="shared" ca="1" si="86"/>
        <v>58.074730017788966</v>
      </c>
      <c r="D476" s="3" t="str">
        <f t="shared" ca="1" si="87"/>
        <v>老员工</v>
      </c>
      <c r="E476" t="str">
        <f t="shared" ca="1" si="88"/>
        <v>女</v>
      </c>
      <c r="F476" s="3">
        <f t="shared" ca="1" si="89"/>
        <v>15150.66912842776</v>
      </c>
      <c r="G476" s="3">
        <f t="shared" ca="1" si="90"/>
        <v>6</v>
      </c>
      <c r="H476">
        <f t="shared" ca="1" si="84"/>
        <v>5</v>
      </c>
      <c r="I476">
        <f t="shared" ca="1" si="83"/>
        <v>5</v>
      </c>
      <c r="J476">
        <f t="shared" ca="1" si="83"/>
        <v>4</v>
      </c>
      <c r="K476">
        <f t="shared" ca="1" si="83"/>
        <v>5</v>
      </c>
      <c r="L476">
        <f t="shared" ca="1" si="83"/>
        <v>5</v>
      </c>
      <c r="M476">
        <f t="shared" ca="1" si="83"/>
        <v>4</v>
      </c>
      <c r="N476">
        <f t="shared" ca="1" si="83"/>
        <v>4</v>
      </c>
      <c r="O476" s="2">
        <f t="shared" ca="1" si="91"/>
        <v>4.75</v>
      </c>
      <c r="P476" s="2">
        <f t="shared" ca="1" si="92"/>
        <v>4.333333333333333</v>
      </c>
      <c r="Q476" s="2">
        <f t="shared" ca="1" si="93"/>
        <v>4.5833333333333339</v>
      </c>
    </row>
    <row r="477" spans="1:17" x14ac:dyDescent="0.2">
      <c r="A477">
        <v>100476</v>
      </c>
      <c r="B477" s="3">
        <f t="shared" ca="1" si="85"/>
        <v>7330.866697873148</v>
      </c>
      <c r="C477" s="3">
        <f t="shared" ca="1" si="86"/>
        <v>24.895437192704634</v>
      </c>
      <c r="D477" s="3" t="str">
        <f t="shared" ca="1" si="87"/>
        <v>骨干</v>
      </c>
      <c r="E477" t="str">
        <f t="shared" ca="1" si="88"/>
        <v>女</v>
      </c>
      <c r="F477" s="3">
        <f t="shared" ca="1" si="89"/>
        <v>9520.5690591488583</v>
      </c>
      <c r="G477" s="3">
        <f t="shared" ca="1" si="90"/>
        <v>10</v>
      </c>
      <c r="H477">
        <f t="shared" ca="1" si="84"/>
        <v>4</v>
      </c>
      <c r="I477">
        <f t="shared" ca="1" si="83"/>
        <v>5</v>
      </c>
      <c r="J477">
        <f t="shared" ref="I477:N519" ca="1" si="94">IF(RAND()&lt;0.5,5,IF(RAND()&lt;0.7,4,IF(RAND()&lt;0.8,3,IF(RAND()&lt;0.9,2,1))))</f>
        <v>4</v>
      </c>
      <c r="K477">
        <f t="shared" ca="1" si="94"/>
        <v>3</v>
      </c>
      <c r="L477">
        <f t="shared" ca="1" si="94"/>
        <v>5</v>
      </c>
      <c r="M477">
        <f t="shared" ca="1" si="94"/>
        <v>5</v>
      </c>
      <c r="N477">
        <f t="shared" ca="1" si="94"/>
        <v>5</v>
      </c>
      <c r="O477" s="2">
        <f t="shared" ca="1" si="91"/>
        <v>4</v>
      </c>
      <c r="P477" s="2">
        <f t="shared" ca="1" si="92"/>
        <v>5</v>
      </c>
      <c r="Q477" s="2">
        <f t="shared" ca="1" si="93"/>
        <v>4.4000000000000004</v>
      </c>
    </row>
    <row r="478" spans="1:17" x14ac:dyDescent="0.2">
      <c r="A478">
        <v>100477</v>
      </c>
      <c r="B478" s="3">
        <f t="shared" ca="1" si="85"/>
        <v>8166.9129895127908</v>
      </c>
      <c r="C478" s="3">
        <f t="shared" ca="1" si="86"/>
        <v>22.543178478424469</v>
      </c>
      <c r="D478" s="3" t="str">
        <f t="shared" ca="1" si="87"/>
        <v>骨干</v>
      </c>
      <c r="E478" t="str">
        <f t="shared" ca="1" si="88"/>
        <v>女</v>
      </c>
      <c r="F478" s="3">
        <f t="shared" ca="1" si="89"/>
        <v>2772.0191137195352</v>
      </c>
      <c r="G478" s="3">
        <f t="shared" ca="1" si="90"/>
        <v>19</v>
      </c>
      <c r="H478">
        <f t="shared" ca="1" si="84"/>
        <v>5</v>
      </c>
      <c r="I478">
        <f t="shared" ca="1" si="94"/>
        <v>5</v>
      </c>
      <c r="J478">
        <f t="shared" ca="1" si="94"/>
        <v>4</v>
      </c>
      <c r="K478">
        <f t="shared" ca="1" si="94"/>
        <v>5</v>
      </c>
      <c r="L478">
        <f t="shared" ca="1" si="94"/>
        <v>3</v>
      </c>
      <c r="M478">
        <f t="shared" ca="1" si="94"/>
        <v>4</v>
      </c>
      <c r="N478">
        <f t="shared" ca="1" si="94"/>
        <v>4</v>
      </c>
      <c r="O478" s="2">
        <f t="shared" ca="1" si="91"/>
        <v>4.75</v>
      </c>
      <c r="P478" s="2">
        <f t="shared" ca="1" si="92"/>
        <v>3.6666666666666665</v>
      </c>
      <c r="Q478" s="2">
        <f t="shared" ca="1" si="93"/>
        <v>4.3166666666666664</v>
      </c>
    </row>
    <row r="479" spans="1:17" x14ac:dyDescent="0.2">
      <c r="A479">
        <v>100478</v>
      </c>
      <c r="B479" s="3">
        <f t="shared" ca="1" si="85"/>
        <v>7694.5638911608494</v>
      </c>
      <c r="C479" s="3">
        <f t="shared" ca="1" si="86"/>
        <v>25.479647216863455</v>
      </c>
      <c r="D479" s="3" t="str">
        <f t="shared" ca="1" si="87"/>
        <v>骨干</v>
      </c>
      <c r="E479" t="str">
        <f t="shared" ca="1" si="88"/>
        <v>男</v>
      </c>
      <c r="F479" s="3">
        <f t="shared" ca="1" si="89"/>
        <v>10542.504403334135</v>
      </c>
      <c r="G479" s="3">
        <f t="shared" ca="1" si="90"/>
        <v>7</v>
      </c>
      <c r="H479">
        <f t="shared" ca="1" si="84"/>
        <v>5</v>
      </c>
      <c r="I479">
        <f t="shared" ca="1" si="94"/>
        <v>5</v>
      </c>
      <c r="J479">
        <f t="shared" ca="1" si="94"/>
        <v>5</v>
      </c>
      <c r="K479">
        <f t="shared" ca="1" si="94"/>
        <v>4</v>
      </c>
      <c r="L479">
        <f t="shared" ca="1" si="94"/>
        <v>5</v>
      </c>
      <c r="M479">
        <f t="shared" ca="1" si="94"/>
        <v>5</v>
      </c>
      <c r="N479">
        <f t="shared" ca="1" si="94"/>
        <v>5</v>
      </c>
      <c r="O479" s="2">
        <f t="shared" ca="1" si="91"/>
        <v>4.75</v>
      </c>
      <c r="P479" s="2">
        <f t="shared" ca="1" si="92"/>
        <v>5</v>
      </c>
      <c r="Q479" s="2">
        <f t="shared" ca="1" si="93"/>
        <v>4.8499999999999996</v>
      </c>
    </row>
    <row r="480" spans="1:17" x14ac:dyDescent="0.2">
      <c r="A480">
        <v>100479</v>
      </c>
      <c r="B480" s="3">
        <f t="shared" ca="1" si="85"/>
        <v>6668.0402217120582</v>
      </c>
      <c r="C480" s="3">
        <f t="shared" ca="1" si="86"/>
        <v>55.896561903662302</v>
      </c>
      <c r="D480" s="3" t="str">
        <f t="shared" ca="1" si="87"/>
        <v>老员工</v>
      </c>
      <c r="E480" t="str">
        <f t="shared" ca="1" si="88"/>
        <v>女</v>
      </c>
      <c r="F480" s="3">
        <f t="shared" ca="1" si="89"/>
        <v>17078.762308891812</v>
      </c>
      <c r="G480" s="3">
        <f t="shared" ca="1" si="90"/>
        <v>15</v>
      </c>
      <c r="H480">
        <f t="shared" ca="1" si="84"/>
        <v>5</v>
      </c>
      <c r="I480">
        <f t="shared" ca="1" si="94"/>
        <v>5</v>
      </c>
      <c r="J480">
        <f t="shared" ca="1" si="94"/>
        <v>3</v>
      </c>
      <c r="K480">
        <f t="shared" ca="1" si="94"/>
        <v>5</v>
      </c>
      <c r="L480">
        <f t="shared" ca="1" si="94"/>
        <v>5</v>
      </c>
      <c r="M480">
        <f t="shared" ca="1" si="94"/>
        <v>5</v>
      </c>
      <c r="N480">
        <f t="shared" ca="1" si="94"/>
        <v>5</v>
      </c>
      <c r="O480" s="2">
        <f t="shared" ca="1" si="91"/>
        <v>4.5</v>
      </c>
      <c r="P480" s="2">
        <f t="shared" ca="1" si="92"/>
        <v>5</v>
      </c>
      <c r="Q480" s="2">
        <f t="shared" ca="1" si="93"/>
        <v>4.6999999999999993</v>
      </c>
    </row>
    <row r="481" spans="1:17" x14ac:dyDescent="0.2">
      <c r="A481">
        <v>100480</v>
      </c>
      <c r="B481" s="3">
        <f t="shared" ca="1" si="85"/>
        <v>2153.837263867099</v>
      </c>
      <c r="C481" s="3">
        <f t="shared" ca="1" si="86"/>
        <v>31.151385610593294</v>
      </c>
      <c r="D481" s="3" t="str">
        <f t="shared" ca="1" si="87"/>
        <v>骨干</v>
      </c>
      <c r="E481" t="str">
        <f t="shared" ca="1" si="88"/>
        <v>女</v>
      </c>
      <c r="F481" s="3">
        <f t="shared" ca="1" si="89"/>
        <v>4570.038471364649</v>
      </c>
      <c r="G481" s="3">
        <f t="shared" ca="1" si="90"/>
        <v>20</v>
      </c>
      <c r="H481">
        <f t="shared" ca="1" si="84"/>
        <v>3</v>
      </c>
      <c r="I481">
        <f t="shared" ca="1" si="94"/>
        <v>4</v>
      </c>
      <c r="J481">
        <f t="shared" ca="1" si="94"/>
        <v>5</v>
      </c>
      <c r="K481">
        <f t="shared" ca="1" si="94"/>
        <v>4</v>
      </c>
      <c r="L481">
        <f t="shared" ca="1" si="94"/>
        <v>5</v>
      </c>
      <c r="M481">
        <f t="shared" ca="1" si="94"/>
        <v>5</v>
      </c>
      <c r="N481">
        <f t="shared" ca="1" si="94"/>
        <v>3</v>
      </c>
      <c r="O481" s="2">
        <f t="shared" ca="1" si="91"/>
        <v>4</v>
      </c>
      <c r="P481" s="2">
        <f t="shared" ca="1" si="92"/>
        <v>4.333333333333333</v>
      </c>
      <c r="Q481" s="2">
        <f t="shared" ca="1" si="93"/>
        <v>4.1333333333333329</v>
      </c>
    </row>
    <row r="482" spans="1:17" x14ac:dyDescent="0.2">
      <c r="A482">
        <v>100481</v>
      </c>
      <c r="B482" s="3">
        <f t="shared" ca="1" si="85"/>
        <v>1969.4181219270513</v>
      </c>
      <c r="C482" s="3">
        <f t="shared" ca="1" si="86"/>
        <v>28.856385638204515</v>
      </c>
      <c r="D482" s="3" t="str">
        <f t="shared" ca="1" si="87"/>
        <v>骨干</v>
      </c>
      <c r="E482" t="str">
        <f t="shared" ca="1" si="88"/>
        <v>女</v>
      </c>
      <c r="F482" s="3">
        <f t="shared" ca="1" si="89"/>
        <v>3107.273196676686</v>
      </c>
      <c r="G482" s="3">
        <f t="shared" ca="1" si="90"/>
        <v>18</v>
      </c>
      <c r="H482">
        <f t="shared" ca="1" si="84"/>
        <v>4</v>
      </c>
      <c r="I482">
        <f t="shared" ca="1" si="94"/>
        <v>5</v>
      </c>
      <c r="J482">
        <f t="shared" ca="1" si="94"/>
        <v>4</v>
      </c>
      <c r="K482">
        <f t="shared" ca="1" si="94"/>
        <v>5</v>
      </c>
      <c r="L482">
        <f t="shared" ca="1" si="94"/>
        <v>5</v>
      </c>
      <c r="M482">
        <f t="shared" ca="1" si="94"/>
        <v>5</v>
      </c>
      <c r="N482">
        <f t="shared" ca="1" si="94"/>
        <v>5</v>
      </c>
      <c r="O482" s="2">
        <f t="shared" ca="1" si="91"/>
        <v>4.5</v>
      </c>
      <c r="P482" s="2">
        <f t="shared" ca="1" si="92"/>
        <v>5</v>
      </c>
      <c r="Q482" s="2">
        <f t="shared" ca="1" si="93"/>
        <v>4.6999999999999993</v>
      </c>
    </row>
    <row r="483" spans="1:17" x14ac:dyDescent="0.2">
      <c r="A483">
        <v>100482</v>
      </c>
      <c r="B483" s="3">
        <f t="shared" ca="1" si="85"/>
        <v>1655.7397932090523</v>
      </c>
      <c r="C483" s="3">
        <f t="shared" ca="1" si="86"/>
        <v>22.026912731021213</v>
      </c>
      <c r="D483" s="3" t="str">
        <f t="shared" ca="1" si="87"/>
        <v>骨干</v>
      </c>
      <c r="E483" t="str">
        <f t="shared" ca="1" si="88"/>
        <v>男</v>
      </c>
      <c r="F483" s="3">
        <f t="shared" ca="1" si="89"/>
        <v>12939.106367658409</v>
      </c>
      <c r="G483" s="3">
        <f t="shared" ca="1" si="90"/>
        <v>10</v>
      </c>
      <c r="H483">
        <f t="shared" ca="1" si="84"/>
        <v>5</v>
      </c>
      <c r="I483">
        <f t="shared" ca="1" si="94"/>
        <v>4</v>
      </c>
      <c r="J483">
        <f t="shared" ca="1" si="94"/>
        <v>5</v>
      </c>
      <c r="K483">
        <f t="shared" ca="1" si="94"/>
        <v>5</v>
      </c>
      <c r="L483">
        <f t="shared" ca="1" si="94"/>
        <v>5</v>
      </c>
      <c r="M483">
        <f t="shared" ca="1" si="94"/>
        <v>5</v>
      </c>
      <c r="N483">
        <f t="shared" ca="1" si="94"/>
        <v>5</v>
      </c>
      <c r="O483" s="2">
        <f t="shared" ca="1" si="91"/>
        <v>4.75</v>
      </c>
      <c r="P483" s="2">
        <f t="shared" ca="1" si="92"/>
        <v>5</v>
      </c>
      <c r="Q483" s="2">
        <f t="shared" ca="1" si="93"/>
        <v>4.8499999999999996</v>
      </c>
    </row>
    <row r="484" spans="1:17" x14ac:dyDescent="0.2">
      <c r="A484">
        <v>100483</v>
      </c>
      <c r="B484" s="3">
        <f t="shared" ca="1" si="85"/>
        <v>8830.3484083541935</v>
      </c>
      <c r="C484" s="3">
        <f t="shared" ca="1" si="86"/>
        <v>46.790143147539609</v>
      </c>
      <c r="D484" s="3" t="str">
        <f t="shared" ca="1" si="87"/>
        <v>老员工</v>
      </c>
      <c r="E484" t="str">
        <f t="shared" ca="1" si="88"/>
        <v>男</v>
      </c>
      <c r="F484" s="3">
        <f t="shared" ca="1" si="89"/>
        <v>5576.8205372195498</v>
      </c>
      <c r="G484" s="3">
        <f t="shared" ca="1" si="90"/>
        <v>9</v>
      </c>
      <c r="H484">
        <f t="shared" ca="1" si="84"/>
        <v>4</v>
      </c>
      <c r="I484">
        <f t="shared" ca="1" si="94"/>
        <v>5</v>
      </c>
      <c r="J484">
        <f t="shared" ca="1" si="94"/>
        <v>5</v>
      </c>
      <c r="K484">
        <f t="shared" ca="1" si="94"/>
        <v>5</v>
      </c>
      <c r="L484">
        <f t="shared" ca="1" si="94"/>
        <v>5</v>
      </c>
      <c r="M484">
        <f t="shared" ca="1" si="94"/>
        <v>4</v>
      </c>
      <c r="N484">
        <f t="shared" ca="1" si="94"/>
        <v>5</v>
      </c>
      <c r="O484" s="2">
        <f t="shared" ca="1" si="91"/>
        <v>4.75</v>
      </c>
      <c r="P484" s="2">
        <f t="shared" ca="1" si="92"/>
        <v>4.666666666666667</v>
      </c>
      <c r="Q484" s="2">
        <f t="shared" ca="1" si="93"/>
        <v>4.7166666666666668</v>
      </c>
    </row>
    <row r="485" spans="1:17" x14ac:dyDescent="0.2">
      <c r="A485">
        <v>100484</v>
      </c>
      <c r="B485" s="3">
        <f t="shared" ca="1" si="85"/>
        <v>4234.7639814982876</v>
      </c>
      <c r="C485" s="3">
        <f t="shared" ca="1" si="86"/>
        <v>41.621110653780505</v>
      </c>
      <c r="D485" s="3" t="str">
        <f t="shared" ca="1" si="87"/>
        <v>老员工</v>
      </c>
      <c r="E485" t="str">
        <f t="shared" ca="1" si="88"/>
        <v>女</v>
      </c>
      <c r="F485" s="3">
        <f t="shared" ca="1" si="89"/>
        <v>10523.872773084773</v>
      </c>
      <c r="G485" s="3">
        <f t="shared" ca="1" si="90"/>
        <v>8</v>
      </c>
      <c r="H485">
        <f t="shared" ca="1" si="84"/>
        <v>4</v>
      </c>
      <c r="I485">
        <f t="shared" ca="1" si="94"/>
        <v>5</v>
      </c>
      <c r="J485">
        <f t="shared" ca="1" si="94"/>
        <v>3</v>
      </c>
      <c r="K485">
        <f t="shared" ca="1" si="94"/>
        <v>4</v>
      </c>
      <c r="L485">
        <f t="shared" ca="1" si="94"/>
        <v>5</v>
      </c>
      <c r="M485">
        <f t="shared" ca="1" si="94"/>
        <v>5</v>
      </c>
      <c r="N485">
        <f t="shared" ca="1" si="94"/>
        <v>5</v>
      </c>
      <c r="O485" s="2">
        <f t="shared" ca="1" si="91"/>
        <v>4</v>
      </c>
      <c r="P485" s="2">
        <f t="shared" ca="1" si="92"/>
        <v>5</v>
      </c>
      <c r="Q485" s="2">
        <f t="shared" ca="1" si="93"/>
        <v>4.4000000000000004</v>
      </c>
    </row>
    <row r="486" spans="1:17" x14ac:dyDescent="0.2">
      <c r="A486">
        <v>100485</v>
      </c>
      <c r="B486" s="3">
        <f t="shared" ca="1" si="85"/>
        <v>9328.0209546437927</v>
      </c>
      <c r="C486" s="3">
        <f t="shared" ca="1" si="86"/>
        <v>27.442430493636628</v>
      </c>
      <c r="D486" s="3" t="str">
        <f t="shared" ca="1" si="87"/>
        <v>骨干</v>
      </c>
      <c r="E486" t="str">
        <f t="shared" ca="1" si="88"/>
        <v>女</v>
      </c>
      <c r="F486" s="3">
        <f t="shared" ca="1" si="89"/>
        <v>15097.612362231341</v>
      </c>
      <c r="G486" s="3">
        <f t="shared" ca="1" si="90"/>
        <v>7</v>
      </c>
      <c r="H486">
        <f t="shared" ca="1" si="84"/>
        <v>4</v>
      </c>
      <c r="I486">
        <f t="shared" ca="1" si="94"/>
        <v>4</v>
      </c>
      <c r="J486">
        <f t="shared" ca="1" si="94"/>
        <v>5</v>
      </c>
      <c r="K486">
        <f t="shared" ca="1" si="94"/>
        <v>5</v>
      </c>
      <c r="L486">
        <f t="shared" ca="1" si="94"/>
        <v>5</v>
      </c>
      <c r="M486">
        <f t="shared" ca="1" si="94"/>
        <v>4</v>
      </c>
      <c r="N486">
        <f t="shared" ca="1" si="94"/>
        <v>3</v>
      </c>
      <c r="O486" s="2">
        <f t="shared" ca="1" si="91"/>
        <v>4.5</v>
      </c>
      <c r="P486" s="2">
        <f t="shared" ca="1" si="92"/>
        <v>4</v>
      </c>
      <c r="Q486" s="2">
        <f t="shared" ca="1" si="93"/>
        <v>4.3</v>
      </c>
    </row>
    <row r="487" spans="1:17" x14ac:dyDescent="0.2">
      <c r="A487">
        <v>100486</v>
      </c>
      <c r="B487" s="3">
        <f t="shared" ca="1" si="85"/>
        <v>7275.5482318908016</v>
      </c>
      <c r="C487" s="3">
        <f t="shared" ca="1" si="86"/>
        <v>53.335841783174274</v>
      </c>
      <c r="D487" s="3" t="str">
        <f t="shared" ca="1" si="87"/>
        <v>老员工</v>
      </c>
      <c r="E487" t="str">
        <f t="shared" ca="1" si="88"/>
        <v>男</v>
      </c>
      <c r="F487" s="3">
        <f t="shared" ca="1" si="89"/>
        <v>2200.6539106030391</v>
      </c>
      <c r="G487" s="3">
        <f t="shared" ca="1" si="90"/>
        <v>20</v>
      </c>
      <c r="H487">
        <f t="shared" ca="1" si="84"/>
        <v>4</v>
      </c>
      <c r="I487">
        <f t="shared" ca="1" si="94"/>
        <v>3</v>
      </c>
      <c r="J487">
        <f t="shared" ca="1" si="94"/>
        <v>2</v>
      </c>
      <c r="K487">
        <f t="shared" ca="1" si="94"/>
        <v>4</v>
      </c>
      <c r="L487">
        <f t="shared" ca="1" si="94"/>
        <v>4</v>
      </c>
      <c r="M487">
        <f t="shared" ca="1" si="94"/>
        <v>1</v>
      </c>
      <c r="N487">
        <f t="shared" ca="1" si="94"/>
        <v>5</v>
      </c>
      <c r="O487" s="2">
        <f t="shared" ca="1" si="91"/>
        <v>3.25</v>
      </c>
      <c r="P487" s="2">
        <f t="shared" ca="1" si="92"/>
        <v>3.3333333333333335</v>
      </c>
      <c r="Q487" s="2">
        <f t="shared" ca="1" si="93"/>
        <v>3.2833333333333332</v>
      </c>
    </row>
    <row r="488" spans="1:17" x14ac:dyDescent="0.2">
      <c r="A488">
        <v>100487</v>
      </c>
      <c r="B488" s="3">
        <f t="shared" ca="1" si="85"/>
        <v>9935.6355081058136</v>
      </c>
      <c r="C488" s="3">
        <f t="shared" ca="1" si="86"/>
        <v>50.443521294546585</v>
      </c>
      <c r="D488" s="3" t="str">
        <f t="shared" ca="1" si="87"/>
        <v>老员工</v>
      </c>
      <c r="E488" t="str">
        <f t="shared" ca="1" si="88"/>
        <v>男</v>
      </c>
      <c r="F488" s="3">
        <f t="shared" ca="1" si="89"/>
        <v>13600.564435967868</v>
      </c>
      <c r="G488" s="3">
        <f t="shared" ca="1" si="90"/>
        <v>3</v>
      </c>
      <c r="H488">
        <f t="shared" ca="1" si="84"/>
        <v>5</v>
      </c>
      <c r="I488">
        <f t="shared" ca="1" si="94"/>
        <v>5</v>
      </c>
      <c r="J488">
        <f t="shared" ca="1" si="94"/>
        <v>4</v>
      </c>
      <c r="K488">
        <f t="shared" ca="1" si="94"/>
        <v>5</v>
      </c>
      <c r="L488">
        <f t="shared" ca="1" si="94"/>
        <v>5</v>
      </c>
      <c r="M488">
        <f t="shared" ca="1" si="94"/>
        <v>5</v>
      </c>
      <c r="N488">
        <f t="shared" ca="1" si="94"/>
        <v>5</v>
      </c>
      <c r="O488" s="2">
        <f t="shared" ca="1" si="91"/>
        <v>4.75</v>
      </c>
      <c r="P488" s="2">
        <f t="shared" ca="1" si="92"/>
        <v>5</v>
      </c>
      <c r="Q488" s="2">
        <f t="shared" ca="1" si="93"/>
        <v>4.8499999999999996</v>
      </c>
    </row>
    <row r="489" spans="1:17" x14ac:dyDescent="0.2">
      <c r="A489">
        <v>100488</v>
      </c>
      <c r="B489" s="3">
        <f t="shared" ca="1" si="85"/>
        <v>6716.7789026024402</v>
      </c>
      <c r="C489" s="3">
        <f t="shared" ca="1" si="86"/>
        <v>62.393181655107483</v>
      </c>
      <c r="D489" s="3" t="str">
        <f t="shared" ca="1" si="87"/>
        <v>老员工</v>
      </c>
      <c r="E489" t="str">
        <f t="shared" ca="1" si="88"/>
        <v>女</v>
      </c>
      <c r="F489" s="3">
        <f t="shared" ca="1" si="89"/>
        <v>9760.7634427295434</v>
      </c>
      <c r="G489" s="3">
        <f t="shared" ca="1" si="90"/>
        <v>19</v>
      </c>
      <c r="H489">
        <f t="shared" ca="1" si="84"/>
        <v>4</v>
      </c>
      <c r="I489">
        <f t="shared" ca="1" si="94"/>
        <v>4</v>
      </c>
      <c r="J489">
        <f t="shared" ca="1" si="94"/>
        <v>4</v>
      </c>
      <c r="K489">
        <f t="shared" ca="1" si="94"/>
        <v>1</v>
      </c>
      <c r="L489">
        <f t="shared" ca="1" si="94"/>
        <v>4</v>
      </c>
      <c r="M489">
        <f t="shared" ca="1" si="94"/>
        <v>3</v>
      </c>
      <c r="N489">
        <f t="shared" ca="1" si="94"/>
        <v>4</v>
      </c>
      <c r="O489" s="2">
        <f t="shared" ca="1" si="91"/>
        <v>3.25</v>
      </c>
      <c r="P489" s="2">
        <f t="shared" ca="1" si="92"/>
        <v>3.6666666666666665</v>
      </c>
      <c r="Q489" s="2">
        <f t="shared" ca="1" si="93"/>
        <v>3.416666666666667</v>
      </c>
    </row>
    <row r="490" spans="1:17" x14ac:dyDescent="0.2">
      <c r="A490">
        <v>100489</v>
      </c>
      <c r="B490" s="3">
        <f t="shared" ca="1" si="85"/>
        <v>7842.0042464710359</v>
      </c>
      <c r="C490" s="3">
        <f t="shared" ca="1" si="86"/>
        <v>42.686092257698149</v>
      </c>
      <c r="D490" s="3" t="str">
        <f t="shared" ca="1" si="87"/>
        <v>老员工</v>
      </c>
      <c r="E490" t="str">
        <f t="shared" ca="1" si="88"/>
        <v>男</v>
      </c>
      <c r="F490" s="3">
        <f t="shared" ca="1" si="89"/>
        <v>12394.774673440352</v>
      </c>
      <c r="G490" s="3">
        <f t="shared" ca="1" si="90"/>
        <v>15</v>
      </c>
      <c r="H490">
        <f t="shared" ca="1" si="84"/>
        <v>2</v>
      </c>
      <c r="I490">
        <f t="shared" ca="1" si="94"/>
        <v>5</v>
      </c>
      <c r="J490">
        <f t="shared" ca="1" si="94"/>
        <v>2</v>
      </c>
      <c r="K490">
        <f t="shared" ca="1" si="94"/>
        <v>5</v>
      </c>
      <c r="L490">
        <f t="shared" ca="1" si="94"/>
        <v>5</v>
      </c>
      <c r="M490">
        <f t="shared" ca="1" si="94"/>
        <v>5</v>
      </c>
      <c r="N490">
        <f t="shared" ca="1" si="94"/>
        <v>5</v>
      </c>
      <c r="O490" s="2">
        <f t="shared" ca="1" si="91"/>
        <v>3.5</v>
      </c>
      <c r="P490" s="2">
        <f t="shared" ca="1" si="92"/>
        <v>5</v>
      </c>
      <c r="Q490" s="2">
        <f t="shared" ca="1" si="93"/>
        <v>4.0999999999999996</v>
      </c>
    </row>
    <row r="491" spans="1:17" x14ac:dyDescent="0.2">
      <c r="A491">
        <v>100490</v>
      </c>
      <c r="B491" s="3">
        <f t="shared" ca="1" si="85"/>
        <v>5920.7823040064159</v>
      </c>
      <c r="C491" s="3">
        <f t="shared" ca="1" si="86"/>
        <v>23.128224006724224</v>
      </c>
      <c r="D491" s="3" t="str">
        <f t="shared" ca="1" si="87"/>
        <v>骨干</v>
      </c>
      <c r="E491" t="str">
        <f t="shared" ca="1" si="88"/>
        <v>女</v>
      </c>
      <c r="F491" s="3">
        <f t="shared" ca="1" si="89"/>
        <v>19302.971373144857</v>
      </c>
      <c r="G491" s="3">
        <f t="shared" ca="1" si="90"/>
        <v>17</v>
      </c>
      <c r="H491">
        <f t="shared" ca="1" si="84"/>
        <v>5</v>
      </c>
      <c r="I491">
        <f t="shared" ca="1" si="94"/>
        <v>4</v>
      </c>
      <c r="J491">
        <f t="shared" ca="1" si="94"/>
        <v>5</v>
      </c>
      <c r="K491">
        <f t="shared" ca="1" si="94"/>
        <v>4</v>
      </c>
      <c r="L491">
        <f t="shared" ca="1" si="94"/>
        <v>5</v>
      </c>
      <c r="M491">
        <f t="shared" ca="1" si="94"/>
        <v>5</v>
      </c>
      <c r="N491">
        <f t="shared" ca="1" si="94"/>
        <v>3</v>
      </c>
      <c r="O491" s="2">
        <f t="shared" ca="1" si="91"/>
        <v>4.5</v>
      </c>
      <c r="P491" s="2">
        <f t="shared" ca="1" si="92"/>
        <v>4.333333333333333</v>
      </c>
      <c r="Q491" s="2">
        <f t="shared" ca="1" si="93"/>
        <v>4.4333333333333336</v>
      </c>
    </row>
    <row r="492" spans="1:17" x14ac:dyDescent="0.2">
      <c r="A492">
        <v>100491</v>
      </c>
      <c r="B492" s="3">
        <f t="shared" ca="1" si="85"/>
        <v>1837.8605560100791</v>
      </c>
      <c r="C492" s="3">
        <f t="shared" ca="1" si="86"/>
        <v>46.194140241227657</v>
      </c>
      <c r="D492" s="3" t="str">
        <f t="shared" ca="1" si="87"/>
        <v>老员工</v>
      </c>
      <c r="E492" t="str">
        <f t="shared" ca="1" si="88"/>
        <v>男</v>
      </c>
      <c r="F492" s="3">
        <f t="shared" ca="1" si="89"/>
        <v>20587.570121920748</v>
      </c>
      <c r="G492" s="3">
        <f t="shared" ca="1" si="90"/>
        <v>8</v>
      </c>
      <c r="H492">
        <f t="shared" ca="1" si="84"/>
        <v>5</v>
      </c>
      <c r="I492">
        <f t="shared" ca="1" si="94"/>
        <v>5</v>
      </c>
      <c r="J492">
        <f t="shared" ca="1" si="94"/>
        <v>3</v>
      </c>
      <c r="K492">
        <f t="shared" ca="1" si="94"/>
        <v>5</v>
      </c>
      <c r="L492">
        <f t="shared" ca="1" si="94"/>
        <v>5</v>
      </c>
      <c r="M492">
        <f t="shared" ca="1" si="94"/>
        <v>5</v>
      </c>
      <c r="N492">
        <f t="shared" ca="1" si="94"/>
        <v>3</v>
      </c>
      <c r="O492" s="2">
        <f t="shared" ca="1" si="91"/>
        <v>4.5</v>
      </c>
      <c r="P492" s="2">
        <f t="shared" ca="1" si="92"/>
        <v>4.333333333333333</v>
      </c>
      <c r="Q492" s="2">
        <f t="shared" ca="1" si="93"/>
        <v>4.4333333333333336</v>
      </c>
    </row>
    <row r="493" spans="1:17" x14ac:dyDescent="0.2">
      <c r="A493">
        <v>100492</v>
      </c>
      <c r="B493" s="3">
        <f t="shared" ca="1" si="85"/>
        <v>9089.2003054187026</v>
      </c>
      <c r="C493" s="3">
        <f t="shared" ca="1" si="86"/>
        <v>31.014627199745199</v>
      </c>
      <c r="D493" s="3" t="str">
        <f t="shared" ca="1" si="87"/>
        <v>骨干</v>
      </c>
      <c r="E493" t="str">
        <f t="shared" ca="1" si="88"/>
        <v>男</v>
      </c>
      <c r="F493" s="3">
        <f t="shared" ca="1" si="89"/>
        <v>10781.303419604803</v>
      </c>
      <c r="G493" s="3">
        <f t="shared" ca="1" si="90"/>
        <v>9</v>
      </c>
      <c r="H493">
        <f t="shared" ca="1" si="84"/>
        <v>5</v>
      </c>
      <c r="I493">
        <f t="shared" ca="1" si="94"/>
        <v>3</v>
      </c>
      <c r="J493">
        <f t="shared" ca="1" si="94"/>
        <v>5</v>
      </c>
      <c r="K493">
        <f t="shared" ca="1" si="94"/>
        <v>5</v>
      </c>
      <c r="L493">
        <f t="shared" ca="1" si="94"/>
        <v>3</v>
      </c>
      <c r="M493">
        <f t="shared" ca="1" si="94"/>
        <v>4</v>
      </c>
      <c r="N493">
        <f t="shared" ca="1" si="94"/>
        <v>5</v>
      </c>
      <c r="O493" s="2">
        <f t="shared" ca="1" si="91"/>
        <v>4.5</v>
      </c>
      <c r="P493" s="2">
        <f t="shared" ca="1" si="92"/>
        <v>4</v>
      </c>
      <c r="Q493" s="2">
        <f t="shared" ca="1" si="93"/>
        <v>4.3</v>
      </c>
    </row>
    <row r="494" spans="1:17" x14ac:dyDescent="0.2">
      <c r="A494">
        <v>100493</v>
      </c>
      <c r="B494" s="3">
        <f t="shared" ca="1" si="85"/>
        <v>2102.830735587876</v>
      </c>
      <c r="C494" s="3">
        <f t="shared" ca="1" si="86"/>
        <v>55.671130112226422</v>
      </c>
      <c r="D494" s="3" t="str">
        <f t="shared" ca="1" si="87"/>
        <v>老员工</v>
      </c>
      <c r="E494" t="str">
        <f t="shared" ca="1" si="88"/>
        <v>男</v>
      </c>
      <c r="F494" s="3">
        <f t="shared" ca="1" si="89"/>
        <v>17065.076655253699</v>
      </c>
      <c r="G494" s="3">
        <f t="shared" ca="1" si="90"/>
        <v>5</v>
      </c>
      <c r="H494">
        <f t="shared" ca="1" si="84"/>
        <v>4</v>
      </c>
      <c r="I494">
        <f t="shared" ca="1" si="94"/>
        <v>5</v>
      </c>
      <c r="J494">
        <f t="shared" ca="1" si="94"/>
        <v>4</v>
      </c>
      <c r="K494">
        <f t="shared" ca="1" si="94"/>
        <v>5</v>
      </c>
      <c r="L494">
        <f t="shared" ca="1" si="94"/>
        <v>5</v>
      </c>
      <c r="M494">
        <f t="shared" ca="1" si="94"/>
        <v>4</v>
      </c>
      <c r="N494">
        <f t="shared" ca="1" si="94"/>
        <v>5</v>
      </c>
      <c r="O494" s="2">
        <f t="shared" ca="1" si="91"/>
        <v>4.5</v>
      </c>
      <c r="P494" s="2">
        <f t="shared" ca="1" si="92"/>
        <v>4.666666666666667</v>
      </c>
      <c r="Q494" s="2">
        <f t="shared" ca="1" si="93"/>
        <v>4.5666666666666664</v>
      </c>
    </row>
    <row r="495" spans="1:17" x14ac:dyDescent="0.2">
      <c r="A495">
        <v>100494</v>
      </c>
      <c r="B495" s="3">
        <f t="shared" ca="1" si="85"/>
        <v>1935.7364982586801</v>
      </c>
      <c r="C495" s="3">
        <f t="shared" ca="1" si="86"/>
        <v>48.389572790005317</v>
      </c>
      <c r="D495" s="3" t="str">
        <f t="shared" ca="1" si="87"/>
        <v>老员工</v>
      </c>
      <c r="E495" t="str">
        <f t="shared" ca="1" si="88"/>
        <v>女</v>
      </c>
      <c r="F495" s="3">
        <f t="shared" ca="1" si="89"/>
        <v>5817.4104169111069</v>
      </c>
      <c r="G495" s="3">
        <f t="shared" ca="1" si="90"/>
        <v>6</v>
      </c>
      <c r="H495">
        <f t="shared" ca="1" si="84"/>
        <v>5</v>
      </c>
      <c r="I495">
        <f t="shared" ca="1" si="94"/>
        <v>5</v>
      </c>
      <c r="J495">
        <f t="shared" ca="1" si="94"/>
        <v>2</v>
      </c>
      <c r="K495">
        <f t="shared" ca="1" si="94"/>
        <v>4</v>
      </c>
      <c r="L495">
        <f t="shared" ca="1" si="94"/>
        <v>4</v>
      </c>
      <c r="M495">
        <f t="shared" ca="1" si="94"/>
        <v>5</v>
      </c>
      <c r="N495">
        <f t="shared" ca="1" si="94"/>
        <v>5</v>
      </c>
      <c r="O495" s="2">
        <f t="shared" ca="1" si="91"/>
        <v>4</v>
      </c>
      <c r="P495" s="2">
        <f t="shared" ca="1" si="92"/>
        <v>4.666666666666667</v>
      </c>
      <c r="Q495" s="2">
        <f t="shared" ca="1" si="93"/>
        <v>4.2666666666666666</v>
      </c>
    </row>
    <row r="496" spans="1:17" x14ac:dyDescent="0.2">
      <c r="A496">
        <v>100495</v>
      </c>
      <c r="B496" s="3">
        <f t="shared" ca="1" si="85"/>
        <v>4327.9370958005347</v>
      </c>
      <c r="C496" s="3">
        <f t="shared" ca="1" si="86"/>
        <v>44.080261967923988</v>
      </c>
      <c r="D496" s="3" t="str">
        <f t="shared" ca="1" si="87"/>
        <v>老员工</v>
      </c>
      <c r="E496" t="str">
        <f t="shared" ca="1" si="88"/>
        <v>男</v>
      </c>
      <c r="F496" s="3">
        <f t="shared" ca="1" si="89"/>
        <v>11705.013340722626</v>
      </c>
      <c r="G496" s="3">
        <f t="shared" ca="1" si="90"/>
        <v>12</v>
      </c>
      <c r="H496">
        <f t="shared" ca="1" si="84"/>
        <v>5</v>
      </c>
      <c r="I496">
        <f t="shared" ca="1" si="94"/>
        <v>4</v>
      </c>
      <c r="J496">
        <f t="shared" ca="1" si="94"/>
        <v>4</v>
      </c>
      <c r="K496">
        <f t="shared" ca="1" si="94"/>
        <v>4</v>
      </c>
      <c r="L496">
        <f t="shared" ca="1" si="94"/>
        <v>4</v>
      </c>
      <c r="M496">
        <f t="shared" ca="1" si="94"/>
        <v>5</v>
      </c>
      <c r="N496">
        <f t="shared" ca="1" si="94"/>
        <v>5</v>
      </c>
      <c r="O496" s="2">
        <f t="shared" ca="1" si="91"/>
        <v>4.25</v>
      </c>
      <c r="P496" s="2">
        <f t="shared" ca="1" si="92"/>
        <v>4.666666666666667</v>
      </c>
      <c r="Q496" s="2">
        <f t="shared" ca="1" si="93"/>
        <v>4.416666666666667</v>
      </c>
    </row>
    <row r="497" spans="1:17" x14ac:dyDescent="0.2">
      <c r="A497">
        <v>100496</v>
      </c>
      <c r="B497" s="3">
        <f t="shared" ca="1" si="85"/>
        <v>5172.1969887321548</v>
      </c>
      <c r="C497" s="3">
        <f t="shared" ca="1" si="86"/>
        <v>41.574688426582242</v>
      </c>
      <c r="D497" s="3" t="str">
        <f t="shared" ca="1" si="87"/>
        <v>老员工</v>
      </c>
      <c r="E497" t="str">
        <f t="shared" ca="1" si="88"/>
        <v>女</v>
      </c>
      <c r="F497" s="3">
        <f t="shared" ca="1" si="89"/>
        <v>2890.6542615865187</v>
      </c>
      <c r="G497" s="3">
        <f t="shared" ca="1" si="90"/>
        <v>3</v>
      </c>
      <c r="H497">
        <f t="shared" ca="1" si="84"/>
        <v>5</v>
      </c>
      <c r="I497">
        <f t="shared" ca="1" si="94"/>
        <v>4</v>
      </c>
      <c r="J497">
        <f t="shared" ca="1" si="94"/>
        <v>4</v>
      </c>
      <c r="K497">
        <f t="shared" ca="1" si="94"/>
        <v>5</v>
      </c>
      <c r="L497">
        <f t="shared" ca="1" si="94"/>
        <v>5</v>
      </c>
      <c r="M497">
        <f t="shared" ca="1" si="94"/>
        <v>5</v>
      </c>
      <c r="N497">
        <f t="shared" ca="1" si="94"/>
        <v>5</v>
      </c>
      <c r="O497" s="2">
        <f t="shared" ca="1" si="91"/>
        <v>4.5</v>
      </c>
      <c r="P497" s="2">
        <f t="shared" ca="1" si="92"/>
        <v>5</v>
      </c>
      <c r="Q497" s="2">
        <f t="shared" ca="1" si="93"/>
        <v>4.6999999999999993</v>
      </c>
    </row>
    <row r="498" spans="1:17" x14ac:dyDescent="0.2">
      <c r="A498">
        <v>100497</v>
      </c>
      <c r="B498" s="3">
        <f t="shared" ca="1" si="85"/>
        <v>3038.0507587720031</v>
      </c>
      <c r="C498" s="3">
        <f t="shared" ca="1" si="86"/>
        <v>23.666573985840671</v>
      </c>
      <c r="D498" s="3" t="str">
        <f t="shared" ca="1" si="87"/>
        <v>骨干</v>
      </c>
      <c r="E498" t="str">
        <f t="shared" ca="1" si="88"/>
        <v>男</v>
      </c>
      <c r="F498" s="3">
        <f t="shared" ca="1" si="89"/>
        <v>14707.017448998056</v>
      </c>
      <c r="G498" s="3">
        <f t="shared" ca="1" si="90"/>
        <v>6</v>
      </c>
      <c r="H498">
        <f t="shared" ca="1" si="84"/>
        <v>5</v>
      </c>
      <c r="I498">
        <f t="shared" ca="1" si="94"/>
        <v>4</v>
      </c>
      <c r="J498">
        <f t="shared" ca="1" si="94"/>
        <v>5</v>
      </c>
      <c r="K498">
        <f t="shared" ca="1" si="94"/>
        <v>5</v>
      </c>
      <c r="L498">
        <f t="shared" ca="1" si="94"/>
        <v>5</v>
      </c>
      <c r="M498">
        <f t="shared" ca="1" si="94"/>
        <v>5</v>
      </c>
      <c r="N498">
        <f t="shared" ca="1" si="94"/>
        <v>3</v>
      </c>
      <c r="O498" s="2">
        <f t="shared" ca="1" si="91"/>
        <v>4.75</v>
      </c>
      <c r="P498" s="2">
        <f t="shared" ca="1" si="92"/>
        <v>4.333333333333333</v>
      </c>
      <c r="Q498" s="2">
        <f t="shared" ca="1" si="93"/>
        <v>4.5833333333333339</v>
      </c>
    </row>
    <row r="499" spans="1:17" x14ac:dyDescent="0.2">
      <c r="A499">
        <v>100498</v>
      </c>
      <c r="B499" s="3">
        <f t="shared" ca="1" si="85"/>
        <v>7904.4226025565122</v>
      </c>
      <c r="C499" s="3">
        <f t="shared" ca="1" si="86"/>
        <v>54.998327007210214</v>
      </c>
      <c r="D499" s="3" t="str">
        <f t="shared" ca="1" si="87"/>
        <v>老员工</v>
      </c>
      <c r="E499" t="str">
        <f t="shared" ca="1" si="88"/>
        <v>女</v>
      </c>
      <c r="F499" s="3">
        <f t="shared" ca="1" si="89"/>
        <v>9585.5303544880444</v>
      </c>
      <c r="G499" s="3">
        <f t="shared" ca="1" si="90"/>
        <v>4</v>
      </c>
      <c r="H499">
        <f t="shared" ca="1" si="84"/>
        <v>5</v>
      </c>
      <c r="I499">
        <f t="shared" ca="1" si="94"/>
        <v>5</v>
      </c>
      <c r="J499">
        <f t="shared" ca="1" si="94"/>
        <v>5</v>
      </c>
      <c r="K499">
        <f t="shared" ca="1" si="94"/>
        <v>3</v>
      </c>
      <c r="L499">
        <f t="shared" ca="1" si="94"/>
        <v>5</v>
      </c>
      <c r="M499">
        <f t="shared" ca="1" si="94"/>
        <v>5</v>
      </c>
      <c r="N499">
        <f t="shared" ca="1" si="94"/>
        <v>5</v>
      </c>
      <c r="O499" s="2">
        <f t="shared" ca="1" si="91"/>
        <v>4.5</v>
      </c>
      <c r="P499" s="2">
        <f t="shared" ca="1" si="92"/>
        <v>5</v>
      </c>
      <c r="Q499" s="2">
        <f t="shared" ca="1" si="93"/>
        <v>4.6999999999999993</v>
      </c>
    </row>
    <row r="500" spans="1:17" x14ac:dyDescent="0.2">
      <c r="A500">
        <v>100499</v>
      </c>
      <c r="B500" s="3">
        <f t="shared" ca="1" si="85"/>
        <v>2952.1246591806594</v>
      </c>
      <c r="C500" s="3">
        <f t="shared" ca="1" si="86"/>
        <v>24.30279961990421</v>
      </c>
      <c r="D500" s="3" t="str">
        <f t="shared" ca="1" si="87"/>
        <v>骨干</v>
      </c>
      <c r="E500" t="str">
        <f t="shared" ca="1" si="88"/>
        <v>男</v>
      </c>
      <c r="F500" s="3">
        <f t="shared" ca="1" si="89"/>
        <v>12517.689088309486</v>
      </c>
      <c r="G500" s="3">
        <f t="shared" ca="1" si="90"/>
        <v>4</v>
      </c>
      <c r="H500">
        <f t="shared" ca="1" si="84"/>
        <v>5</v>
      </c>
      <c r="I500">
        <f t="shared" ca="1" si="94"/>
        <v>5</v>
      </c>
      <c r="J500">
        <f t="shared" ca="1" si="94"/>
        <v>4</v>
      </c>
      <c r="K500">
        <f t="shared" ca="1" si="94"/>
        <v>5</v>
      </c>
      <c r="L500">
        <f t="shared" ca="1" si="94"/>
        <v>5</v>
      </c>
      <c r="M500">
        <f t="shared" ca="1" si="94"/>
        <v>5</v>
      </c>
      <c r="N500">
        <f t="shared" ca="1" si="94"/>
        <v>5</v>
      </c>
      <c r="O500" s="2">
        <f t="shared" ca="1" si="91"/>
        <v>4.75</v>
      </c>
      <c r="P500" s="2">
        <f t="shared" ca="1" si="92"/>
        <v>5</v>
      </c>
      <c r="Q500" s="2">
        <f t="shared" ca="1" si="93"/>
        <v>4.8499999999999996</v>
      </c>
    </row>
    <row r="501" spans="1:17" x14ac:dyDescent="0.2">
      <c r="A501">
        <v>100500</v>
      </c>
      <c r="B501" s="3">
        <f t="shared" ca="1" si="85"/>
        <v>8298.6755880621258</v>
      </c>
      <c r="C501" s="3">
        <f t="shared" ca="1" si="86"/>
        <v>23.526220779345881</v>
      </c>
      <c r="D501" s="3" t="str">
        <f t="shared" ca="1" si="87"/>
        <v>骨干</v>
      </c>
      <c r="E501" t="str">
        <f t="shared" ca="1" si="88"/>
        <v>女</v>
      </c>
      <c r="F501" s="3">
        <f t="shared" ca="1" si="89"/>
        <v>16463.060176982668</v>
      </c>
      <c r="G501" s="3">
        <f t="shared" ca="1" si="90"/>
        <v>18</v>
      </c>
      <c r="H501">
        <f t="shared" ref="H501:H564" ca="1" si="95">IF(RAND()&lt;0.5,5,IF(RAND()&lt;0.7,4,IF(RAND()&lt;0.8,3,IF(RAND()&lt;0.9,2,1))))</f>
        <v>2</v>
      </c>
      <c r="I501">
        <f t="shared" ca="1" si="94"/>
        <v>4</v>
      </c>
      <c r="J501">
        <f t="shared" ca="1" si="94"/>
        <v>5</v>
      </c>
      <c r="K501">
        <f t="shared" ca="1" si="94"/>
        <v>3</v>
      </c>
      <c r="L501">
        <f t="shared" ca="1" si="94"/>
        <v>5</v>
      </c>
      <c r="M501">
        <f t="shared" ca="1" si="94"/>
        <v>5</v>
      </c>
      <c r="N501">
        <f t="shared" ca="1" si="94"/>
        <v>5</v>
      </c>
      <c r="O501" s="2">
        <f t="shared" ca="1" si="91"/>
        <v>3.5</v>
      </c>
      <c r="P501" s="2">
        <f t="shared" ca="1" si="92"/>
        <v>5</v>
      </c>
      <c r="Q501" s="2">
        <f t="shared" ca="1" si="93"/>
        <v>4.0999999999999996</v>
      </c>
    </row>
    <row r="502" spans="1:17" x14ac:dyDescent="0.2">
      <c r="A502">
        <v>100501</v>
      </c>
      <c r="B502" s="3">
        <f t="shared" ca="1" si="85"/>
        <v>1932.6910358895045</v>
      </c>
      <c r="C502" s="3">
        <f t="shared" ca="1" si="86"/>
        <v>59.227227378447289</v>
      </c>
      <c r="D502" s="3" t="str">
        <f t="shared" ca="1" si="87"/>
        <v>老员工</v>
      </c>
      <c r="E502" t="str">
        <f t="shared" ca="1" si="88"/>
        <v>男</v>
      </c>
      <c r="F502" s="3">
        <f t="shared" ca="1" si="89"/>
        <v>2185.0378994675771</v>
      </c>
      <c r="G502" s="3">
        <f t="shared" ca="1" si="90"/>
        <v>19</v>
      </c>
      <c r="H502">
        <f t="shared" ca="1" si="95"/>
        <v>4</v>
      </c>
      <c r="I502">
        <f t="shared" ca="1" si="94"/>
        <v>5</v>
      </c>
      <c r="J502">
        <f t="shared" ca="1" si="94"/>
        <v>5</v>
      </c>
      <c r="K502">
        <f t="shared" ca="1" si="94"/>
        <v>5</v>
      </c>
      <c r="L502">
        <f t="shared" ca="1" si="94"/>
        <v>5</v>
      </c>
      <c r="M502">
        <f t="shared" ca="1" si="94"/>
        <v>3</v>
      </c>
      <c r="N502">
        <f t="shared" ca="1" si="94"/>
        <v>5</v>
      </c>
      <c r="O502" s="2">
        <f t="shared" ca="1" si="91"/>
        <v>4.75</v>
      </c>
      <c r="P502" s="2">
        <f t="shared" ca="1" si="92"/>
        <v>4.333333333333333</v>
      </c>
      <c r="Q502" s="2">
        <f t="shared" ca="1" si="93"/>
        <v>4.5833333333333339</v>
      </c>
    </row>
    <row r="503" spans="1:17" x14ac:dyDescent="0.2">
      <c r="A503">
        <v>100502</v>
      </c>
      <c r="B503" s="3">
        <f t="shared" ca="1" si="85"/>
        <v>6032.3229491331322</v>
      </c>
      <c r="C503" s="3">
        <f t="shared" ca="1" si="86"/>
        <v>53.046819249988971</v>
      </c>
      <c r="D503" s="3" t="str">
        <f t="shared" ca="1" si="87"/>
        <v>老员工</v>
      </c>
      <c r="E503" t="str">
        <f t="shared" ca="1" si="88"/>
        <v>女</v>
      </c>
      <c r="F503" s="3">
        <f t="shared" ca="1" si="89"/>
        <v>16220.584688103087</v>
      </c>
      <c r="G503" s="3">
        <f t="shared" ca="1" si="90"/>
        <v>9</v>
      </c>
      <c r="H503">
        <f t="shared" ca="1" si="95"/>
        <v>5</v>
      </c>
      <c r="I503">
        <f t="shared" ca="1" si="94"/>
        <v>5</v>
      </c>
      <c r="J503">
        <f t="shared" ca="1" si="94"/>
        <v>4</v>
      </c>
      <c r="K503">
        <f t="shared" ca="1" si="94"/>
        <v>5</v>
      </c>
      <c r="L503">
        <f t="shared" ca="1" si="94"/>
        <v>4</v>
      </c>
      <c r="M503">
        <f t="shared" ca="1" si="94"/>
        <v>5</v>
      </c>
      <c r="N503">
        <f t="shared" ca="1" si="94"/>
        <v>3</v>
      </c>
      <c r="O503" s="2">
        <f t="shared" ca="1" si="91"/>
        <v>4.75</v>
      </c>
      <c r="P503" s="2">
        <f t="shared" ca="1" si="92"/>
        <v>4</v>
      </c>
      <c r="Q503" s="2">
        <f t="shared" ca="1" si="93"/>
        <v>4.45</v>
      </c>
    </row>
    <row r="504" spans="1:17" x14ac:dyDescent="0.2">
      <c r="A504">
        <v>100503</v>
      </c>
      <c r="B504" s="3">
        <f t="shared" ca="1" si="85"/>
        <v>665.28944720059985</v>
      </c>
      <c r="C504" s="3">
        <f t="shared" ca="1" si="86"/>
        <v>36.809362558838266</v>
      </c>
      <c r="D504" s="3" t="str">
        <f t="shared" ca="1" si="87"/>
        <v>老员工</v>
      </c>
      <c r="E504" t="str">
        <f t="shared" ca="1" si="88"/>
        <v>男</v>
      </c>
      <c r="F504" s="3">
        <f t="shared" ca="1" si="89"/>
        <v>12521.052516411355</v>
      </c>
      <c r="G504" s="3">
        <f t="shared" ca="1" si="90"/>
        <v>17</v>
      </c>
      <c r="H504">
        <f t="shared" ca="1" si="95"/>
        <v>4</v>
      </c>
      <c r="I504">
        <f t="shared" ca="1" si="94"/>
        <v>5</v>
      </c>
      <c r="J504">
        <f t="shared" ca="1" si="94"/>
        <v>5</v>
      </c>
      <c r="K504">
        <f t="shared" ca="1" si="94"/>
        <v>4</v>
      </c>
      <c r="L504">
        <f t="shared" ca="1" si="94"/>
        <v>5</v>
      </c>
      <c r="M504">
        <f t="shared" ca="1" si="94"/>
        <v>4</v>
      </c>
      <c r="N504">
        <f t="shared" ca="1" si="94"/>
        <v>2</v>
      </c>
      <c r="O504" s="2">
        <f t="shared" ca="1" si="91"/>
        <v>4.5</v>
      </c>
      <c r="P504" s="2">
        <f t="shared" ca="1" si="92"/>
        <v>3.6666666666666665</v>
      </c>
      <c r="Q504" s="2">
        <f t="shared" ca="1" si="93"/>
        <v>4.1666666666666661</v>
      </c>
    </row>
    <row r="505" spans="1:17" x14ac:dyDescent="0.2">
      <c r="A505">
        <v>100504</v>
      </c>
      <c r="B505" s="3">
        <f t="shared" ca="1" si="85"/>
        <v>6041.0172399703206</v>
      </c>
      <c r="C505" s="3">
        <f t="shared" ca="1" si="86"/>
        <v>62.525522928791027</v>
      </c>
      <c r="D505" s="3" t="str">
        <f t="shared" ca="1" si="87"/>
        <v>老员工</v>
      </c>
      <c r="E505" t="str">
        <f t="shared" ca="1" si="88"/>
        <v>男</v>
      </c>
      <c r="F505" s="3">
        <f t="shared" ca="1" si="89"/>
        <v>16149.665609411943</v>
      </c>
      <c r="G505" s="3">
        <f t="shared" ca="1" si="90"/>
        <v>10</v>
      </c>
      <c r="H505">
        <f t="shared" ca="1" si="95"/>
        <v>5</v>
      </c>
      <c r="I505">
        <f t="shared" ca="1" si="94"/>
        <v>3</v>
      </c>
      <c r="J505">
        <f t="shared" ca="1" si="94"/>
        <v>3</v>
      </c>
      <c r="K505">
        <f t="shared" ca="1" si="94"/>
        <v>4</v>
      </c>
      <c r="L505">
        <f t="shared" ca="1" si="94"/>
        <v>5</v>
      </c>
      <c r="M505">
        <f t="shared" ca="1" si="94"/>
        <v>4</v>
      </c>
      <c r="N505">
        <f t="shared" ca="1" si="94"/>
        <v>5</v>
      </c>
      <c r="O505" s="2">
        <f t="shared" ca="1" si="91"/>
        <v>3.75</v>
      </c>
      <c r="P505" s="2">
        <f t="shared" ca="1" si="92"/>
        <v>4.666666666666667</v>
      </c>
      <c r="Q505" s="2">
        <f t="shared" ca="1" si="93"/>
        <v>4.1166666666666671</v>
      </c>
    </row>
    <row r="506" spans="1:17" x14ac:dyDescent="0.2">
      <c r="A506">
        <v>100505</v>
      </c>
      <c r="B506" s="3">
        <f t="shared" ca="1" si="85"/>
        <v>7758.1003683916406</v>
      </c>
      <c r="C506" s="3">
        <f t="shared" ca="1" si="86"/>
        <v>51.61958363089142</v>
      </c>
      <c r="D506" s="3" t="str">
        <f t="shared" ca="1" si="87"/>
        <v>老员工</v>
      </c>
      <c r="E506" t="str">
        <f t="shared" ca="1" si="88"/>
        <v>女</v>
      </c>
      <c r="F506" s="3">
        <f t="shared" ca="1" si="89"/>
        <v>9593.7151003196013</v>
      </c>
      <c r="G506" s="3">
        <f t="shared" ca="1" si="90"/>
        <v>16</v>
      </c>
      <c r="H506">
        <f t="shared" ca="1" si="95"/>
        <v>4</v>
      </c>
      <c r="I506">
        <f t="shared" ca="1" si="94"/>
        <v>4</v>
      </c>
      <c r="J506">
        <f t="shared" ca="1" si="94"/>
        <v>2</v>
      </c>
      <c r="K506">
        <f t="shared" ca="1" si="94"/>
        <v>3</v>
      </c>
      <c r="L506">
        <f t="shared" ca="1" si="94"/>
        <v>5</v>
      </c>
      <c r="M506">
        <f t="shared" ca="1" si="94"/>
        <v>5</v>
      </c>
      <c r="N506">
        <f t="shared" ca="1" si="94"/>
        <v>5</v>
      </c>
      <c r="O506" s="2">
        <f t="shared" ca="1" si="91"/>
        <v>3.25</v>
      </c>
      <c r="P506" s="2">
        <f t="shared" ca="1" si="92"/>
        <v>5</v>
      </c>
      <c r="Q506" s="2">
        <f t="shared" ca="1" si="93"/>
        <v>3.95</v>
      </c>
    </row>
    <row r="507" spans="1:17" x14ac:dyDescent="0.2">
      <c r="A507">
        <v>100506</v>
      </c>
      <c r="B507" s="3">
        <f t="shared" ca="1" si="85"/>
        <v>5020.9129874197088</v>
      </c>
      <c r="C507" s="3">
        <f t="shared" ca="1" si="86"/>
        <v>52.102602700356144</v>
      </c>
      <c r="D507" s="3" t="str">
        <f t="shared" ca="1" si="87"/>
        <v>老员工</v>
      </c>
      <c r="E507" t="str">
        <f t="shared" ca="1" si="88"/>
        <v>女</v>
      </c>
      <c r="F507" s="3">
        <f t="shared" ca="1" si="89"/>
        <v>4193.8498476470977</v>
      </c>
      <c r="G507" s="3">
        <f t="shared" ca="1" si="90"/>
        <v>14</v>
      </c>
      <c r="H507">
        <f t="shared" ca="1" si="95"/>
        <v>4</v>
      </c>
      <c r="I507">
        <f t="shared" ca="1" si="94"/>
        <v>5</v>
      </c>
      <c r="J507">
        <f t="shared" ca="1" si="94"/>
        <v>4</v>
      </c>
      <c r="K507">
        <f t="shared" ca="1" si="94"/>
        <v>5</v>
      </c>
      <c r="L507">
        <f t="shared" ca="1" si="94"/>
        <v>3</v>
      </c>
      <c r="M507">
        <f t="shared" ca="1" si="94"/>
        <v>5</v>
      </c>
      <c r="N507">
        <f t="shared" ca="1" si="94"/>
        <v>5</v>
      </c>
      <c r="O507" s="2">
        <f t="shared" ca="1" si="91"/>
        <v>4.5</v>
      </c>
      <c r="P507" s="2">
        <f t="shared" ca="1" si="92"/>
        <v>4.333333333333333</v>
      </c>
      <c r="Q507" s="2">
        <f t="shared" ca="1" si="93"/>
        <v>4.4333333333333336</v>
      </c>
    </row>
    <row r="508" spans="1:17" x14ac:dyDescent="0.2">
      <c r="A508">
        <v>100507</v>
      </c>
      <c r="B508" s="3">
        <f t="shared" ca="1" si="85"/>
        <v>7155.0097673329492</v>
      </c>
      <c r="C508" s="3">
        <f t="shared" ca="1" si="86"/>
        <v>67.076822412376487</v>
      </c>
      <c r="D508" s="3" t="str">
        <f t="shared" ca="1" si="87"/>
        <v>老员工</v>
      </c>
      <c r="E508" t="str">
        <f t="shared" ca="1" si="88"/>
        <v>男</v>
      </c>
      <c r="F508" s="3">
        <f t="shared" ca="1" si="89"/>
        <v>21238.460569383169</v>
      </c>
      <c r="G508" s="3">
        <f t="shared" ca="1" si="90"/>
        <v>18</v>
      </c>
      <c r="H508">
        <f t="shared" ca="1" si="95"/>
        <v>5</v>
      </c>
      <c r="I508">
        <f t="shared" ca="1" si="94"/>
        <v>5</v>
      </c>
      <c r="J508">
        <f t="shared" ca="1" si="94"/>
        <v>2</v>
      </c>
      <c r="K508">
        <f t="shared" ca="1" si="94"/>
        <v>4</v>
      </c>
      <c r="L508">
        <f t="shared" ca="1" si="94"/>
        <v>5</v>
      </c>
      <c r="M508">
        <f t="shared" ca="1" si="94"/>
        <v>5</v>
      </c>
      <c r="N508">
        <f t="shared" ca="1" si="94"/>
        <v>4</v>
      </c>
      <c r="O508" s="2">
        <f t="shared" ca="1" si="91"/>
        <v>4</v>
      </c>
      <c r="P508" s="2">
        <f t="shared" ca="1" si="92"/>
        <v>4.666666666666667</v>
      </c>
      <c r="Q508" s="2">
        <f t="shared" ca="1" si="93"/>
        <v>4.2666666666666666</v>
      </c>
    </row>
    <row r="509" spans="1:17" x14ac:dyDescent="0.2">
      <c r="A509">
        <v>100508</v>
      </c>
      <c r="B509" s="3">
        <f t="shared" ca="1" si="85"/>
        <v>420.74224763147259</v>
      </c>
      <c r="C509" s="3">
        <f t="shared" ca="1" si="86"/>
        <v>44.76184100386557</v>
      </c>
      <c r="D509" s="3" t="str">
        <f t="shared" ca="1" si="87"/>
        <v>老员工</v>
      </c>
      <c r="E509" t="str">
        <f t="shared" ca="1" si="88"/>
        <v>男</v>
      </c>
      <c r="F509" s="3">
        <f t="shared" ca="1" si="89"/>
        <v>12496.814280420534</v>
      </c>
      <c r="G509" s="3">
        <f t="shared" ca="1" si="90"/>
        <v>16</v>
      </c>
      <c r="H509">
        <f t="shared" ca="1" si="95"/>
        <v>5</v>
      </c>
      <c r="I509">
        <f t="shared" ca="1" si="94"/>
        <v>3</v>
      </c>
      <c r="J509">
        <f t="shared" ca="1" si="94"/>
        <v>3</v>
      </c>
      <c r="K509">
        <f t="shared" ca="1" si="94"/>
        <v>3</v>
      </c>
      <c r="L509">
        <f t="shared" ca="1" si="94"/>
        <v>5</v>
      </c>
      <c r="M509">
        <f t="shared" ca="1" si="94"/>
        <v>4</v>
      </c>
      <c r="N509">
        <f t="shared" ca="1" si="94"/>
        <v>5</v>
      </c>
      <c r="O509" s="2">
        <f t="shared" ca="1" si="91"/>
        <v>3.5</v>
      </c>
      <c r="P509" s="2">
        <f t="shared" ca="1" si="92"/>
        <v>4.666666666666667</v>
      </c>
      <c r="Q509" s="2">
        <f t="shared" ca="1" si="93"/>
        <v>3.9666666666666668</v>
      </c>
    </row>
    <row r="510" spans="1:17" x14ac:dyDescent="0.2">
      <c r="A510">
        <v>100509</v>
      </c>
      <c r="B510" s="3">
        <f t="shared" ca="1" si="85"/>
        <v>2197.0620266910137</v>
      </c>
      <c r="C510" s="3">
        <f t="shared" ca="1" si="86"/>
        <v>36.848268641112526</v>
      </c>
      <c r="D510" s="3" t="str">
        <f t="shared" ca="1" si="87"/>
        <v>老员工</v>
      </c>
      <c r="E510" t="str">
        <f t="shared" ca="1" si="88"/>
        <v>女</v>
      </c>
      <c r="F510" s="3">
        <f t="shared" ca="1" si="89"/>
        <v>3636.1687919613055</v>
      </c>
      <c r="G510" s="3">
        <f t="shared" ca="1" si="90"/>
        <v>14</v>
      </c>
      <c r="H510">
        <f t="shared" ca="1" si="95"/>
        <v>5</v>
      </c>
      <c r="I510">
        <f t="shared" ca="1" si="94"/>
        <v>2</v>
      </c>
      <c r="J510">
        <f t="shared" ca="1" si="94"/>
        <v>5</v>
      </c>
      <c r="K510">
        <f t="shared" ca="1" si="94"/>
        <v>4</v>
      </c>
      <c r="L510">
        <f t="shared" ca="1" si="94"/>
        <v>5</v>
      </c>
      <c r="M510">
        <f t="shared" ca="1" si="94"/>
        <v>5</v>
      </c>
      <c r="N510">
        <f t="shared" ca="1" si="94"/>
        <v>3</v>
      </c>
      <c r="O510" s="2">
        <f t="shared" ca="1" si="91"/>
        <v>4</v>
      </c>
      <c r="P510" s="2">
        <f t="shared" ca="1" si="92"/>
        <v>4.333333333333333</v>
      </c>
      <c r="Q510" s="2">
        <f t="shared" ca="1" si="93"/>
        <v>4.1333333333333329</v>
      </c>
    </row>
    <row r="511" spans="1:17" x14ac:dyDescent="0.2">
      <c r="A511">
        <v>100510</v>
      </c>
      <c r="B511" s="3">
        <f t="shared" ca="1" si="85"/>
        <v>7014.6878282806447</v>
      </c>
      <c r="C511" s="3">
        <f t="shared" ca="1" si="86"/>
        <v>37.128711426735208</v>
      </c>
      <c r="D511" s="3" t="str">
        <f t="shared" ca="1" si="87"/>
        <v>老员工</v>
      </c>
      <c r="E511" t="str">
        <f t="shared" ca="1" si="88"/>
        <v>女</v>
      </c>
      <c r="F511" s="3">
        <f t="shared" ca="1" si="89"/>
        <v>5619.4329478083473</v>
      </c>
      <c r="G511" s="3">
        <f t="shared" ca="1" si="90"/>
        <v>6</v>
      </c>
      <c r="H511">
        <f t="shared" ca="1" si="95"/>
        <v>4</v>
      </c>
      <c r="I511">
        <f t="shared" ca="1" si="94"/>
        <v>5</v>
      </c>
      <c r="J511">
        <f t="shared" ca="1" si="94"/>
        <v>3</v>
      </c>
      <c r="K511">
        <f t="shared" ca="1" si="94"/>
        <v>4</v>
      </c>
      <c r="L511">
        <f t="shared" ca="1" si="94"/>
        <v>3</v>
      </c>
      <c r="M511">
        <f t="shared" ca="1" si="94"/>
        <v>4</v>
      </c>
      <c r="N511">
        <f t="shared" ca="1" si="94"/>
        <v>5</v>
      </c>
      <c r="O511" s="2">
        <f t="shared" ca="1" si="91"/>
        <v>4</v>
      </c>
      <c r="P511" s="2">
        <f t="shared" ca="1" si="92"/>
        <v>4</v>
      </c>
      <c r="Q511" s="2">
        <f t="shared" ca="1" si="93"/>
        <v>4</v>
      </c>
    </row>
    <row r="512" spans="1:17" x14ac:dyDescent="0.2">
      <c r="A512">
        <v>100511</v>
      </c>
      <c r="B512" s="3">
        <f t="shared" ca="1" si="85"/>
        <v>9008.0596556813325</v>
      </c>
      <c r="C512" s="3">
        <f t="shared" ca="1" si="86"/>
        <v>38.280538282462835</v>
      </c>
      <c r="D512" s="3" t="str">
        <f t="shared" ca="1" si="87"/>
        <v>老员工</v>
      </c>
      <c r="E512" t="str">
        <f t="shared" ca="1" si="88"/>
        <v>男</v>
      </c>
      <c r="F512" s="3">
        <f t="shared" ca="1" si="89"/>
        <v>19408.285453805238</v>
      </c>
      <c r="G512" s="3">
        <f t="shared" ca="1" si="90"/>
        <v>5</v>
      </c>
      <c r="H512">
        <f t="shared" ca="1" si="95"/>
        <v>4</v>
      </c>
      <c r="I512">
        <f t="shared" ca="1" si="94"/>
        <v>5</v>
      </c>
      <c r="J512">
        <f t="shared" ca="1" si="94"/>
        <v>4</v>
      </c>
      <c r="K512">
        <f t="shared" ca="1" si="94"/>
        <v>4</v>
      </c>
      <c r="L512">
        <f t="shared" ca="1" si="94"/>
        <v>5</v>
      </c>
      <c r="M512">
        <f t="shared" ca="1" si="94"/>
        <v>4</v>
      </c>
      <c r="N512">
        <f t="shared" ca="1" si="94"/>
        <v>5</v>
      </c>
      <c r="O512" s="2">
        <f t="shared" ca="1" si="91"/>
        <v>4.25</v>
      </c>
      <c r="P512" s="2">
        <f t="shared" ca="1" si="92"/>
        <v>4.666666666666667</v>
      </c>
      <c r="Q512" s="2">
        <f t="shared" ca="1" si="93"/>
        <v>4.416666666666667</v>
      </c>
    </row>
    <row r="513" spans="1:17" x14ac:dyDescent="0.2">
      <c r="A513">
        <v>100512</v>
      </c>
      <c r="B513" s="3">
        <f t="shared" ca="1" si="85"/>
        <v>7847.021604281058</v>
      </c>
      <c r="C513" s="3">
        <f t="shared" ca="1" si="86"/>
        <v>54.338136545738223</v>
      </c>
      <c r="D513" s="3" t="str">
        <f t="shared" ca="1" si="87"/>
        <v>老员工</v>
      </c>
      <c r="E513" t="str">
        <f t="shared" ca="1" si="88"/>
        <v>女</v>
      </c>
      <c r="F513" s="3">
        <f t="shared" ca="1" si="89"/>
        <v>21525.268239632758</v>
      </c>
      <c r="G513" s="3">
        <f t="shared" ca="1" si="90"/>
        <v>19</v>
      </c>
      <c r="H513">
        <f t="shared" ca="1" si="95"/>
        <v>5</v>
      </c>
      <c r="I513">
        <f t="shared" ca="1" si="94"/>
        <v>4</v>
      </c>
      <c r="J513">
        <f t="shared" ca="1" si="94"/>
        <v>5</v>
      </c>
      <c r="K513">
        <f t="shared" ca="1" si="94"/>
        <v>5</v>
      </c>
      <c r="L513">
        <f t="shared" ca="1" si="94"/>
        <v>3</v>
      </c>
      <c r="M513">
        <f t="shared" ca="1" si="94"/>
        <v>5</v>
      </c>
      <c r="N513">
        <f t="shared" ca="1" si="94"/>
        <v>2</v>
      </c>
      <c r="O513" s="2">
        <f t="shared" ca="1" si="91"/>
        <v>4.75</v>
      </c>
      <c r="P513" s="2">
        <f t="shared" ca="1" si="92"/>
        <v>3.3333333333333335</v>
      </c>
      <c r="Q513" s="2">
        <f t="shared" ca="1" si="93"/>
        <v>4.1833333333333336</v>
      </c>
    </row>
    <row r="514" spans="1:17" x14ac:dyDescent="0.2">
      <c r="A514">
        <v>100513</v>
      </c>
      <c r="B514" s="3">
        <f t="shared" ca="1" si="85"/>
        <v>2010.5703325128777</v>
      </c>
      <c r="C514" s="3">
        <f t="shared" ca="1" si="86"/>
        <v>56.110735977996974</v>
      </c>
      <c r="D514" s="3" t="str">
        <f t="shared" ca="1" si="87"/>
        <v>老员工</v>
      </c>
      <c r="E514" t="str">
        <f t="shared" ca="1" si="88"/>
        <v>女</v>
      </c>
      <c r="F514" s="3">
        <f t="shared" ca="1" si="89"/>
        <v>9291.4073420215627</v>
      </c>
      <c r="G514" s="3">
        <f t="shared" ca="1" si="90"/>
        <v>9</v>
      </c>
      <c r="H514">
        <f t="shared" ca="1" si="95"/>
        <v>3</v>
      </c>
      <c r="I514">
        <f t="shared" ca="1" si="94"/>
        <v>4</v>
      </c>
      <c r="J514">
        <f t="shared" ca="1" si="94"/>
        <v>5</v>
      </c>
      <c r="K514">
        <f t="shared" ca="1" si="94"/>
        <v>5</v>
      </c>
      <c r="L514">
        <f t="shared" ca="1" si="94"/>
        <v>5</v>
      </c>
      <c r="M514">
        <f t="shared" ca="1" si="94"/>
        <v>5</v>
      </c>
      <c r="N514">
        <f t="shared" ca="1" si="94"/>
        <v>4</v>
      </c>
      <c r="O514" s="2">
        <f t="shared" ca="1" si="91"/>
        <v>4.25</v>
      </c>
      <c r="P514" s="2">
        <f t="shared" ca="1" si="92"/>
        <v>4.666666666666667</v>
      </c>
      <c r="Q514" s="2">
        <f t="shared" ca="1" si="93"/>
        <v>4.416666666666667</v>
      </c>
    </row>
    <row r="515" spans="1:17" x14ac:dyDescent="0.2">
      <c r="A515">
        <v>100514</v>
      </c>
      <c r="B515" s="3">
        <f t="shared" ref="B515:B572" ca="1" si="96">RAND()*10000</f>
        <v>3357.482196312661</v>
      </c>
      <c r="C515" s="3">
        <f t="shared" ref="C515:C572" ca="1" si="97">18+RAND()*50</f>
        <v>56.525289024804351</v>
      </c>
      <c r="D515" s="3" t="str">
        <f t="shared" ref="D515:D572" ca="1" si="98">IF(C515&lt;=22,"青年",IF(C515&lt;=35,"骨干","老员工"))</f>
        <v>老员工</v>
      </c>
      <c r="E515" t="str">
        <f t="shared" ref="E515:E572" ca="1" si="99">IF(RAND()&lt;=0.5,"男","女")</f>
        <v>女</v>
      </c>
      <c r="F515" s="3">
        <f t="shared" ref="F515:F572" ca="1" si="100">RAND()*20000+2000</f>
        <v>10852.199593430061</v>
      </c>
      <c r="G515" s="3">
        <f t="shared" ref="G515:G572" ca="1" si="101">ROUND((2+RAND()*20),0)</f>
        <v>15</v>
      </c>
      <c r="H515">
        <f t="shared" ca="1" si="95"/>
        <v>4</v>
      </c>
      <c r="I515">
        <f t="shared" ca="1" si="94"/>
        <v>4</v>
      </c>
      <c r="J515">
        <f t="shared" ca="1" si="94"/>
        <v>4</v>
      </c>
      <c r="K515">
        <f t="shared" ca="1" si="94"/>
        <v>5</v>
      </c>
      <c r="L515">
        <f t="shared" ca="1" si="94"/>
        <v>4</v>
      </c>
      <c r="M515">
        <f t="shared" ca="1" si="94"/>
        <v>4</v>
      </c>
      <c r="N515">
        <f t="shared" ca="1" si="94"/>
        <v>5</v>
      </c>
      <c r="O515" s="2">
        <f t="shared" ref="O515:O572" ca="1" si="102">AVERAGE(H515:K515)</f>
        <v>4.25</v>
      </c>
      <c r="P515" s="2">
        <f t="shared" ref="P515:P572" ca="1" si="103">AVERAGE(L515:N515)</f>
        <v>4.333333333333333</v>
      </c>
      <c r="Q515" s="2">
        <f t="shared" ref="Q515:Q572" ca="1" si="104">0.6*O515+0.4*P515</f>
        <v>4.2833333333333332</v>
      </c>
    </row>
    <row r="516" spans="1:17" x14ac:dyDescent="0.2">
      <c r="A516">
        <v>100515</v>
      </c>
      <c r="B516" s="3">
        <f t="shared" ca="1" si="96"/>
        <v>5619.0089121514029</v>
      </c>
      <c r="C516" s="3">
        <f t="shared" ca="1" si="97"/>
        <v>59.868597542780471</v>
      </c>
      <c r="D516" s="3" t="str">
        <f t="shared" ca="1" si="98"/>
        <v>老员工</v>
      </c>
      <c r="E516" t="str">
        <f t="shared" ca="1" si="99"/>
        <v>男</v>
      </c>
      <c r="F516" s="3">
        <f t="shared" ca="1" si="100"/>
        <v>2754.973501372569</v>
      </c>
      <c r="G516" s="3">
        <f t="shared" ca="1" si="101"/>
        <v>9</v>
      </c>
      <c r="H516">
        <f t="shared" ca="1" si="95"/>
        <v>4</v>
      </c>
      <c r="I516">
        <f t="shared" ca="1" si="94"/>
        <v>5</v>
      </c>
      <c r="J516">
        <f t="shared" ca="1" si="94"/>
        <v>3</v>
      </c>
      <c r="K516">
        <f t="shared" ca="1" si="94"/>
        <v>5</v>
      </c>
      <c r="L516">
        <f t="shared" ca="1" si="94"/>
        <v>4</v>
      </c>
      <c r="M516">
        <f t="shared" ca="1" si="94"/>
        <v>4</v>
      </c>
      <c r="N516">
        <f t="shared" ca="1" si="94"/>
        <v>5</v>
      </c>
      <c r="O516" s="2">
        <f t="shared" ca="1" si="102"/>
        <v>4.25</v>
      </c>
      <c r="P516" s="2">
        <f t="shared" ca="1" si="103"/>
        <v>4.333333333333333</v>
      </c>
      <c r="Q516" s="2">
        <f t="shared" ca="1" si="104"/>
        <v>4.2833333333333332</v>
      </c>
    </row>
    <row r="517" spans="1:17" x14ac:dyDescent="0.2">
      <c r="A517">
        <v>100516</v>
      </c>
      <c r="B517" s="3">
        <f t="shared" ca="1" si="96"/>
        <v>8912.5769314178178</v>
      </c>
      <c r="C517" s="3">
        <f t="shared" ca="1" si="97"/>
        <v>39.182036159617752</v>
      </c>
      <c r="D517" s="3" t="str">
        <f t="shared" ca="1" si="98"/>
        <v>老员工</v>
      </c>
      <c r="E517" t="str">
        <f t="shared" ca="1" si="99"/>
        <v>男</v>
      </c>
      <c r="F517" s="3">
        <f t="shared" ca="1" si="100"/>
        <v>3187.126896244863</v>
      </c>
      <c r="G517" s="3">
        <f t="shared" ca="1" si="101"/>
        <v>12</v>
      </c>
      <c r="H517">
        <f t="shared" ca="1" si="95"/>
        <v>5</v>
      </c>
      <c r="I517">
        <f t="shared" ca="1" si="94"/>
        <v>5</v>
      </c>
      <c r="J517">
        <f t="shared" ca="1" si="94"/>
        <v>5</v>
      </c>
      <c r="K517">
        <f t="shared" ca="1" si="94"/>
        <v>4</v>
      </c>
      <c r="L517">
        <f t="shared" ca="1" si="94"/>
        <v>4</v>
      </c>
      <c r="M517">
        <f t="shared" ca="1" si="94"/>
        <v>2</v>
      </c>
      <c r="N517">
        <f t="shared" ca="1" si="94"/>
        <v>4</v>
      </c>
      <c r="O517" s="2">
        <f t="shared" ca="1" si="102"/>
        <v>4.75</v>
      </c>
      <c r="P517" s="2">
        <f t="shared" ca="1" si="103"/>
        <v>3.3333333333333335</v>
      </c>
      <c r="Q517" s="2">
        <f t="shared" ca="1" si="104"/>
        <v>4.1833333333333336</v>
      </c>
    </row>
    <row r="518" spans="1:17" x14ac:dyDescent="0.2">
      <c r="A518">
        <v>100517</v>
      </c>
      <c r="B518" s="3">
        <f t="shared" ca="1" si="96"/>
        <v>2003.3218210238745</v>
      </c>
      <c r="C518" s="3">
        <f t="shared" ca="1" si="97"/>
        <v>36.299491543768404</v>
      </c>
      <c r="D518" s="3" t="str">
        <f t="shared" ca="1" si="98"/>
        <v>老员工</v>
      </c>
      <c r="E518" t="str">
        <f t="shared" ca="1" si="99"/>
        <v>男</v>
      </c>
      <c r="F518" s="3">
        <f t="shared" ca="1" si="100"/>
        <v>12610.960761174749</v>
      </c>
      <c r="G518" s="3">
        <f t="shared" ca="1" si="101"/>
        <v>21</v>
      </c>
      <c r="H518">
        <f t="shared" ca="1" si="95"/>
        <v>2</v>
      </c>
      <c r="I518">
        <f t="shared" ca="1" si="94"/>
        <v>5</v>
      </c>
      <c r="J518">
        <f t="shared" ca="1" si="94"/>
        <v>3</v>
      </c>
      <c r="K518">
        <f t="shared" ca="1" si="94"/>
        <v>4</v>
      </c>
      <c r="L518">
        <f t="shared" ca="1" si="94"/>
        <v>4</v>
      </c>
      <c r="M518">
        <f t="shared" ca="1" si="94"/>
        <v>3</v>
      </c>
      <c r="N518">
        <f t="shared" ca="1" si="94"/>
        <v>5</v>
      </c>
      <c r="O518" s="2">
        <f t="shared" ca="1" si="102"/>
        <v>3.5</v>
      </c>
      <c r="P518" s="2">
        <f t="shared" ca="1" si="103"/>
        <v>4</v>
      </c>
      <c r="Q518" s="2">
        <f t="shared" ca="1" si="104"/>
        <v>3.7</v>
      </c>
    </row>
    <row r="519" spans="1:17" x14ac:dyDescent="0.2">
      <c r="A519">
        <v>100518</v>
      </c>
      <c r="B519" s="3">
        <f t="shared" ca="1" si="96"/>
        <v>8145.9038592443876</v>
      </c>
      <c r="C519" s="3">
        <f t="shared" ca="1" si="97"/>
        <v>34.713442134011309</v>
      </c>
      <c r="D519" s="3" t="str">
        <f t="shared" ca="1" si="98"/>
        <v>骨干</v>
      </c>
      <c r="E519" t="str">
        <f t="shared" ca="1" si="99"/>
        <v>男</v>
      </c>
      <c r="F519" s="3">
        <f t="shared" ca="1" si="100"/>
        <v>16793.4500832425</v>
      </c>
      <c r="G519" s="3">
        <f t="shared" ca="1" si="101"/>
        <v>7</v>
      </c>
      <c r="H519">
        <f t="shared" ca="1" si="95"/>
        <v>5</v>
      </c>
      <c r="I519">
        <f t="shared" ca="1" si="94"/>
        <v>5</v>
      </c>
      <c r="J519">
        <f t="shared" ca="1" si="94"/>
        <v>2</v>
      </c>
      <c r="K519">
        <f t="shared" ca="1" si="94"/>
        <v>5</v>
      </c>
      <c r="L519">
        <f t="shared" ca="1" si="94"/>
        <v>5</v>
      </c>
      <c r="M519">
        <f t="shared" ref="I519:N562" ca="1" si="105">IF(RAND()&lt;0.5,5,IF(RAND()&lt;0.7,4,IF(RAND()&lt;0.8,3,IF(RAND()&lt;0.9,2,1))))</f>
        <v>4</v>
      </c>
      <c r="N519">
        <f t="shared" ca="1" si="105"/>
        <v>5</v>
      </c>
      <c r="O519" s="2">
        <f t="shared" ca="1" si="102"/>
        <v>4.25</v>
      </c>
      <c r="P519" s="2">
        <f t="shared" ca="1" si="103"/>
        <v>4.666666666666667</v>
      </c>
      <c r="Q519" s="2">
        <f t="shared" ca="1" si="104"/>
        <v>4.416666666666667</v>
      </c>
    </row>
    <row r="520" spans="1:17" x14ac:dyDescent="0.2">
      <c r="A520">
        <v>100519</v>
      </c>
      <c r="B520" s="3">
        <f t="shared" ca="1" si="96"/>
        <v>7933.0495425744703</v>
      </c>
      <c r="C520" s="3">
        <f t="shared" ca="1" si="97"/>
        <v>54.46672165024723</v>
      </c>
      <c r="D520" s="3" t="str">
        <f t="shared" ca="1" si="98"/>
        <v>老员工</v>
      </c>
      <c r="E520" t="str">
        <f t="shared" ca="1" si="99"/>
        <v>男</v>
      </c>
      <c r="F520" s="3">
        <f t="shared" ca="1" si="100"/>
        <v>3317.5896733808859</v>
      </c>
      <c r="G520" s="3">
        <f t="shared" ca="1" si="101"/>
        <v>5</v>
      </c>
      <c r="H520">
        <f t="shared" ca="1" si="95"/>
        <v>2</v>
      </c>
      <c r="I520">
        <f t="shared" ca="1" si="105"/>
        <v>4</v>
      </c>
      <c r="J520">
        <f t="shared" ca="1" si="105"/>
        <v>4</v>
      </c>
      <c r="K520">
        <f t="shared" ca="1" si="105"/>
        <v>5</v>
      </c>
      <c r="L520">
        <f t="shared" ca="1" si="105"/>
        <v>2</v>
      </c>
      <c r="M520">
        <f t="shared" ca="1" si="105"/>
        <v>2</v>
      </c>
      <c r="N520">
        <f t="shared" ca="1" si="105"/>
        <v>3</v>
      </c>
      <c r="O520" s="2">
        <f t="shared" ca="1" si="102"/>
        <v>3.75</v>
      </c>
      <c r="P520" s="2">
        <f t="shared" ca="1" si="103"/>
        <v>2.3333333333333335</v>
      </c>
      <c r="Q520" s="2">
        <f t="shared" ca="1" si="104"/>
        <v>3.1833333333333336</v>
      </c>
    </row>
    <row r="521" spans="1:17" x14ac:dyDescent="0.2">
      <c r="A521">
        <v>100520</v>
      </c>
      <c r="B521" s="3">
        <f t="shared" ca="1" si="96"/>
        <v>7098.6092419100178</v>
      </c>
      <c r="C521" s="3">
        <f t="shared" ca="1" si="97"/>
        <v>56.196469646357414</v>
      </c>
      <c r="D521" s="3" t="str">
        <f t="shared" ca="1" si="98"/>
        <v>老员工</v>
      </c>
      <c r="E521" t="str">
        <f t="shared" ca="1" si="99"/>
        <v>男</v>
      </c>
      <c r="F521" s="3">
        <f t="shared" ca="1" si="100"/>
        <v>4950.2064758404358</v>
      </c>
      <c r="G521" s="3">
        <f t="shared" ca="1" si="101"/>
        <v>17</v>
      </c>
      <c r="H521">
        <f t="shared" ca="1" si="95"/>
        <v>5</v>
      </c>
      <c r="I521">
        <f t="shared" ca="1" si="105"/>
        <v>2</v>
      </c>
      <c r="J521">
        <f t="shared" ca="1" si="105"/>
        <v>4</v>
      </c>
      <c r="K521">
        <f t="shared" ca="1" si="105"/>
        <v>4</v>
      </c>
      <c r="L521">
        <f t="shared" ca="1" si="105"/>
        <v>3</v>
      </c>
      <c r="M521">
        <f t="shared" ca="1" si="105"/>
        <v>3</v>
      </c>
      <c r="N521">
        <f t="shared" ca="1" si="105"/>
        <v>5</v>
      </c>
      <c r="O521" s="2">
        <f t="shared" ca="1" si="102"/>
        <v>3.75</v>
      </c>
      <c r="P521" s="2">
        <f t="shared" ca="1" si="103"/>
        <v>3.6666666666666665</v>
      </c>
      <c r="Q521" s="2">
        <f t="shared" ca="1" si="104"/>
        <v>3.7166666666666668</v>
      </c>
    </row>
    <row r="522" spans="1:17" x14ac:dyDescent="0.2">
      <c r="A522">
        <v>100521</v>
      </c>
      <c r="B522" s="3">
        <f t="shared" ca="1" si="96"/>
        <v>1089.767955338411</v>
      </c>
      <c r="C522" s="3">
        <f t="shared" ca="1" si="97"/>
        <v>64.352072856656221</v>
      </c>
      <c r="D522" s="3" t="str">
        <f t="shared" ca="1" si="98"/>
        <v>老员工</v>
      </c>
      <c r="E522" t="str">
        <f t="shared" ca="1" si="99"/>
        <v>女</v>
      </c>
      <c r="F522" s="3">
        <f t="shared" ca="1" si="100"/>
        <v>3074.3814244906248</v>
      </c>
      <c r="G522" s="3">
        <f t="shared" ca="1" si="101"/>
        <v>15</v>
      </c>
      <c r="H522">
        <f t="shared" ca="1" si="95"/>
        <v>4</v>
      </c>
      <c r="I522">
        <f t="shared" ca="1" si="105"/>
        <v>5</v>
      </c>
      <c r="J522">
        <f t="shared" ca="1" si="105"/>
        <v>4</v>
      </c>
      <c r="K522">
        <f t="shared" ca="1" si="105"/>
        <v>4</v>
      </c>
      <c r="L522">
        <f t="shared" ca="1" si="105"/>
        <v>5</v>
      </c>
      <c r="M522">
        <f t="shared" ca="1" si="105"/>
        <v>5</v>
      </c>
      <c r="N522">
        <f t="shared" ca="1" si="105"/>
        <v>4</v>
      </c>
      <c r="O522" s="2">
        <f t="shared" ca="1" si="102"/>
        <v>4.25</v>
      </c>
      <c r="P522" s="2">
        <f t="shared" ca="1" si="103"/>
        <v>4.666666666666667</v>
      </c>
      <c r="Q522" s="2">
        <f t="shared" ca="1" si="104"/>
        <v>4.416666666666667</v>
      </c>
    </row>
    <row r="523" spans="1:17" x14ac:dyDescent="0.2">
      <c r="A523">
        <v>100522</v>
      </c>
      <c r="B523" s="3">
        <f t="shared" ca="1" si="96"/>
        <v>5873.0430399160596</v>
      </c>
      <c r="C523" s="3">
        <f t="shared" ca="1" si="97"/>
        <v>36.869049397260682</v>
      </c>
      <c r="D523" s="3" t="str">
        <f t="shared" ca="1" si="98"/>
        <v>老员工</v>
      </c>
      <c r="E523" t="str">
        <f t="shared" ca="1" si="99"/>
        <v>女</v>
      </c>
      <c r="F523" s="3">
        <f t="shared" ca="1" si="100"/>
        <v>9127.3501363818559</v>
      </c>
      <c r="G523" s="3">
        <f t="shared" ca="1" si="101"/>
        <v>14</v>
      </c>
      <c r="H523">
        <f t="shared" ca="1" si="95"/>
        <v>4</v>
      </c>
      <c r="I523">
        <f t="shared" ca="1" si="105"/>
        <v>3</v>
      </c>
      <c r="J523">
        <f t="shared" ca="1" si="105"/>
        <v>4</v>
      </c>
      <c r="K523">
        <f t="shared" ca="1" si="105"/>
        <v>5</v>
      </c>
      <c r="L523">
        <f t="shared" ca="1" si="105"/>
        <v>4</v>
      </c>
      <c r="M523">
        <f t="shared" ca="1" si="105"/>
        <v>5</v>
      </c>
      <c r="N523">
        <f t="shared" ca="1" si="105"/>
        <v>3</v>
      </c>
      <c r="O523" s="2">
        <f t="shared" ca="1" si="102"/>
        <v>4</v>
      </c>
      <c r="P523" s="2">
        <f t="shared" ca="1" si="103"/>
        <v>4</v>
      </c>
      <c r="Q523" s="2">
        <f t="shared" ca="1" si="104"/>
        <v>4</v>
      </c>
    </row>
    <row r="524" spans="1:17" x14ac:dyDescent="0.2">
      <c r="A524">
        <v>100523</v>
      </c>
      <c r="B524" s="3">
        <f t="shared" ca="1" si="96"/>
        <v>9652.7088011899978</v>
      </c>
      <c r="C524" s="3">
        <f t="shared" ca="1" si="97"/>
        <v>35.540348205479411</v>
      </c>
      <c r="D524" s="3" t="str">
        <f t="shared" ca="1" si="98"/>
        <v>老员工</v>
      </c>
      <c r="E524" t="str">
        <f t="shared" ca="1" si="99"/>
        <v>男</v>
      </c>
      <c r="F524" s="3">
        <f t="shared" ca="1" si="100"/>
        <v>10191.907802649133</v>
      </c>
      <c r="G524" s="3">
        <f t="shared" ca="1" si="101"/>
        <v>13</v>
      </c>
      <c r="H524">
        <f t="shared" ca="1" si="95"/>
        <v>5</v>
      </c>
      <c r="I524">
        <f t="shared" ca="1" si="105"/>
        <v>5</v>
      </c>
      <c r="J524">
        <f t="shared" ca="1" si="105"/>
        <v>5</v>
      </c>
      <c r="K524">
        <f t="shared" ca="1" si="105"/>
        <v>4</v>
      </c>
      <c r="L524">
        <f t="shared" ca="1" si="105"/>
        <v>4</v>
      </c>
      <c r="M524">
        <f t="shared" ca="1" si="105"/>
        <v>4</v>
      </c>
      <c r="N524">
        <f t="shared" ca="1" si="105"/>
        <v>3</v>
      </c>
      <c r="O524" s="2">
        <f t="shared" ca="1" si="102"/>
        <v>4.75</v>
      </c>
      <c r="P524" s="2">
        <f t="shared" ca="1" si="103"/>
        <v>3.6666666666666665</v>
      </c>
      <c r="Q524" s="2">
        <f t="shared" ca="1" si="104"/>
        <v>4.3166666666666664</v>
      </c>
    </row>
    <row r="525" spans="1:17" x14ac:dyDescent="0.2">
      <c r="A525">
        <v>100524</v>
      </c>
      <c r="B525" s="3">
        <f t="shared" ca="1" si="96"/>
        <v>2664.198080833703</v>
      </c>
      <c r="C525" s="3">
        <f t="shared" ca="1" si="97"/>
        <v>45.42140744010058</v>
      </c>
      <c r="D525" s="3" t="str">
        <f t="shared" ca="1" si="98"/>
        <v>老员工</v>
      </c>
      <c r="E525" t="str">
        <f t="shared" ca="1" si="99"/>
        <v>男</v>
      </c>
      <c r="F525" s="3">
        <f t="shared" ca="1" si="100"/>
        <v>10438.289205848469</v>
      </c>
      <c r="G525" s="3">
        <f t="shared" ca="1" si="101"/>
        <v>5</v>
      </c>
      <c r="H525">
        <f t="shared" ca="1" si="95"/>
        <v>4</v>
      </c>
      <c r="I525">
        <f t="shared" ca="1" si="105"/>
        <v>4</v>
      </c>
      <c r="J525">
        <f t="shared" ca="1" si="105"/>
        <v>4</v>
      </c>
      <c r="K525">
        <f t="shared" ca="1" si="105"/>
        <v>5</v>
      </c>
      <c r="L525">
        <f t="shared" ca="1" si="105"/>
        <v>5</v>
      </c>
      <c r="M525">
        <f t="shared" ca="1" si="105"/>
        <v>4</v>
      </c>
      <c r="N525">
        <f t="shared" ca="1" si="105"/>
        <v>4</v>
      </c>
      <c r="O525" s="2">
        <f t="shared" ca="1" si="102"/>
        <v>4.25</v>
      </c>
      <c r="P525" s="2">
        <f t="shared" ca="1" si="103"/>
        <v>4.333333333333333</v>
      </c>
      <c r="Q525" s="2">
        <f t="shared" ca="1" si="104"/>
        <v>4.2833333333333332</v>
      </c>
    </row>
    <row r="526" spans="1:17" x14ac:dyDescent="0.2">
      <c r="A526">
        <v>100525</v>
      </c>
      <c r="B526" s="3">
        <f t="shared" ca="1" si="96"/>
        <v>9464.9421624155311</v>
      </c>
      <c r="C526" s="3">
        <f t="shared" ca="1" si="97"/>
        <v>23.368290888998683</v>
      </c>
      <c r="D526" s="3" t="str">
        <f t="shared" ca="1" si="98"/>
        <v>骨干</v>
      </c>
      <c r="E526" t="str">
        <f t="shared" ca="1" si="99"/>
        <v>男</v>
      </c>
      <c r="F526" s="3">
        <f t="shared" ca="1" si="100"/>
        <v>21550.289798884762</v>
      </c>
      <c r="G526" s="3">
        <f t="shared" ca="1" si="101"/>
        <v>9</v>
      </c>
      <c r="H526">
        <f t="shared" ca="1" si="95"/>
        <v>3</v>
      </c>
      <c r="I526">
        <f t="shared" ca="1" si="105"/>
        <v>5</v>
      </c>
      <c r="J526">
        <f t="shared" ca="1" si="105"/>
        <v>3</v>
      </c>
      <c r="K526">
        <f t="shared" ca="1" si="105"/>
        <v>4</v>
      </c>
      <c r="L526">
        <f t="shared" ca="1" si="105"/>
        <v>5</v>
      </c>
      <c r="M526">
        <f t="shared" ca="1" si="105"/>
        <v>5</v>
      </c>
      <c r="N526">
        <f t="shared" ca="1" si="105"/>
        <v>5</v>
      </c>
      <c r="O526" s="2">
        <f t="shared" ca="1" si="102"/>
        <v>3.75</v>
      </c>
      <c r="P526" s="2">
        <f t="shared" ca="1" si="103"/>
        <v>5</v>
      </c>
      <c r="Q526" s="2">
        <f t="shared" ca="1" si="104"/>
        <v>4.25</v>
      </c>
    </row>
    <row r="527" spans="1:17" x14ac:dyDescent="0.2">
      <c r="A527">
        <v>100526</v>
      </c>
      <c r="B527" s="3">
        <f t="shared" ca="1" si="96"/>
        <v>2413.0308092852738</v>
      </c>
      <c r="C527" s="3">
        <f t="shared" ca="1" si="97"/>
        <v>55.520870881547111</v>
      </c>
      <c r="D527" s="3" t="str">
        <f t="shared" ca="1" si="98"/>
        <v>老员工</v>
      </c>
      <c r="E527" t="str">
        <f t="shared" ca="1" si="99"/>
        <v>女</v>
      </c>
      <c r="F527" s="3">
        <f t="shared" ca="1" si="100"/>
        <v>2817.4958558525259</v>
      </c>
      <c r="G527" s="3">
        <f t="shared" ca="1" si="101"/>
        <v>4</v>
      </c>
      <c r="H527">
        <f t="shared" ca="1" si="95"/>
        <v>5</v>
      </c>
      <c r="I527">
        <f t="shared" ca="1" si="105"/>
        <v>5</v>
      </c>
      <c r="J527">
        <f t="shared" ca="1" si="105"/>
        <v>5</v>
      </c>
      <c r="K527">
        <f t="shared" ca="1" si="105"/>
        <v>4</v>
      </c>
      <c r="L527">
        <f t="shared" ca="1" si="105"/>
        <v>5</v>
      </c>
      <c r="M527">
        <f t="shared" ca="1" si="105"/>
        <v>4</v>
      </c>
      <c r="N527">
        <f t="shared" ca="1" si="105"/>
        <v>5</v>
      </c>
      <c r="O527" s="2">
        <f t="shared" ca="1" si="102"/>
        <v>4.75</v>
      </c>
      <c r="P527" s="2">
        <f t="shared" ca="1" si="103"/>
        <v>4.666666666666667</v>
      </c>
      <c r="Q527" s="2">
        <f t="shared" ca="1" si="104"/>
        <v>4.7166666666666668</v>
      </c>
    </row>
    <row r="528" spans="1:17" x14ac:dyDescent="0.2">
      <c r="A528">
        <v>100527</v>
      </c>
      <c r="B528" s="3">
        <f t="shared" ca="1" si="96"/>
        <v>2336.7404132533943</v>
      </c>
      <c r="C528" s="3">
        <f t="shared" ca="1" si="97"/>
        <v>52.901582293452293</v>
      </c>
      <c r="D528" s="3" t="str">
        <f t="shared" ca="1" si="98"/>
        <v>老员工</v>
      </c>
      <c r="E528" t="str">
        <f t="shared" ca="1" si="99"/>
        <v>男</v>
      </c>
      <c r="F528" s="3">
        <f t="shared" ca="1" si="100"/>
        <v>19163.47782120969</v>
      </c>
      <c r="G528" s="3">
        <f t="shared" ca="1" si="101"/>
        <v>11</v>
      </c>
      <c r="H528">
        <f t="shared" ca="1" si="95"/>
        <v>5</v>
      </c>
      <c r="I528">
        <f t="shared" ca="1" si="105"/>
        <v>4</v>
      </c>
      <c r="J528">
        <f t="shared" ca="1" si="105"/>
        <v>5</v>
      </c>
      <c r="K528">
        <f t="shared" ca="1" si="105"/>
        <v>5</v>
      </c>
      <c r="L528">
        <f t="shared" ca="1" si="105"/>
        <v>4</v>
      </c>
      <c r="M528">
        <f t="shared" ca="1" si="105"/>
        <v>5</v>
      </c>
      <c r="N528">
        <f t="shared" ca="1" si="105"/>
        <v>4</v>
      </c>
      <c r="O528" s="2">
        <f t="shared" ca="1" si="102"/>
        <v>4.75</v>
      </c>
      <c r="P528" s="2">
        <f t="shared" ca="1" si="103"/>
        <v>4.333333333333333</v>
      </c>
      <c r="Q528" s="2">
        <f t="shared" ca="1" si="104"/>
        <v>4.5833333333333339</v>
      </c>
    </row>
    <row r="529" spans="1:17" x14ac:dyDescent="0.2">
      <c r="A529">
        <v>100528</v>
      </c>
      <c r="B529" s="3">
        <f t="shared" ca="1" si="96"/>
        <v>7538.4216075419063</v>
      </c>
      <c r="C529" s="3">
        <f t="shared" ca="1" si="97"/>
        <v>19.396325548529465</v>
      </c>
      <c r="D529" s="3" t="str">
        <f t="shared" ca="1" si="98"/>
        <v>青年</v>
      </c>
      <c r="E529" t="str">
        <f t="shared" ca="1" si="99"/>
        <v>男</v>
      </c>
      <c r="F529" s="3">
        <f t="shared" ca="1" si="100"/>
        <v>11598.905474612773</v>
      </c>
      <c r="G529" s="3">
        <f t="shared" ca="1" si="101"/>
        <v>15</v>
      </c>
      <c r="H529">
        <f t="shared" ca="1" si="95"/>
        <v>4</v>
      </c>
      <c r="I529">
        <f t="shared" ca="1" si="105"/>
        <v>5</v>
      </c>
      <c r="J529">
        <f t="shared" ca="1" si="105"/>
        <v>3</v>
      </c>
      <c r="K529">
        <f t="shared" ca="1" si="105"/>
        <v>4</v>
      </c>
      <c r="L529">
        <f t="shared" ca="1" si="105"/>
        <v>5</v>
      </c>
      <c r="M529">
        <f t="shared" ca="1" si="105"/>
        <v>5</v>
      </c>
      <c r="N529">
        <f t="shared" ca="1" si="105"/>
        <v>4</v>
      </c>
      <c r="O529" s="2">
        <f t="shared" ca="1" si="102"/>
        <v>4</v>
      </c>
      <c r="P529" s="2">
        <f t="shared" ca="1" si="103"/>
        <v>4.666666666666667</v>
      </c>
      <c r="Q529" s="2">
        <f t="shared" ca="1" si="104"/>
        <v>4.2666666666666666</v>
      </c>
    </row>
    <row r="530" spans="1:17" x14ac:dyDescent="0.2">
      <c r="A530">
        <v>100529</v>
      </c>
      <c r="B530" s="3">
        <f t="shared" ca="1" si="96"/>
        <v>313.05407666795901</v>
      </c>
      <c r="C530" s="3">
        <f t="shared" ca="1" si="97"/>
        <v>33.509378509557692</v>
      </c>
      <c r="D530" s="3" t="str">
        <f t="shared" ca="1" si="98"/>
        <v>骨干</v>
      </c>
      <c r="E530" t="str">
        <f t="shared" ca="1" si="99"/>
        <v>女</v>
      </c>
      <c r="F530" s="3">
        <f t="shared" ca="1" si="100"/>
        <v>8140.9983546257799</v>
      </c>
      <c r="G530" s="3">
        <f t="shared" ca="1" si="101"/>
        <v>20</v>
      </c>
      <c r="H530">
        <f t="shared" ca="1" si="95"/>
        <v>3</v>
      </c>
      <c r="I530">
        <f t="shared" ca="1" si="105"/>
        <v>5</v>
      </c>
      <c r="J530">
        <f t="shared" ca="1" si="105"/>
        <v>5</v>
      </c>
      <c r="K530">
        <f t="shared" ca="1" si="105"/>
        <v>5</v>
      </c>
      <c r="L530">
        <f t="shared" ca="1" si="105"/>
        <v>4</v>
      </c>
      <c r="M530">
        <f t="shared" ca="1" si="105"/>
        <v>3</v>
      </c>
      <c r="N530">
        <f t="shared" ca="1" si="105"/>
        <v>5</v>
      </c>
      <c r="O530" s="2">
        <f t="shared" ca="1" si="102"/>
        <v>4.5</v>
      </c>
      <c r="P530" s="2">
        <f t="shared" ca="1" si="103"/>
        <v>4</v>
      </c>
      <c r="Q530" s="2">
        <f t="shared" ca="1" si="104"/>
        <v>4.3</v>
      </c>
    </row>
    <row r="531" spans="1:17" x14ac:dyDescent="0.2">
      <c r="A531">
        <v>100530</v>
      </c>
      <c r="B531" s="3">
        <f t="shared" ca="1" si="96"/>
        <v>4707.1312319191493</v>
      </c>
      <c r="C531" s="3">
        <f t="shared" ca="1" si="97"/>
        <v>60.258321499639592</v>
      </c>
      <c r="D531" s="3" t="str">
        <f t="shared" ca="1" si="98"/>
        <v>老员工</v>
      </c>
      <c r="E531" t="str">
        <f t="shared" ca="1" si="99"/>
        <v>男</v>
      </c>
      <c r="F531" s="3">
        <f t="shared" ca="1" si="100"/>
        <v>10746.002521565923</v>
      </c>
      <c r="G531" s="3">
        <f t="shared" ca="1" si="101"/>
        <v>4</v>
      </c>
      <c r="H531">
        <f t="shared" ca="1" si="95"/>
        <v>5</v>
      </c>
      <c r="I531">
        <f t="shared" ca="1" si="105"/>
        <v>3</v>
      </c>
      <c r="J531">
        <f t="shared" ca="1" si="105"/>
        <v>5</v>
      </c>
      <c r="K531">
        <f t="shared" ca="1" si="105"/>
        <v>4</v>
      </c>
      <c r="L531">
        <f t="shared" ca="1" si="105"/>
        <v>5</v>
      </c>
      <c r="M531">
        <f t="shared" ca="1" si="105"/>
        <v>5</v>
      </c>
      <c r="N531">
        <f t="shared" ca="1" si="105"/>
        <v>5</v>
      </c>
      <c r="O531" s="2">
        <f t="shared" ca="1" si="102"/>
        <v>4.25</v>
      </c>
      <c r="P531" s="2">
        <f t="shared" ca="1" si="103"/>
        <v>5</v>
      </c>
      <c r="Q531" s="2">
        <f t="shared" ca="1" si="104"/>
        <v>4.55</v>
      </c>
    </row>
    <row r="532" spans="1:17" x14ac:dyDescent="0.2">
      <c r="A532">
        <v>100531</v>
      </c>
      <c r="B532" s="3">
        <f t="shared" ca="1" si="96"/>
        <v>6070.7300541080349</v>
      </c>
      <c r="C532" s="3">
        <f t="shared" ca="1" si="97"/>
        <v>18.518770290990417</v>
      </c>
      <c r="D532" s="3" t="str">
        <f t="shared" ca="1" si="98"/>
        <v>青年</v>
      </c>
      <c r="E532" t="str">
        <f t="shared" ca="1" si="99"/>
        <v>女</v>
      </c>
      <c r="F532" s="3">
        <f t="shared" ca="1" si="100"/>
        <v>19817.159633046696</v>
      </c>
      <c r="G532" s="3">
        <f t="shared" ca="1" si="101"/>
        <v>15</v>
      </c>
      <c r="H532">
        <f t="shared" ca="1" si="95"/>
        <v>4</v>
      </c>
      <c r="I532">
        <f t="shared" ca="1" si="105"/>
        <v>4</v>
      </c>
      <c r="J532">
        <f t="shared" ca="1" si="105"/>
        <v>3</v>
      </c>
      <c r="K532">
        <f t="shared" ca="1" si="105"/>
        <v>5</v>
      </c>
      <c r="L532">
        <f t="shared" ca="1" si="105"/>
        <v>4</v>
      </c>
      <c r="M532">
        <f t="shared" ca="1" si="105"/>
        <v>5</v>
      </c>
      <c r="N532">
        <f t="shared" ca="1" si="105"/>
        <v>5</v>
      </c>
      <c r="O532" s="2">
        <f t="shared" ca="1" si="102"/>
        <v>4</v>
      </c>
      <c r="P532" s="2">
        <f t="shared" ca="1" si="103"/>
        <v>4.666666666666667</v>
      </c>
      <c r="Q532" s="2">
        <f t="shared" ca="1" si="104"/>
        <v>4.2666666666666666</v>
      </c>
    </row>
    <row r="533" spans="1:17" x14ac:dyDescent="0.2">
      <c r="A533">
        <v>100532</v>
      </c>
      <c r="B533" s="3">
        <f t="shared" ca="1" si="96"/>
        <v>8083.9622254997066</v>
      </c>
      <c r="C533" s="3">
        <f t="shared" ca="1" si="97"/>
        <v>54.352709822517156</v>
      </c>
      <c r="D533" s="3" t="str">
        <f t="shared" ca="1" si="98"/>
        <v>老员工</v>
      </c>
      <c r="E533" t="str">
        <f t="shared" ca="1" si="99"/>
        <v>女</v>
      </c>
      <c r="F533" s="3">
        <f t="shared" ca="1" si="100"/>
        <v>21206.649928589573</v>
      </c>
      <c r="G533" s="3">
        <f t="shared" ca="1" si="101"/>
        <v>12</v>
      </c>
      <c r="H533">
        <f t="shared" ca="1" si="95"/>
        <v>3</v>
      </c>
      <c r="I533">
        <f t="shared" ca="1" si="105"/>
        <v>5</v>
      </c>
      <c r="J533">
        <f t="shared" ca="1" si="105"/>
        <v>4</v>
      </c>
      <c r="K533">
        <f t="shared" ca="1" si="105"/>
        <v>3</v>
      </c>
      <c r="L533">
        <f t="shared" ca="1" si="105"/>
        <v>3</v>
      </c>
      <c r="M533">
        <f t="shared" ca="1" si="105"/>
        <v>3</v>
      </c>
      <c r="N533">
        <f t="shared" ca="1" si="105"/>
        <v>5</v>
      </c>
      <c r="O533" s="2">
        <f t="shared" ca="1" si="102"/>
        <v>3.75</v>
      </c>
      <c r="P533" s="2">
        <f t="shared" ca="1" si="103"/>
        <v>3.6666666666666665</v>
      </c>
      <c r="Q533" s="2">
        <f t="shared" ca="1" si="104"/>
        <v>3.7166666666666668</v>
      </c>
    </row>
    <row r="534" spans="1:17" x14ac:dyDescent="0.2">
      <c r="A534">
        <v>100533</v>
      </c>
      <c r="B534" s="3">
        <f t="shared" ca="1" si="96"/>
        <v>5900.0281546500037</v>
      </c>
      <c r="C534" s="3">
        <f t="shared" ca="1" si="97"/>
        <v>26.91921609693371</v>
      </c>
      <c r="D534" s="3" t="str">
        <f t="shared" ca="1" si="98"/>
        <v>骨干</v>
      </c>
      <c r="E534" t="str">
        <f t="shared" ca="1" si="99"/>
        <v>女</v>
      </c>
      <c r="F534" s="3">
        <f t="shared" ca="1" si="100"/>
        <v>17518.549096839863</v>
      </c>
      <c r="G534" s="3">
        <f t="shared" ca="1" si="101"/>
        <v>9</v>
      </c>
      <c r="H534">
        <f t="shared" ca="1" si="95"/>
        <v>5</v>
      </c>
      <c r="I534">
        <f t="shared" ca="1" si="105"/>
        <v>5</v>
      </c>
      <c r="J534">
        <f t="shared" ca="1" si="105"/>
        <v>5</v>
      </c>
      <c r="K534">
        <f t="shared" ca="1" si="105"/>
        <v>4</v>
      </c>
      <c r="L534">
        <f t="shared" ca="1" si="105"/>
        <v>5</v>
      </c>
      <c r="M534">
        <f t="shared" ca="1" si="105"/>
        <v>4</v>
      </c>
      <c r="N534">
        <f t="shared" ca="1" si="105"/>
        <v>5</v>
      </c>
      <c r="O534" s="2">
        <f t="shared" ca="1" si="102"/>
        <v>4.75</v>
      </c>
      <c r="P534" s="2">
        <f t="shared" ca="1" si="103"/>
        <v>4.666666666666667</v>
      </c>
      <c r="Q534" s="2">
        <f t="shared" ca="1" si="104"/>
        <v>4.7166666666666668</v>
      </c>
    </row>
    <row r="535" spans="1:17" x14ac:dyDescent="0.2">
      <c r="A535">
        <v>100534</v>
      </c>
      <c r="B535" s="3">
        <f t="shared" ca="1" si="96"/>
        <v>1460.8687729659641</v>
      </c>
      <c r="C535" s="3">
        <f t="shared" ca="1" si="97"/>
        <v>26.932180059621093</v>
      </c>
      <c r="D535" s="3" t="str">
        <f t="shared" ca="1" si="98"/>
        <v>骨干</v>
      </c>
      <c r="E535" t="str">
        <f t="shared" ca="1" si="99"/>
        <v>女</v>
      </c>
      <c r="F535" s="3">
        <f t="shared" ca="1" si="100"/>
        <v>6946.9765786192975</v>
      </c>
      <c r="G535" s="3">
        <f t="shared" ca="1" si="101"/>
        <v>14</v>
      </c>
      <c r="H535">
        <f t="shared" ca="1" si="95"/>
        <v>5</v>
      </c>
      <c r="I535">
        <f t="shared" ca="1" si="105"/>
        <v>3</v>
      </c>
      <c r="J535">
        <f t="shared" ca="1" si="105"/>
        <v>5</v>
      </c>
      <c r="K535">
        <f t="shared" ca="1" si="105"/>
        <v>3</v>
      </c>
      <c r="L535">
        <f t="shared" ca="1" si="105"/>
        <v>4</v>
      </c>
      <c r="M535">
        <f t="shared" ca="1" si="105"/>
        <v>4</v>
      </c>
      <c r="N535">
        <f t="shared" ca="1" si="105"/>
        <v>4</v>
      </c>
      <c r="O535" s="2">
        <f t="shared" ca="1" si="102"/>
        <v>4</v>
      </c>
      <c r="P535" s="2">
        <f t="shared" ca="1" si="103"/>
        <v>4</v>
      </c>
      <c r="Q535" s="2">
        <f t="shared" ca="1" si="104"/>
        <v>4</v>
      </c>
    </row>
    <row r="536" spans="1:17" x14ac:dyDescent="0.2">
      <c r="A536">
        <v>100535</v>
      </c>
      <c r="B536" s="3">
        <f t="shared" ca="1" si="96"/>
        <v>1246.4037569554232</v>
      </c>
      <c r="C536" s="3">
        <f t="shared" ca="1" si="97"/>
        <v>37.214235390827184</v>
      </c>
      <c r="D536" s="3" t="str">
        <f t="shared" ca="1" si="98"/>
        <v>老员工</v>
      </c>
      <c r="E536" t="str">
        <f t="shared" ca="1" si="99"/>
        <v>男</v>
      </c>
      <c r="F536" s="3">
        <f t="shared" ca="1" si="100"/>
        <v>19532.405246374648</v>
      </c>
      <c r="G536" s="3">
        <f t="shared" ca="1" si="101"/>
        <v>12</v>
      </c>
      <c r="H536">
        <f t="shared" ca="1" si="95"/>
        <v>5</v>
      </c>
      <c r="I536">
        <f t="shared" ca="1" si="105"/>
        <v>4</v>
      </c>
      <c r="J536">
        <f t="shared" ca="1" si="105"/>
        <v>5</v>
      </c>
      <c r="K536">
        <f t="shared" ca="1" si="105"/>
        <v>4</v>
      </c>
      <c r="L536">
        <f t="shared" ca="1" si="105"/>
        <v>5</v>
      </c>
      <c r="M536">
        <f t="shared" ca="1" si="105"/>
        <v>2</v>
      </c>
      <c r="N536">
        <f t="shared" ca="1" si="105"/>
        <v>5</v>
      </c>
      <c r="O536" s="2">
        <f t="shared" ca="1" si="102"/>
        <v>4.5</v>
      </c>
      <c r="P536" s="2">
        <f t="shared" ca="1" si="103"/>
        <v>4</v>
      </c>
      <c r="Q536" s="2">
        <f t="shared" ca="1" si="104"/>
        <v>4.3</v>
      </c>
    </row>
    <row r="537" spans="1:17" x14ac:dyDescent="0.2">
      <c r="A537">
        <v>100536</v>
      </c>
      <c r="B537" s="3">
        <f t="shared" ca="1" si="96"/>
        <v>8469.3161303422839</v>
      </c>
      <c r="C537" s="3">
        <f t="shared" ca="1" si="97"/>
        <v>21.710023093635968</v>
      </c>
      <c r="D537" s="3" t="str">
        <f t="shared" ca="1" si="98"/>
        <v>青年</v>
      </c>
      <c r="E537" t="str">
        <f t="shared" ca="1" si="99"/>
        <v>女</v>
      </c>
      <c r="F537" s="3">
        <f t="shared" ca="1" si="100"/>
        <v>4292.3613411103888</v>
      </c>
      <c r="G537" s="3">
        <f t="shared" ca="1" si="101"/>
        <v>18</v>
      </c>
      <c r="H537">
        <f t="shared" ca="1" si="95"/>
        <v>3</v>
      </c>
      <c r="I537">
        <f t="shared" ca="1" si="105"/>
        <v>5</v>
      </c>
      <c r="J537">
        <f t="shared" ca="1" si="105"/>
        <v>5</v>
      </c>
      <c r="K537">
        <f t="shared" ca="1" si="105"/>
        <v>5</v>
      </c>
      <c r="L537">
        <f t="shared" ca="1" si="105"/>
        <v>3</v>
      </c>
      <c r="M537">
        <f t="shared" ca="1" si="105"/>
        <v>4</v>
      </c>
      <c r="N537">
        <f t="shared" ca="1" si="105"/>
        <v>5</v>
      </c>
      <c r="O537" s="2">
        <f t="shared" ca="1" si="102"/>
        <v>4.5</v>
      </c>
      <c r="P537" s="2">
        <f t="shared" ca="1" si="103"/>
        <v>4</v>
      </c>
      <c r="Q537" s="2">
        <f t="shared" ca="1" si="104"/>
        <v>4.3</v>
      </c>
    </row>
    <row r="538" spans="1:17" x14ac:dyDescent="0.2">
      <c r="A538">
        <v>100537</v>
      </c>
      <c r="B538" s="3">
        <f t="shared" ca="1" si="96"/>
        <v>2736.7453982000811</v>
      </c>
      <c r="C538" s="3">
        <f t="shared" ca="1" si="97"/>
        <v>45.309305934521163</v>
      </c>
      <c r="D538" s="3" t="str">
        <f t="shared" ca="1" si="98"/>
        <v>老员工</v>
      </c>
      <c r="E538" t="str">
        <f t="shared" ca="1" si="99"/>
        <v>男</v>
      </c>
      <c r="F538" s="3">
        <f t="shared" ca="1" si="100"/>
        <v>18876.818029396702</v>
      </c>
      <c r="G538" s="3">
        <f t="shared" ca="1" si="101"/>
        <v>19</v>
      </c>
      <c r="H538">
        <f t="shared" ca="1" si="95"/>
        <v>4</v>
      </c>
      <c r="I538">
        <f t="shared" ca="1" si="105"/>
        <v>5</v>
      </c>
      <c r="J538">
        <f t="shared" ca="1" si="105"/>
        <v>4</v>
      </c>
      <c r="K538">
        <f t="shared" ca="1" si="105"/>
        <v>5</v>
      </c>
      <c r="L538">
        <f t="shared" ca="1" si="105"/>
        <v>4</v>
      </c>
      <c r="M538">
        <f t="shared" ca="1" si="105"/>
        <v>5</v>
      </c>
      <c r="N538">
        <f t="shared" ca="1" si="105"/>
        <v>4</v>
      </c>
      <c r="O538" s="2">
        <f t="shared" ca="1" si="102"/>
        <v>4.5</v>
      </c>
      <c r="P538" s="2">
        <f t="shared" ca="1" si="103"/>
        <v>4.333333333333333</v>
      </c>
      <c r="Q538" s="2">
        <f t="shared" ca="1" si="104"/>
        <v>4.4333333333333336</v>
      </c>
    </row>
    <row r="539" spans="1:17" x14ac:dyDescent="0.2">
      <c r="A539">
        <v>100538</v>
      </c>
      <c r="B539" s="3">
        <f t="shared" ca="1" si="96"/>
        <v>9428.7271462261142</v>
      </c>
      <c r="C539" s="3">
        <f t="shared" ca="1" si="97"/>
        <v>28.847858015113648</v>
      </c>
      <c r="D539" s="3" t="str">
        <f t="shared" ca="1" si="98"/>
        <v>骨干</v>
      </c>
      <c r="E539" t="str">
        <f t="shared" ca="1" si="99"/>
        <v>女</v>
      </c>
      <c r="F539" s="3">
        <f t="shared" ca="1" si="100"/>
        <v>21627.378743015273</v>
      </c>
      <c r="G539" s="3">
        <f t="shared" ca="1" si="101"/>
        <v>8</v>
      </c>
      <c r="H539">
        <f t="shared" ca="1" si="95"/>
        <v>5</v>
      </c>
      <c r="I539">
        <f t="shared" ca="1" si="105"/>
        <v>3</v>
      </c>
      <c r="J539">
        <f t="shared" ca="1" si="105"/>
        <v>4</v>
      </c>
      <c r="K539">
        <f t="shared" ca="1" si="105"/>
        <v>3</v>
      </c>
      <c r="L539">
        <f t="shared" ca="1" si="105"/>
        <v>4</v>
      </c>
      <c r="M539">
        <f t="shared" ca="1" si="105"/>
        <v>4</v>
      </c>
      <c r="N539">
        <f t="shared" ca="1" si="105"/>
        <v>3</v>
      </c>
      <c r="O539" s="2">
        <f t="shared" ca="1" si="102"/>
        <v>3.75</v>
      </c>
      <c r="P539" s="2">
        <f t="shared" ca="1" si="103"/>
        <v>3.6666666666666665</v>
      </c>
      <c r="Q539" s="2">
        <f t="shared" ca="1" si="104"/>
        <v>3.7166666666666668</v>
      </c>
    </row>
    <row r="540" spans="1:17" x14ac:dyDescent="0.2">
      <c r="A540">
        <v>100539</v>
      </c>
      <c r="B540" s="3">
        <f t="shared" ca="1" si="96"/>
        <v>3233.372918528712</v>
      </c>
      <c r="C540" s="3">
        <f t="shared" ca="1" si="97"/>
        <v>54.416156837098903</v>
      </c>
      <c r="D540" s="3" t="str">
        <f t="shared" ca="1" si="98"/>
        <v>老员工</v>
      </c>
      <c r="E540" t="str">
        <f t="shared" ca="1" si="99"/>
        <v>女</v>
      </c>
      <c r="F540" s="3">
        <f t="shared" ca="1" si="100"/>
        <v>15671.429771778718</v>
      </c>
      <c r="G540" s="3">
        <f t="shared" ca="1" si="101"/>
        <v>15</v>
      </c>
      <c r="H540">
        <f t="shared" ca="1" si="95"/>
        <v>5</v>
      </c>
      <c r="I540">
        <f t="shared" ca="1" si="105"/>
        <v>3</v>
      </c>
      <c r="J540">
        <f t="shared" ca="1" si="105"/>
        <v>4</v>
      </c>
      <c r="K540">
        <f t="shared" ca="1" si="105"/>
        <v>4</v>
      </c>
      <c r="L540">
        <f t="shared" ca="1" si="105"/>
        <v>5</v>
      </c>
      <c r="M540">
        <f t="shared" ca="1" si="105"/>
        <v>4</v>
      </c>
      <c r="N540">
        <f t="shared" ca="1" si="105"/>
        <v>5</v>
      </c>
      <c r="O540" s="2">
        <f t="shared" ca="1" si="102"/>
        <v>4</v>
      </c>
      <c r="P540" s="2">
        <f t="shared" ca="1" si="103"/>
        <v>4.666666666666667</v>
      </c>
      <c r="Q540" s="2">
        <f t="shared" ca="1" si="104"/>
        <v>4.2666666666666666</v>
      </c>
    </row>
    <row r="541" spans="1:17" x14ac:dyDescent="0.2">
      <c r="A541">
        <v>100540</v>
      </c>
      <c r="B541" s="3">
        <f t="shared" ca="1" si="96"/>
        <v>3151.0282651988341</v>
      </c>
      <c r="C541" s="3">
        <f t="shared" ca="1" si="97"/>
        <v>23.351261325159875</v>
      </c>
      <c r="D541" s="3" t="str">
        <f t="shared" ca="1" si="98"/>
        <v>骨干</v>
      </c>
      <c r="E541" t="str">
        <f t="shared" ca="1" si="99"/>
        <v>女</v>
      </c>
      <c r="F541" s="3">
        <f t="shared" ca="1" si="100"/>
        <v>20396.297772447426</v>
      </c>
      <c r="G541" s="3">
        <f t="shared" ca="1" si="101"/>
        <v>14</v>
      </c>
      <c r="H541">
        <f t="shared" ca="1" si="95"/>
        <v>3</v>
      </c>
      <c r="I541">
        <f t="shared" ca="1" si="105"/>
        <v>5</v>
      </c>
      <c r="J541">
        <f t="shared" ca="1" si="105"/>
        <v>5</v>
      </c>
      <c r="K541">
        <f t="shared" ca="1" si="105"/>
        <v>5</v>
      </c>
      <c r="L541">
        <f t="shared" ca="1" si="105"/>
        <v>4</v>
      </c>
      <c r="M541">
        <f t="shared" ca="1" si="105"/>
        <v>5</v>
      </c>
      <c r="N541">
        <f t="shared" ca="1" si="105"/>
        <v>3</v>
      </c>
      <c r="O541" s="2">
        <f t="shared" ca="1" si="102"/>
        <v>4.5</v>
      </c>
      <c r="P541" s="2">
        <f t="shared" ca="1" si="103"/>
        <v>4</v>
      </c>
      <c r="Q541" s="2">
        <f t="shared" ca="1" si="104"/>
        <v>4.3</v>
      </c>
    </row>
    <row r="542" spans="1:17" x14ac:dyDescent="0.2">
      <c r="A542">
        <v>100541</v>
      </c>
      <c r="B542" s="3">
        <f t="shared" ca="1" si="96"/>
        <v>8902.4112014978273</v>
      </c>
      <c r="C542" s="3">
        <f t="shared" ca="1" si="97"/>
        <v>34.475693126089823</v>
      </c>
      <c r="D542" s="3" t="str">
        <f t="shared" ca="1" si="98"/>
        <v>骨干</v>
      </c>
      <c r="E542" t="str">
        <f t="shared" ca="1" si="99"/>
        <v>男</v>
      </c>
      <c r="F542" s="3">
        <f t="shared" ca="1" si="100"/>
        <v>11917.622808637134</v>
      </c>
      <c r="G542" s="3">
        <f t="shared" ca="1" si="101"/>
        <v>11</v>
      </c>
      <c r="H542">
        <f t="shared" ca="1" si="95"/>
        <v>5</v>
      </c>
      <c r="I542">
        <f t="shared" ca="1" si="105"/>
        <v>5</v>
      </c>
      <c r="J542">
        <f t="shared" ca="1" si="105"/>
        <v>5</v>
      </c>
      <c r="K542">
        <f t="shared" ca="1" si="105"/>
        <v>5</v>
      </c>
      <c r="L542">
        <f t="shared" ca="1" si="105"/>
        <v>3</v>
      </c>
      <c r="M542">
        <f t="shared" ca="1" si="105"/>
        <v>5</v>
      </c>
      <c r="N542">
        <f t="shared" ca="1" si="105"/>
        <v>5</v>
      </c>
      <c r="O542" s="2">
        <f t="shared" ca="1" si="102"/>
        <v>5</v>
      </c>
      <c r="P542" s="2">
        <f t="shared" ca="1" si="103"/>
        <v>4.333333333333333</v>
      </c>
      <c r="Q542" s="2">
        <f t="shared" ca="1" si="104"/>
        <v>4.7333333333333334</v>
      </c>
    </row>
    <row r="543" spans="1:17" x14ac:dyDescent="0.2">
      <c r="A543">
        <v>100542</v>
      </c>
      <c r="B543" s="3">
        <f t="shared" ca="1" si="96"/>
        <v>6280.3452272439308</v>
      </c>
      <c r="C543" s="3">
        <f t="shared" ca="1" si="97"/>
        <v>24.696227460309871</v>
      </c>
      <c r="D543" s="3" t="str">
        <f t="shared" ca="1" si="98"/>
        <v>骨干</v>
      </c>
      <c r="E543" t="str">
        <f t="shared" ca="1" si="99"/>
        <v>女</v>
      </c>
      <c r="F543" s="3">
        <f t="shared" ca="1" si="100"/>
        <v>14127.149015106957</v>
      </c>
      <c r="G543" s="3">
        <f t="shared" ca="1" si="101"/>
        <v>10</v>
      </c>
      <c r="H543">
        <f t="shared" ca="1" si="95"/>
        <v>4</v>
      </c>
      <c r="I543">
        <f t="shared" ca="1" si="105"/>
        <v>3</v>
      </c>
      <c r="J543">
        <f t="shared" ca="1" si="105"/>
        <v>4</v>
      </c>
      <c r="K543">
        <f t="shared" ca="1" si="105"/>
        <v>5</v>
      </c>
      <c r="L543">
        <f t="shared" ca="1" si="105"/>
        <v>5</v>
      </c>
      <c r="M543">
        <f t="shared" ca="1" si="105"/>
        <v>5</v>
      </c>
      <c r="N543">
        <f t="shared" ca="1" si="105"/>
        <v>5</v>
      </c>
      <c r="O543" s="2">
        <f t="shared" ca="1" si="102"/>
        <v>4</v>
      </c>
      <c r="P543" s="2">
        <f t="shared" ca="1" si="103"/>
        <v>5</v>
      </c>
      <c r="Q543" s="2">
        <f t="shared" ca="1" si="104"/>
        <v>4.4000000000000004</v>
      </c>
    </row>
    <row r="544" spans="1:17" x14ac:dyDescent="0.2">
      <c r="A544">
        <v>100543</v>
      </c>
      <c r="B544" s="3">
        <f t="shared" ca="1" si="96"/>
        <v>3570.0827130889588</v>
      </c>
      <c r="C544" s="3">
        <f t="shared" ca="1" si="97"/>
        <v>43.356908915430516</v>
      </c>
      <c r="D544" s="3" t="str">
        <f t="shared" ca="1" si="98"/>
        <v>老员工</v>
      </c>
      <c r="E544" t="str">
        <f t="shared" ca="1" si="99"/>
        <v>女</v>
      </c>
      <c r="F544" s="3">
        <f t="shared" ca="1" si="100"/>
        <v>9872.4745941380479</v>
      </c>
      <c r="G544" s="3">
        <f t="shared" ca="1" si="101"/>
        <v>14</v>
      </c>
      <c r="H544">
        <f t="shared" ca="1" si="95"/>
        <v>5</v>
      </c>
      <c r="I544">
        <f t="shared" ca="1" si="105"/>
        <v>5</v>
      </c>
      <c r="J544">
        <f t="shared" ca="1" si="105"/>
        <v>2</v>
      </c>
      <c r="K544">
        <f t="shared" ca="1" si="105"/>
        <v>5</v>
      </c>
      <c r="L544">
        <f t="shared" ca="1" si="105"/>
        <v>4</v>
      </c>
      <c r="M544">
        <f t="shared" ca="1" si="105"/>
        <v>4</v>
      </c>
      <c r="N544">
        <f t="shared" ca="1" si="105"/>
        <v>4</v>
      </c>
      <c r="O544" s="2">
        <f t="shared" ca="1" si="102"/>
        <v>4.25</v>
      </c>
      <c r="P544" s="2">
        <f t="shared" ca="1" si="103"/>
        <v>4</v>
      </c>
      <c r="Q544" s="2">
        <f t="shared" ca="1" si="104"/>
        <v>4.1500000000000004</v>
      </c>
    </row>
    <row r="545" spans="1:17" x14ac:dyDescent="0.2">
      <c r="A545">
        <v>100544</v>
      </c>
      <c r="B545" s="3">
        <f t="shared" ca="1" si="96"/>
        <v>4155.3381069390207</v>
      </c>
      <c r="C545" s="3">
        <f t="shared" ca="1" si="97"/>
        <v>40.507112317838875</v>
      </c>
      <c r="D545" s="3" t="str">
        <f t="shared" ca="1" si="98"/>
        <v>老员工</v>
      </c>
      <c r="E545" t="str">
        <f t="shared" ca="1" si="99"/>
        <v>女</v>
      </c>
      <c r="F545" s="3">
        <f t="shared" ca="1" si="100"/>
        <v>4060.440649362909</v>
      </c>
      <c r="G545" s="3">
        <f t="shared" ca="1" si="101"/>
        <v>15</v>
      </c>
      <c r="H545">
        <f t="shared" ca="1" si="95"/>
        <v>2</v>
      </c>
      <c r="I545">
        <f t="shared" ca="1" si="105"/>
        <v>4</v>
      </c>
      <c r="J545">
        <f t="shared" ca="1" si="105"/>
        <v>4</v>
      </c>
      <c r="K545">
        <f t="shared" ca="1" si="105"/>
        <v>5</v>
      </c>
      <c r="L545">
        <f t="shared" ca="1" si="105"/>
        <v>4</v>
      </c>
      <c r="M545">
        <f t="shared" ca="1" si="105"/>
        <v>4</v>
      </c>
      <c r="N545">
        <f t="shared" ca="1" si="105"/>
        <v>3</v>
      </c>
      <c r="O545" s="2">
        <f t="shared" ca="1" si="102"/>
        <v>3.75</v>
      </c>
      <c r="P545" s="2">
        <f t="shared" ca="1" si="103"/>
        <v>3.6666666666666665</v>
      </c>
      <c r="Q545" s="2">
        <f t="shared" ca="1" si="104"/>
        <v>3.7166666666666668</v>
      </c>
    </row>
    <row r="546" spans="1:17" x14ac:dyDescent="0.2">
      <c r="A546">
        <v>100545</v>
      </c>
      <c r="B546" s="3">
        <f t="shared" ca="1" si="96"/>
        <v>3589.031209313307</v>
      </c>
      <c r="C546" s="3">
        <f t="shared" ca="1" si="97"/>
        <v>58.268211079196362</v>
      </c>
      <c r="D546" s="3" t="str">
        <f t="shared" ca="1" si="98"/>
        <v>老员工</v>
      </c>
      <c r="E546" t="str">
        <f t="shared" ca="1" si="99"/>
        <v>女</v>
      </c>
      <c r="F546" s="3">
        <f t="shared" ca="1" si="100"/>
        <v>3609.5897553248542</v>
      </c>
      <c r="G546" s="3">
        <f t="shared" ca="1" si="101"/>
        <v>15</v>
      </c>
      <c r="H546">
        <f t="shared" ca="1" si="95"/>
        <v>5</v>
      </c>
      <c r="I546">
        <f t="shared" ca="1" si="105"/>
        <v>3</v>
      </c>
      <c r="J546">
        <f t="shared" ca="1" si="105"/>
        <v>4</v>
      </c>
      <c r="K546">
        <f t="shared" ca="1" si="105"/>
        <v>5</v>
      </c>
      <c r="L546">
        <f t="shared" ca="1" si="105"/>
        <v>4</v>
      </c>
      <c r="M546">
        <f t="shared" ca="1" si="105"/>
        <v>5</v>
      </c>
      <c r="N546">
        <f t="shared" ca="1" si="105"/>
        <v>5</v>
      </c>
      <c r="O546" s="2">
        <f t="shared" ca="1" si="102"/>
        <v>4.25</v>
      </c>
      <c r="P546" s="2">
        <f t="shared" ca="1" si="103"/>
        <v>4.666666666666667</v>
      </c>
      <c r="Q546" s="2">
        <f t="shared" ca="1" si="104"/>
        <v>4.416666666666667</v>
      </c>
    </row>
    <row r="547" spans="1:17" x14ac:dyDescent="0.2">
      <c r="A547">
        <v>100546</v>
      </c>
      <c r="B547" s="3">
        <f t="shared" ca="1" si="96"/>
        <v>429.17357761636077</v>
      </c>
      <c r="C547" s="3">
        <f t="shared" ca="1" si="97"/>
        <v>20.555281510963852</v>
      </c>
      <c r="D547" s="3" t="str">
        <f t="shared" ca="1" si="98"/>
        <v>青年</v>
      </c>
      <c r="E547" t="str">
        <f t="shared" ca="1" si="99"/>
        <v>女</v>
      </c>
      <c r="F547" s="3">
        <f t="shared" ca="1" si="100"/>
        <v>15028.082807872801</v>
      </c>
      <c r="G547" s="3">
        <f t="shared" ca="1" si="101"/>
        <v>19</v>
      </c>
      <c r="H547">
        <f t="shared" ca="1" si="95"/>
        <v>4</v>
      </c>
      <c r="I547">
        <f t="shared" ca="1" si="105"/>
        <v>5</v>
      </c>
      <c r="J547">
        <f t="shared" ca="1" si="105"/>
        <v>4</v>
      </c>
      <c r="K547">
        <f t="shared" ca="1" si="105"/>
        <v>3</v>
      </c>
      <c r="L547">
        <f t="shared" ca="1" si="105"/>
        <v>5</v>
      </c>
      <c r="M547">
        <f t="shared" ca="1" si="105"/>
        <v>3</v>
      </c>
      <c r="N547">
        <f t="shared" ca="1" si="105"/>
        <v>5</v>
      </c>
      <c r="O547" s="2">
        <f t="shared" ca="1" si="102"/>
        <v>4</v>
      </c>
      <c r="P547" s="2">
        <f t="shared" ca="1" si="103"/>
        <v>4.333333333333333</v>
      </c>
      <c r="Q547" s="2">
        <f t="shared" ca="1" si="104"/>
        <v>4.1333333333333329</v>
      </c>
    </row>
    <row r="548" spans="1:17" x14ac:dyDescent="0.2">
      <c r="A548">
        <v>100547</v>
      </c>
      <c r="B548" s="3">
        <f t="shared" ca="1" si="96"/>
        <v>7800.0494537334553</v>
      </c>
      <c r="C548" s="3">
        <f t="shared" ca="1" si="97"/>
        <v>51.614316514259613</v>
      </c>
      <c r="D548" s="3" t="str">
        <f t="shared" ca="1" si="98"/>
        <v>老员工</v>
      </c>
      <c r="E548" t="str">
        <f t="shared" ca="1" si="99"/>
        <v>男</v>
      </c>
      <c r="F548" s="3">
        <f t="shared" ca="1" si="100"/>
        <v>14750.008121944047</v>
      </c>
      <c r="G548" s="3">
        <f t="shared" ca="1" si="101"/>
        <v>2</v>
      </c>
      <c r="H548">
        <f t="shared" ca="1" si="95"/>
        <v>3</v>
      </c>
      <c r="I548">
        <f t="shared" ca="1" si="105"/>
        <v>5</v>
      </c>
      <c r="J548">
        <f t="shared" ca="1" si="105"/>
        <v>4</v>
      </c>
      <c r="K548">
        <f t="shared" ca="1" si="105"/>
        <v>3</v>
      </c>
      <c r="L548">
        <f t="shared" ca="1" si="105"/>
        <v>4</v>
      </c>
      <c r="M548">
        <f t="shared" ca="1" si="105"/>
        <v>4</v>
      </c>
      <c r="N548">
        <f t="shared" ca="1" si="105"/>
        <v>5</v>
      </c>
      <c r="O548" s="2">
        <f t="shared" ca="1" si="102"/>
        <v>3.75</v>
      </c>
      <c r="P548" s="2">
        <f t="shared" ca="1" si="103"/>
        <v>4.333333333333333</v>
      </c>
      <c r="Q548" s="2">
        <f t="shared" ca="1" si="104"/>
        <v>3.9833333333333334</v>
      </c>
    </row>
    <row r="549" spans="1:17" x14ac:dyDescent="0.2">
      <c r="A549">
        <v>100548</v>
      </c>
      <c r="B549" s="3">
        <f t="shared" ca="1" si="96"/>
        <v>196.6184725688147</v>
      </c>
      <c r="C549" s="3">
        <f t="shared" ca="1" si="97"/>
        <v>60.682898148655042</v>
      </c>
      <c r="D549" s="3" t="str">
        <f t="shared" ca="1" si="98"/>
        <v>老员工</v>
      </c>
      <c r="E549" t="str">
        <f t="shared" ca="1" si="99"/>
        <v>女</v>
      </c>
      <c r="F549" s="3">
        <f t="shared" ca="1" si="100"/>
        <v>3590.6632280262679</v>
      </c>
      <c r="G549" s="3">
        <f t="shared" ca="1" si="101"/>
        <v>8</v>
      </c>
      <c r="H549">
        <f t="shared" ca="1" si="95"/>
        <v>4</v>
      </c>
      <c r="I549">
        <f t="shared" ca="1" si="105"/>
        <v>3</v>
      </c>
      <c r="J549">
        <f t="shared" ca="1" si="105"/>
        <v>5</v>
      </c>
      <c r="K549">
        <f t="shared" ca="1" si="105"/>
        <v>5</v>
      </c>
      <c r="L549">
        <f t="shared" ca="1" si="105"/>
        <v>5</v>
      </c>
      <c r="M549">
        <f t="shared" ca="1" si="105"/>
        <v>5</v>
      </c>
      <c r="N549">
        <f t="shared" ca="1" si="105"/>
        <v>4</v>
      </c>
      <c r="O549" s="2">
        <f t="shared" ca="1" si="102"/>
        <v>4.25</v>
      </c>
      <c r="P549" s="2">
        <f t="shared" ca="1" si="103"/>
        <v>4.666666666666667</v>
      </c>
      <c r="Q549" s="2">
        <f t="shared" ca="1" si="104"/>
        <v>4.416666666666667</v>
      </c>
    </row>
    <row r="550" spans="1:17" x14ac:dyDescent="0.2">
      <c r="A550">
        <v>100549</v>
      </c>
      <c r="B550" s="3">
        <f t="shared" ca="1" si="96"/>
        <v>945.28406194168474</v>
      </c>
      <c r="C550" s="3">
        <f t="shared" ca="1" si="97"/>
        <v>49.372070142322698</v>
      </c>
      <c r="D550" s="3" t="str">
        <f t="shared" ca="1" si="98"/>
        <v>老员工</v>
      </c>
      <c r="E550" t="str">
        <f t="shared" ca="1" si="99"/>
        <v>女</v>
      </c>
      <c r="F550" s="3">
        <f t="shared" ca="1" si="100"/>
        <v>17840.382428323734</v>
      </c>
      <c r="G550" s="3">
        <f t="shared" ca="1" si="101"/>
        <v>7</v>
      </c>
      <c r="H550">
        <f t="shared" ca="1" si="95"/>
        <v>4</v>
      </c>
      <c r="I550">
        <f t="shared" ca="1" si="105"/>
        <v>5</v>
      </c>
      <c r="J550">
        <f t="shared" ca="1" si="105"/>
        <v>5</v>
      </c>
      <c r="K550">
        <f t="shared" ca="1" si="105"/>
        <v>5</v>
      </c>
      <c r="L550">
        <f t="shared" ca="1" si="105"/>
        <v>3</v>
      </c>
      <c r="M550">
        <f t="shared" ca="1" si="105"/>
        <v>5</v>
      </c>
      <c r="N550">
        <f t="shared" ca="1" si="105"/>
        <v>4</v>
      </c>
      <c r="O550" s="2">
        <f t="shared" ca="1" si="102"/>
        <v>4.75</v>
      </c>
      <c r="P550" s="2">
        <f t="shared" ca="1" si="103"/>
        <v>4</v>
      </c>
      <c r="Q550" s="2">
        <f t="shared" ca="1" si="104"/>
        <v>4.45</v>
      </c>
    </row>
    <row r="551" spans="1:17" x14ac:dyDescent="0.2">
      <c r="A551">
        <v>100550</v>
      </c>
      <c r="B551" s="3">
        <f t="shared" ca="1" si="96"/>
        <v>1161.2738455618166</v>
      </c>
      <c r="C551" s="3">
        <f t="shared" ca="1" si="97"/>
        <v>34.335046934564048</v>
      </c>
      <c r="D551" s="3" t="str">
        <f t="shared" ca="1" si="98"/>
        <v>骨干</v>
      </c>
      <c r="E551" t="str">
        <f t="shared" ca="1" si="99"/>
        <v>男</v>
      </c>
      <c r="F551" s="3">
        <f t="shared" ca="1" si="100"/>
        <v>21806.962587664879</v>
      </c>
      <c r="G551" s="3">
        <f t="shared" ca="1" si="101"/>
        <v>12</v>
      </c>
      <c r="H551">
        <f t="shared" ca="1" si="95"/>
        <v>5</v>
      </c>
      <c r="I551">
        <f t="shared" ca="1" si="105"/>
        <v>4</v>
      </c>
      <c r="J551">
        <f t="shared" ca="1" si="105"/>
        <v>5</v>
      </c>
      <c r="K551">
        <f t="shared" ca="1" si="105"/>
        <v>4</v>
      </c>
      <c r="L551">
        <f t="shared" ca="1" si="105"/>
        <v>4</v>
      </c>
      <c r="M551">
        <f t="shared" ca="1" si="105"/>
        <v>4</v>
      </c>
      <c r="N551">
        <f t="shared" ca="1" si="105"/>
        <v>5</v>
      </c>
      <c r="O551" s="2">
        <f t="shared" ca="1" si="102"/>
        <v>4.5</v>
      </c>
      <c r="P551" s="2">
        <f t="shared" ca="1" si="103"/>
        <v>4.333333333333333</v>
      </c>
      <c r="Q551" s="2">
        <f t="shared" ca="1" si="104"/>
        <v>4.4333333333333336</v>
      </c>
    </row>
    <row r="552" spans="1:17" x14ac:dyDescent="0.2">
      <c r="A552">
        <v>100551</v>
      </c>
      <c r="B552" s="3">
        <f t="shared" ca="1" si="96"/>
        <v>2916.4045922114724</v>
      </c>
      <c r="C552" s="3">
        <f t="shared" ca="1" si="97"/>
        <v>23.547728275522267</v>
      </c>
      <c r="D552" s="3" t="str">
        <f t="shared" ca="1" si="98"/>
        <v>骨干</v>
      </c>
      <c r="E552" t="str">
        <f t="shared" ca="1" si="99"/>
        <v>男</v>
      </c>
      <c r="F552" s="3">
        <f t="shared" ca="1" si="100"/>
        <v>13176.798775967334</v>
      </c>
      <c r="G552" s="3">
        <f t="shared" ca="1" si="101"/>
        <v>5</v>
      </c>
      <c r="H552">
        <f t="shared" ca="1" si="95"/>
        <v>5</v>
      </c>
      <c r="I552">
        <f t="shared" ca="1" si="105"/>
        <v>5</v>
      </c>
      <c r="J552">
        <f t="shared" ca="1" si="105"/>
        <v>5</v>
      </c>
      <c r="K552">
        <f t="shared" ca="1" si="105"/>
        <v>5</v>
      </c>
      <c r="L552">
        <f t="shared" ca="1" si="105"/>
        <v>3</v>
      </c>
      <c r="M552">
        <f t="shared" ca="1" si="105"/>
        <v>5</v>
      </c>
      <c r="N552">
        <f t="shared" ca="1" si="105"/>
        <v>4</v>
      </c>
      <c r="O552" s="2">
        <f t="shared" ca="1" si="102"/>
        <v>5</v>
      </c>
      <c r="P552" s="2">
        <f t="shared" ca="1" si="103"/>
        <v>4</v>
      </c>
      <c r="Q552" s="2">
        <f t="shared" ca="1" si="104"/>
        <v>4.5999999999999996</v>
      </c>
    </row>
    <row r="553" spans="1:17" x14ac:dyDescent="0.2">
      <c r="A553">
        <v>100552</v>
      </c>
      <c r="B553" s="3">
        <f t="shared" ca="1" si="96"/>
        <v>9765.6320074873711</v>
      </c>
      <c r="C553" s="3">
        <f t="shared" ca="1" si="97"/>
        <v>49.811652247577257</v>
      </c>
      <c r="D553" s="3" t="str">
        <f t="shared" ca="1" si="98"/>
        <v>老员工</v>
      </c>
      <c r="E553" t="str">
        <f t="shared" ca="1" si="99"/>
        <v>女</v>
      </c>
      <c r="F553" s="3">
        <f t="shared" ca="1" si="100"/>
        <v>19512.591730391319</v>
      </c>
      <c r="G553" s="3">
        <f t="shared" ca="1" si="101"/>
        <v>17</v>
      </c>
      <c r="H553">
        <f t="shared" ca="1" si="95"/>
        <v>5</v>
      </c>
      <c r="I553">
        <f t="shared" ca="1" si="105"/>
        <v>4</v>
      </c>
      <c r="J553">
        <f t="shared" ca="1" si="105"/>
        <v>5</v>
      </c>
      <c r="K553">
        <f t="shared" ca="1" si="105"/>
        <v>5</v>
      </c>
      <c r="L553">
        <f t="shared" ca="1" si="105"/>
        <v>4</v>
      </c>
      <c r="M553">
        <f t="shared" ca="1" si="105"/>
        <v>5</v>
      </c>
      <c r="N553">
        <f t="shared" ca="1" si="105"/>
        <v>5</v>
      </c>
      <c r="O553" s="2">
        <f t="shared" ca="1" si="102"/>
        <v>4.75</v>
      </c>
      <c r="P553" s="2">
        <f t="shared" ca="1" si="103"/>
        <v>4.666666666666667</v>
      </c>
      <c r="Q553" s="2">
        <f t="shared" ca="1" si="104"/>
        <v>4.7166666666666668</v>
      </c>
    </row>
    <row r="554" spans="1:17" x14ac:dyDescent="0.2">
      <c r="A554">
        <v>100553</v>
      </c>
      <c r="B554" s="3">
        <f t="shared" ca="1" si="96"/>
        <v>3128.7585815390553</v>
      </c>
      <c r="C554" s="3">
        <f t="shared" ca="1" si="97"/>
        <v>31.152581769792466</v>
      </c>
      <c r="D554" s="3" t="str">
        <f t="shared" ca="1" si="98"/>
        <v>骨干</v>
      </c>
      <c r="E554" t="str">
        <f t="shared" ca="1" si="99"/>
        <v>男</v>
      </c>
      <c r="F554" s="3">
        <f t="shared" ca="1" si="100"/>
        <v>6711.2227660624176</v>
      </c>
      <c r="G554" s="3">
        <f t="shared" ca="1" si="101"/>
        <v>19</v>
      </c>
      <c r="H554">
        <f t="shared" ca="1" si="95"/>
        <v>5</v>
      </c>
      <c r="I554">
        <f t="shared" ca="1" si="105"/>
        <v>4</v>
      </c>
      <c r="J554">
        <f t="shared" ca="1" si="105"/>
        <v>4</v>
      </c>
      <c r="K554">
        <f t="shared" ca="1" si="105"/>
        <v>4</v>
      </c>
      <c r="L554">
        <f t="shared" ca="1" si="105"/>
        <v>5</v>
      </c>
      <c r="M554">
        <f t="shared" ca="1" si="105"/>
        <v>5</v>
      </c>
      <c r="N554">
        <f t="shared" ca="1" si="105"/>
        <v>4</v>
      </c>
      <c r="O554" s="2">
        <f t="shared" ca="1" si="102"/>
        <v>4.25</v>
      </c>
      <c r="P554" s="2">
        <f t="shared" ca="1" si="103"/>
        <v>4.666666666666667</v>
      </c>
      <c r="Q554" s="2">
        <f t="shared" ca="1" si="104"/>
        <v>4.416666666666667</v>
      </c>
    </row>
    <row r="555" spans="1:17" x14ac:dyDescent="0.2">
      <c r="A555">
        <v>100554</v>
      </c>
      <c r="B555" s="3">
        <f t="shared" ca="1" si="96"/>
        <v>2687.0536990247142</v>
      </c>
      <c r="C555" s="3">
        <f t="shared" ca="1" si="97"/>
        <v>61.198791921198229</v>
      </c>
      <c r="D555" s="3" t="str">
        <f t="shared" ca="1" si="98"/>
        <v>老员工</v>
      </c>
      <c r="E555" t="str">
        <f t="shared" ca="1" si="99"/>
        <v>男</v>
      </c>
      <c r="F555" s="3">
        <f t="shared" ca="1" si="100"/>
        <v>17310.136528366318</v>
      </c>
      <c r="G555" s="3">
        <f t="shared" ca="1" si="101"/>
        <v>12</v>
      </c>
      <c r="H555">
        <f t="shared" ca="1" si="95"/>
        <v>5</v>
      </c>
      <c r="I555">
        <f t="shared" ca="1" si="105"/>
        <v>5</v>
      </c>
      <c r="J555">
        <f t="shared" ca="1" si="105"/>
        <v>4</v>
      </c>
      <c r="K555">
        <f t="shared" ca="1" si="105"/>
        <v>5</v>
      </c>
      <c r="L555">
        <f t="shared" ca="1" si="105"/>
        <v>4</v>
      </c>
      <c r="M555">
        <f t="shared" ca="1" si="105"/>
        <v>4</v>
      </c>
      <c r="N555">
        <f t="shared" ca="1" si="105"/>
        <v>4</v>
      </c>
      <c r="O555" s="2">
        <f t="shared" ca="1" si="102"/>
        <v>4.75</v>
      </c>
      <c r="P555" s="2">
        <f t="shared" ca="1" si="103"/>
        <v>4</v>
      </c>
      <c r="Q555" s="2">
        <f t="shared" ca="1" si="104"/>
        <v>4.45</v>
      </c>
    </row>
    <row r="556" spans="1:17" x14ac:dyDescent="0.2">
      <c r="A556">
        <v>100555</v>
      </c>
      <c r="B556" s="3">
        <f t="shared" ca="1" si="96"/>
        <v>2794.266407667576</v>
      </c>
      <c r="C556" s="3">
        <f t="shared" ca="1" si="97"/>
        <v>45.533704335250555</v>
      </c>
      <c r="D556" s="3" t="str">
        <f t="shared" ca="1" si="98"/>
        <v>老员工</v>
      </c>
      <c r="E556" t="str">
        <f t="shared" ca="1" si="99"/>
        <v>男</v>
      </c>
      <c r="F556" s="3">
        <f t="shared" ca="1" si="100"/>
        <v>21746.892177744427</v>
      </c>
      <c r="G556" s="3">
        <f t="shared" ca="1" si="101"/>
        <v>11</v>
      </c>
      <c r="H556">
        <f t="shared" ca="1" si="95"/>
        <v>4</v>
      </c>
      <c r="I556">
        <f t="shared" ca="1" si="105"/>
        <v>3</v>
      </c>
      <c r="J556">
        <f t="shared" ca="1" si="105"/>
        <v>5</v>
      </c>
      <c r="K556">
        <f t="shared" ca="1" si="105"/>
        <v>5</v>
      </c>
      <c r="L556">
        <f t="shared" ca="1" si="105"/>
        <v>5</v>
      </c>
      <c r="M556">
        <f t="shared" ca="1" si="105"/>
        <v>3</v>
      </c>
      <c r="N556">
        <f t="shared" ca="1" si="105"/>
        <v>4</v>
      </c>
      <c r="O556" s="2">
        <f t="shared" ca="1" si="102"/>
        <v>4.25</v>
      </c>
      <c r="P556" s="2">
        <f t="shared" ca="1" si="103"/>
        <v>4</v>
      </c>
      <c r="Q556" s="2">
        <f t="shared" ca="1" si="104"/>
        <v>4.1500000000000004</v>
      </c>
    </row>
    <row r="557" spans="1:17" x14ac:dyDescent="0.2">
      <c r="A557">
        <v>100556</v>
      </c>
      <c r="B557" s="3">
        <f t="shared" ca="1" si="96"/>
        <v>9316.8932861857393</v>
      </c>
      <c r="C557" s="3">
        <f t="shared" ca="1" si="97"/>
        <v>64.852365179330405</v>
      </c>
      <c r="D557" s="3" t="str">
        <f t="shared" ca="1" si="98"/>
        <v>老员工</v>
      </c>
      <c r="E557" t="str">
        <f t="shared" ca="1" si="99"/>
        <v>女</v>
      </c>
      <c r="F557" s="3">
        <f t="shared" ca="1" si="100"/>
        <v>11871.789312695348</v>
      </c>
      <c r="G557" s="3">
        <f t="shared" ca="1" si="101"/>
        <v>20</v>
      </c>
      <c r="H557">
        <f t="shared" ca="1" si="95"/>
        <v>5</v>
      </c>
      <c r="I557">
        <f t="shared" ca="1" si="105"/>
        <v>5</v>
      </c>
      <c r="J557">
        <f t="shared" ca="1" si="105"/>
        <v>4</v>
      </c>
      <c r="K557">
        <f t="shared" ca="1" si="105"/>
        <v>3</v>
      </c>
      <c r="L557">
        <f t="shared" ca="1" si="105"/>
        <v>5</v>
      </c>
      <c r="M557">
        <f t="shared" ca="1" si="105"/>
        <v>3</v>
      </c>
      <c r="N557">
        <f t="shared" ca="1" si="105"/>
        <v>5</v>
      </c>
      <c r="O557" s="2">
        <f t="shared" ca="1" si="102"/>
        <v>4.25</v>
      </c>
      <c r="P557" s="2">
        <f t="shared" ca="1" si="103"/>
        <v>4.333333333333333</v>
      </c>
      <c r="Q557" s="2">
        <f t="shared" ca="1" si="104"/>
        <v>4.2833333333333332</v>
      </c>
    </row>
    <row r="558" spans="1:17" x14ac:dyDescent="0.2">
      <c r="A558">
        <v>100557</v>
      </c>
      <c r="B558" s="3">
        <f t="shared" ca="1" si="96"/>
        <v>1535.137596825431</v>
      </c>
      <c r="C558" s="3">
        <f t="shared" ca="1" si="97"/>
        <v>64.012742138692815</v>
      </c>
      <c r="D558" s="3" t="str">
        <f t="shared" ca="1" si="98"/>
        <v>老员工</v>
      </c>
      <c r="E558" t="str">
        <f t="shared" ca="1" si="99"/>
        <v>女</v>
      </c>
      <c r="F558" s="3">
        <f t="shared" ca="1" si="100"/>
        <v>19684.546266896275</v>
      </c>
      <c r="G558" s="3">
        <f t="shared" ca="1" si="101"/>
        <v>8</v>
      </c>
      <c r="H558">
        <f t="shared" ca="1" si="95"/>
        <v>5</v>
      </c>
      <c r="I558">
        <f t="shared" ca="1" si="105"/>
        <v>5</v>
      </c>
      <c r="J558">
        <f t="shared" ca="1" si="105"/>
        <v>5</v>
      </c>
      <c r="K558">
        <f t="shared" ca="1" si="105"/>
        <v>3</v>
      </c>
      <c r="L558">
        <f t="shared" ca="1" si="105"/>
        <v>5</v>
      </c>
      <c r="M558">
        <f t="shared" ca="1" si="105"/>
        <v>2</v>
      </c>
      <c r="N558">
        <f t="shared" ca="1" si="105"/>
        <v>4</v>
      </c>
      <c r="O558" s="2">
        <f t="shared" ca="1" si="102"/>
        <v>4.5</v>
      </c>
      <c r="P558" s="2">
        <f t="shared" ca="1" si="103"/>
        <v>3.6666666666666665</v>
      </c>
      <c r="Q558" s="2">
        <f t="shared" ca="1" si="104"/>
        <v>4.1666666666666661</v>
      </c>
    </row>
    <row r="559" spans="1:17" x14ac:dyDescent="0.2">
      <c r="A559">
        <v>100558</v>
      </c>
      <c r="B559" s="3">
        <f t="shared" ca="1" si="96"/>
        <v>923.94995060760209</v>
      </c>
      <c r="C559" s="3">
        <f t="shared" ca="1" si="97"/>
        <v>28.252587431817503</v>
      </c>
      <c r="D559" s="3" t="str">
        <f t="shared" ca="1" si="98"/>
        <v>骨干</v>
      </c>
      <c r="E559" t="str">
        <f t="shared" ca="1" si="99"/>
        <v>男</v>
      </c>
      <c r="F559" s="3">
        <f t="shared" ca="1" si="100"/>
        <v>7984.7200891464872</v>
      </c>
      <c r="G559" s="3">
        <f t="shared" ca="1" si="101"/>
        <v>21</v>
      </c>
      <c r="H559">
        <f t="shared" ca="1" si="95"/>
        <v>5</v>
      </c>
      <c r="I559">
        <f t="shared" ca="1" si="105"/>
        <v>2</v>
      </c>
      <c r="J559">
        <f t="shared" ca="1" si="105"/>
        <v>4</v>
      </c>
      <c r="K559">
        <f t="shared" ca="1" si="105"/>
        <v>5</v>
      </c>
      <c r="L559">
        <f t="shared" ca="1" si="105"/>
        <v>5</v>
      </c>
      <c r="M559">
        <f t="shared" ca="1" si="105"/>
        <v>5</v>
      </c>
      <c r="N559">
        <f t="shared" ca="1" si="105"/>
        <v>5</v>
      </c>
      <c r="O559" s="2">
        <f t="shared" ca="1" si="102"/>
        <v>4</v>
      </c>
      <c r="P559" s="2">
        <f t="shared" ca="1" si="103"/>
        <v>5</v>
      </c>
      <c r="Q559" s="2">
        <f t="shared" ca="1" si="104"/>
        <v>4.4000000000000004</v>
      </c>
    </row>
    <row r="560" spans="1:17" x14ac:dyDescent="0.2">
      <c r="A560">
        <v>100559</v>
      </c>
      <c r="B560" s="3">
        <f t="shared" ca="1" si="96"/>
        <v>40.434578700395683</v>
      </c>
      <c r="C560" s="3">
        <f t="shared" ca="1" si="97"/>
        <v>39.215320837125866</v>
      </c>
      <c r="D560" s="3" t="str">
        <f t="shared" ca="1" si="98"/>
        <v>老员工</v>
      </c>
      <c r="E560" t="str">
        <f t="shared" ca="1" si="99"/>
        <v>男</v>
      </c>
      <c r="F560" s="3">
        <f t="shared" ca="1" si="100"/>
        <v>20970.66411446764</v>
      </c>
      <c r="G560" s="3">
        <f t="shared" ca="1" si="101"/>
        <v>22</v>
      </c>
      <c r="H560">
        <f t="shared" ca="1" si="95"/>
        <v>4</v>
      </c>
      <c r="I560">
        <f t="shared" ca="1" si="105"/>
        <v>5</v>
      </c>
      <c r="J560">
        <f t="shared" ca="1" si="105"/>
        <v>5</v>
      </c>
      <c r="K560">
        <f t="shared" ca="1" si="105"/>
        <v>5</v>
      </c>
      <c r="L560">
        <f t="shared" ca="1" si="105"/>
        <v>5</v>
      </c>
      <c r="M560">
        <f t="shared" ca="1" si="105"/>
        <v>4</v>
      </c>
      <c r="N560">
        <f t="shared" ca="1" si="105"/>
        <v>4</v>
      </c>
      <c r="O560" s="2">
        <f t="shared" ca="1" si="102"/>
        <v>4.75</v>
      </c>
      <c r="P560" s="2">
        <f t="shared" ca="1" si="103"/>
        <v>4.333333333333333</v>
      </c>
      <c r="Q560" s="2">
        <f t="shared" ca="1" si="104"/>
        <v>4.5833333333333339</v>
      </c>
    </row>
    <row r="561" spans="1:17" x14ac:dyDescent="0.2">
      <c r="A561">
        <v>100560</v>
      </c>
      <c r="B561" s="3">
        <f t="shared" ca="1" si="96"/>
        <v>1459.6929157006277</v>
      </c>
      <c r="C561" s="3">
        <f t="shared" ca="1" si="97"/>
        <v>46.428941977095775</v>
      </c>
      <c r="D561" s="3" t="str">
        <f t="shared" ca="1" si="98"/>
        <v>老员工</v>
      </c>
      <c r="E561" t="str">
        <f t="shared" ca="1" si="99"/>
        <v>女</v>
      </c>
      <c r="F561" s="3">
        <f t="shared" ca="1" si="100"/>
        <v>11752.796731392296</v>
      </c>
      <c r="G561" s="3">
        <f t="shared" ca="1" si="101"/>
        <v>4</v>
      </c>
      <c r="H561">
        <f t="shared" ca="1" si="95"/>
        <v>3</v>
      </c>
      <c r="I561">
        <f t="shared" ca="1" si="105"/>
        <v>5</v>
      </c>
      <c r="J561">
        <f t="shared" ca="1" si="105"/>
        <v>5</v>
      </c>
      <c r="K561">
        <f t="shared" ca="1" si="105"/>
        <v>4</v>
      </c>
      <c r="L561">
        <f t="shared" ca="1" si="105"/>
        <v>5</v>
      </c>
      <c r="M561">
        <f t="shared" ca="1" si="105"/>
        <v>5</v>
      </c>
      <c r="N561">
        <f t="shared" ca="1" si="105"/>
        <v>4</v>
      </c>
      <c r="O561" s="2">
        <f t="shared" ca="1" si="102"/>
        <v>4.25</v>
      </c>
      <c r="P561" s="2">
        <f t="shared" ca="1" si="103"/>
        <v>4.666666666666667</v>
      </c>
      <c r="Q561" s="2">
        <f t="shared" ca="1" si="104"/>
        <v>4.416666666666667</v>
      </c>
    </row>
    <row r="562" spans="1:17" x14ac:dyDescent="0.2">
      <c r="A562">
        <v>100561</v>
      </c>
      <c r="B562" s="3">
        <f t="shared" ca="1" si="96"/>
        <v>5868.7871887293586</v>
      </c>
      <c r="C562" s="3">
        <f t="shared" ca="1" si="97"/>
        <v>29.925954525895289</v>
      </c>
      <c r="D562" s="3" t="str">
        <f t="shared" ca="1" si="98"/>
        <v>骨干</v>
      </c>
      <c r="E562" t="str">
        <f t="shared" ca="1" si="99"/>
        <v>男</v>
      </c>
      <c r="F562" s="3">
        <f t="shared" ca="1" si="100"/>
        <v>13943.84449022883</v>
      </c>
      <c r="G562" s="3">
        <f t="shared" ca="1" si="101"/>
        <v>4</v>
      </c>
      <c r="H562">
        <f t="shared" ca="1" si="95"/>
        <v>5</v>
      </c>
      <c r="I562">
        <f t="shared" ca="1" si="105"/>
        <v>3</v>
      </c>
      <c r="J562">
        <f t="shared" ref="I562:N572" ca="1" si="106">IF(RAND()&lt;0.5,5,IF(RAND()&lt;0.7,4,IF(RAND()&lt;0.8,3,IF(RAND()&lt;0.9,2,1))))</f>
        <v>4</v>
      </c>
      <c r="K562">
        <f t="shared" ca="1" si="106"/>
        <v>4</v>
      </c>
      <c r="L562">
        <f t="shared" ca="1" si="106"/>
        <v>5</v>
      </c>
      <c r="M562">
        <f t="shared" ca="1" si="106"/>
        <v>4</v>
      </c>
      <c r="N562">
        <f t="shared" ca="1" si="106"/>
        <v>4</v>
      </c>
      <c r="O562" s="2">
        <f t="shared" ca="1" si="102"/>
        <v>4</v>
      </c>
      <c r="P562" s="2">
        <f t="shared" ca="1" si="103"/>
        <v>4.333333333333333</v>
      </c>
      <c r="Q562" s="2">
        <f t="shared" ca="1" si="104"/>
        <v>4.1333333333333329</v>
      </c>
    </row>
    <row r="563" spans="1:17" x14ac:dyDescent="0.2">
      <c r="A563">
        <v>100562</v>
      </c>
      <c r="B563" s="3">
        <f t="shared" ca="1" si="96"/>
        <v>9191.6657339563208</v>
      </c>
      <c r="C563" s="3">
        <f t="shared" ca="1" si="97"/>
        <v>67.110288421860474</v>
      </c>
      <c r="D563" s="3" t="str">
        <f t="shared" ca="1" si="98"/>
        <v>老员工</v>
      </c>
      <c r="E563" t="str">
        <f t="shared" ca="1" si="99"/>
        <v>女</v>
      </c>
      <c r="F563" s="3">
        <f t="shared" ca="1" si="100"/>
        <v>15851.061808708067</v>
      </c>
      <c r="G563" s="3">
        <f t="shared" ca="1" si="101"/>
        <v>9</v>
      </c>
      <c r="H563">
        <f t="shared" ca="1" si="95"/>
        <v>5</v>
      </c>
      <c r="I563">
        <f t="shared" ca="1" si="106"/>
        <v>4</v>
      </c>
      <c r="J563">
        <f t="shared" ca="1" si="106"/>
        <v>4</v>
      </c>
      <c r="K563">
        <f t="shared" ca="1" si="106"/>
        <v>5</v>
      </c>
      <c r="L563">
        <f t="shared" ca="1" si="106"/>
        <v>5</v>
      </c>
      <c r="M563">
        <f t="shared" ca="1" si="106"/>
        <v>4</v>
      </c>
      <c r="N563">
        <f t="shared" ca="1" si="106"/>
        <v>3</v>
      </c>
      <c r="O563" s="2">
        <f t="shared" ca="1" si="102"/>
        <v>4.5</v>
      </c>
      <c r="P563" s="2">
        <f t="shared" ca="1" si="103"/>
        <v>4</v>
      </c>
      <c r="Q563" s="2">
        <f t="shared" ca="1" si="104"/>
        <v>4.3</v>
      </c>
    </row>
    <row r="564" spans="1:17" x14ac:dyDescent="0.2">
      <c r="A564">
        <v>100563</v>
      </c>
      <c r="B564" s="3">
        <f t="shared" ca="1" si="96"/>
        <v>214.37965581284524</v>
      </c>
      <c r="C564" s="3">
        <f t="shared" ca="1" si="97"/>
        <v>45.255058513524517</v>
      </c>
      <c r="D564" s="3" t="str">
        <f t="shared" ca="1" si="98"/>
        <v>老员工</v>
      </c>
      <c r="E564" t="str">
        <f t="shared" ca="1" si="99"/>
        <v>女</v>
      </c>
      <c r="F564" s="3">
        <f t="shared" ca="1" si="100"/>
        <v>11805.98900547083</v>
      </c>
      <c r="G564" s="3">
        <f t="shared" ca="1" si="101"/>
        <v>9</v>
      </c>
      <c r="H564">
        <f t="shared" ca="1" si="95"/>
        <v>5</v>
      </c>
      <c r="I564">
        <f t="shared" ca="1" si="106"/>
        <v>4</v>
      </c>
      <c r="J564">
        <f t="shared" ca="1" si="106"/>
        <v>4</v>
      </c>
      <c r="K564">
        <f t="shared" ca="1" si="106"/>
        <v>3</v>
      </c>
      <c r="L564">
        <f t="shared" ca="1" si="106"/>
        <v>2</v>
      </c>
      <c r="M564">
        <f t="shared" ca="1" si="106"/>
        <v>4</v>
      </c>
      <c r="N564">
        <f t="shared" ca="1" si="106"/>
        <v>5</v>
      </c>
      <c r="O564" s="2">
        <f t="shared" ca="1" si="102"/>
        <v>4</v>
      </c>
      <c r="P564" s="2">
        <f t="shared" ca="1" si="103"/>
        <v>3.6666666666666665</v>
      </c>
      <c r="Q564" s="2">
        <f t="shared" ca="1" si="104"/>
        <v>3.8666666666666667</v>
      </c>
    </row>
    <row r="565" spans="1:17" x14ac:dyDescent="0.2">
      <c r="A565">
        <v>100564</v>
      </c>
      <c r="B565" s="3">
        <f t="shared" ca="1" si="96"/>
        <v>1038.2769417912696</v>
      </c>
      <c r="C565" s="3">
        <f t="shared" ca="1" si="97"/>
        <v>40.680417778958052</v>
      </c>
      <c r="D565" s="3" t="str">
        <f t="shared" ca="1" si="98"/>
        <v>老员工</v>
      </c>
      <c r="E565" t="str">
        <f t="shared" ca="1" si="99"/>
        <v>女</v>
      </c>
      <c r="F565" s="3">
        <f t="shared" ca="1" si="100"/>
        <v>7037.0291088303084</v>
      </c>
      <c r="G565" s="3">
        <f t="shared" ca="1" si="101"/>
        <v>17</v>
      </c>
      <c r="H565">
        <f t="shared" ref="H565:H572" ca="1" si="107">IF(RAND()&lt;0.5,5,IF(RAND()&lt;0.7,4,IF(RAND()&lt;0.8,3,IF(RAND()&lt;0.9,2,1))))</f>
        <v>2</v>
      </c>
      <c r="I565">
        <f t="shared" ca="1" si="106"/>
        <v>5</v>
      </c>
      <c r="J565">
        <f t="shared" ca="1" si="106"/>
        <v>5</v>
      </c>
      <c r="K565">
        <f t="shared" ca="1" si="106"/>
        <v>3</v>
      </c>
      <c r="L565">
        <f t="shared" ca="1" si="106"/>
        <v>4</v>
      </c>
      <c r="M565">
        <f t="shared" ca="1" si="106"/>
        <v>5</v>
      </c>
      <c r="N565">
        <f t="shared" ca="1" si="106"/>
        <v>4</v>
      </c>
      <c r="O565" s="2">
        <f t="shared" ca="1" si="102"/>
        <v>3.75</v>
      </c>
      <c r="P565" s="2">
        <f t="shared" ca="1" si="103"/>
        <v>4.333333333333333</v>
      </c>
      <c r="Q565" s="2">
        <f t="shared" ca="1" si="104"/>
        <v>3.9833333333333334</v>
      </c>
    </row>
    <row r="566" spans="1:17" x14ac:dyDescent="0.2">
      <c r="A566">
        <v>100565</v>
      </c>
      <c r="B566" s="3">
        <f t="shared" ca="1" si="96"/>
        <v>5690.9708530025146</v>
      </c>
      <c r="C566" s="3">
        <f t="shared" ca="1" si="97"/>
        <v>40.396801835614724</v>
      </c>
      <c r="D566" s="3" t="str">
        <f t="shared" ca="1" si="98"/>
        <v>老员工</v>
      </c>
      <c r="E566" t="str">
        <f t="shared" ca="1" si="99"/>
        <v>男</v>
      </c>
      <c r="F566" s="3">
        <f t="shared" ca="1" si="100"/>
        <v>17680.791785212925</v>
      </c>
      <c r="G566" s="3">
        <f t="shared" ca="1" si="101"/>
        <v>9</v>
      </c>
      <c r="H566">
        <f t="shared" ca="1" si="107"/>
        <v>4</v>
      </c>
      <c r="I566">
        <f t="shared" ca="1" si="106"/>
        <v>4</v>
      </c>
      <c r="J566">
        <f t="shared" ca="1" si="106"/>
        <v>5</v>
      </c>
      <c r="K566">
        <f t="shared" ca="1" si="106"/>
        <v>4</v>
      </c>
      <c r="L566">
        <f t="shared" ca="1" si="106"/>
        <v>5</v>
      </c>
      <c r="M566">
        <f t="shared" ca="1" si="106"/>
        <v>4</v>
      </c>
      <c r="N566">
        <f t="shared" ca="1" si="106"/>
        <v>3</v>
      </c>
      <c r="O566" s="2">
        <f t="shared" ca="1" si="102"/>
        <v>4.25</v>
      </c>
      <c r="P566" s="2">
        <f t="shared" ca="1" si="103"/>
        <v>4</v>
      </c>
      <c r="Q566" s="2">
        <f t="shared" ca="1" si="104"/>
        <v>4.1500000000000004</v>
      </c>
    </row>
    <row r="567" spans="1:17" x14ac:dyDescent="0.2">
      <c r="A567">
        <v>100566</v>
      </c>
      <c r="B567" s="3">
        <f t="shared" ca="1" si="96"/>
        <v>6129.353209463191</v>
      </c>
      <c r="C567" s="3">
        <f t="shared" ca="1" si="97"/>
        <v>28.474052526521643</v>
      </c>
      <c r="D567" s="3" t="str">
        <f t="shared" ca="1" si="98"/>
        <v>骨干</v>
      </c>
      <c r="E567" t="str">
        <f t="shared" ca="1" si="99"/>
        <v>男</v>
      </c>
      <c r="F567" s="3">
        <f t="shared" ca="1" si="100"/>
        <v>4941.418506297442</v>
      </c>
      <c r="G567" s="3">
        <f t="shared" ca="1" si="101"/>
        <v>16</v>
      </c>
      <c r="H567">
        <f t="shared" ca="1" si="107"/>
        <v>5</v>
      </c>
      <c r="I567">
        <f t="shared" ca="1" si="106"/>
        <v>2</v>
      </c>
      <c r="J567">
        <f t="shared" ca="1" si="106"/>
        <v>5</v>
      </c>
      <c r="K567">
        <f t="shared" ca="1" si="106"/>
        <v>5</v>
      </c>
      <c r="L567">
        <f t="shared" ca="1" si="106"/>
        <v>5</v>
      </c>
      <c r="M567">
        <f t="shared" ca="1" si="106"/>
        <v>5</v>
      </c>
      <c r="N567">
        <f t="shared" ca="1" si="106"/>
        <v>4</v>
      </c>
      <c r="O567" s="2">
        <f t="shared" ca="1" si="102"/>
        <v>4.25</v>
      </c>
      <c r="P567" s="2">
        <f t="shared" ca="1" si="103"/>
        <v>4.666666666666667</v>
      </c>
      <c r="Q567" s="2">
        <f t="shared" ca="1" si="104"/>
        <v>4.416666666666667</v>
      </c>
    </row>
    <row r="568" spans="1:17" x14ac:dyDescent="0.2">
      <c r="A568">
        <v>100567</v>
      </c>
      <c r="B568" s="3">
        <f t="shared" ca="1" si="96"/>
        <v>6945.0352747906518</v>
      </c>
      <c r="C568" s="3">
        <f t="shared" ca="1" si="97"/>
        <v>67.361137863793417</v>
      </c>
      <c r="D568" s="3" t="str">
        <f t="shared" ca="1" si="98"/>
        <v>老员工</v>
      </c>
      <c r="E568" t="str">
        <f t="shared" ca="1" si="99"/>
        <v>男</v>
      </c>
      <c r="F568" s="3">
        <f t="shared" ca="1" si="100"/>
        <v>18410.643287933963</v>
      </c>
      <c r="G568" s="3">
        <f t="shared" ca="1" si="101"/>
        <v>6</v>
      </c>
      <c r="H568">
        <f t="shared" ca="1" si="107"/>
        <v>5</v>
      </c>
      <c r="I568">
        <f t="shared" ca="1" si="106"/>
        <v>3</v>
      </c>
      <c r="J568">
        <f t="shared" ca="1" si="106"/>
        <v>4</v>
      </c>
      <c r="K568">
        <f t="shared" ca="1" si="106"/>
        <v>5</v>
      </c>
      <c r="L568">
        <f t="shared" ca="1" si="106"/>
        <v>3</v>
      </c>
      <c r="M568">
        <f t="shared" ca="1" si="106"/>
        <v>5</v>
      </c>
      <c r="N568">
        <f t="shared" ca="1" si="106"/>
        <v>4</v>
      </c>
      <c r="O568" s="2">
        <f t="shared" ca="1" si="102"/>
        <v>4.25</v>
      </c>
      <c r="P568" s="2">
        <f t="shared" ca="1" si="103"/>
        <v>4</v>
      </c>
      <c r="Q568" s="2">
        <f t="shared" ca="1" si="104"/>
        <v>4.1500000000000004</v>
      </c>
    </row>
    <row r="569" spans="1:17" x14ac:dyDescent="0.2">
      <c r="A569">
        <v>100568</v>
      </c>
      <c r="B569" s="3">
        <f t="shared" ca="1" si="96"/>
        <v>9405.1456170411802</v>
      </c>
      <c r="C569" s="3">
        <f t="shared" ca="1" si="97"/>
        <v>46.629490244140797</v>
      </c>
      <c r="D569" s="3" t="str">
        <f t="shared" ca="1" si="98"/>
        <v>老员工</v>
      </c>
      <c r="E569" t="str">
        <f t="shared" ca="1" si="99"/>
        <v>男</v>
      </c>
      <c r="F569" s="3">
        <f t="shared" ca="1" si="100"/>
        <v>13609.770860248527</v>
      </c>
      <c r="G569" s="3">
        <f t="shared" ca="1" si="101"/>
        <v>15</v>
      </c>
      <c r="H569">
        <f t="shared" ca="1" si="107"/>
        <v>5</v>
      </c>
      <c r="I569">
        <f t="shared" ca="1" si="106"/>
        <v>5</v>
      </c>
      <c r="J569">
        <f t="shared" ca="1" si="106"/>
        <v>4</v>
      </c>
      <c r="K569">
        <f t="shared" ca="1" si="106"/>
        <v>5</v>
      </c>
      <c r="L569">
        <f t="shared" ca="1" si="106"/>
        <v>3</v>
      </c>
      <c r="M569">
        <f t="shared" ca="1" si="106"/>
        <v>4</v>
      </c>
      <c r="N569">
        <f t="shared" ca="1" si="106"/>
        <v>5</v>
      </c>
      <c r="O569" s="2">
        <f t="shared" ca="1" si="102"/>
        <v>4.75</v>
      </c>
      <c r="P569" s="2">
        <f t="shared" ca="1" si="103"/>
        <v>4</v>
      </c>
      <c r="Q569" s="2">
        <f t="shared" ca="1" si="104"/>
        <v>4.45</v>
      </c>
    </row>
    <row r="570" spans="1:17" x14ac:dyDescent="0.2">
      <c r="A570">
        <v>100569</v>
      </c>
      <c r="B570" s="3">
        <f t="shared" ca="1" si="96"/>
        <v>4599.3380162657959</v>
      </c>
      <c r="C570" s="3">
        <f t="shared" ca="1" si="97"/>
        <v>20.628546753308036</v>
      </c>
      <c r="D570" s="3" t="str">
        <f t="shared" ca="1" si="98"/>
        <v>青年</v>
      </c>
      <c r="E570" t="str">
        <f t="shared" ca="1" si="99"/>
        <v>男</v>
      </c>
      <c r="F570" s="3">
        <f t="shared" ca="1" si="100"/>
        <v>16979.933983716575</v>
      </c>
      <c r="G570" s="3">
        <f t="shared" ca="1" si="101"/>
        <v>18</v>
      </c>
      <c r="H570">
        <f t="shared" ca="1" si="107"/>
        <v>4</v>
      </c>
      <c r="I570">
        <f t="shared" ca="1" si="106"/>
        <v>5</v>
      </c>
      <c r="J570">
        <f t="shared" ca="1" si="106"/>
        <v>5</v>
      </c>
      <c r="K570">
        <f t="shared" ca="1" si="106"/>
        <v>4</v>
      </c>
      <c r="L570">
        <f t="shared" ca="1" si="106"/>
        <v>4</v>
      </c>
      <c r="M570">
        <f t="shared" ca="1" si="106"/>
        <v>5</v>
      </c>
      <c r="N570">
        <f t="shared" ca="1" si="106"/>
        <v>4</v>
      </c>
      <c r="O570" s="2">
        <f t="shared" ca="1" si="102"/>
        <v>4.5</v>
      </c>
      <c r="P570" s="2">
        <f t="shared" ca="1" si="103"/>
        <v>4.333333333333333</v>
      </c>
      <c r="Q570" s="2">
        <f t="shared" ca="1" si="104"/>
        <v>4.4333333333333336</v>
      </c>
    </row>
    <row r="571" spans="1:17" x14ac:dyDescent="0.2">
      <c r="A571">
        <v>100570</v>
      </c>
      <c r="B571" s="3">
        <f t="shared" ca="1" si="96"/>
        <v>9616.9528627807285</v>
      </c>
      <c r="C571" s="3">
        <f t="shared" ca="1" si="97"/>
        <v>57.963572384934736</v>
      </c>
      <c r="D571" s="3" t="str">
        <f t="shared" ca="1" si="98"/>
        <v>老员工</v>
      </c>
      <c r="E571" t="str">
        <f t="shared" ca="1" si="99"/>
        <v>男</v>
      </c>
      <c r="F571" s="3">
        <f t="shared" ca="1" si="100"/>
        <v>3276.0398579483212</v>
      </c>
      <c r="G571" s="3">
        <f t="shared" ca="1" si="101"/>
        <v>11</v>
      </c>
      <c r="H571">
        <f t="shared" ca="1" si="107"/>
        <v>2</v>
      </c>
      <c r="I571">
        <f t="shared" ca="1" si="106"/>
        <v>5</v>
      </c>
      <c r="J571">
        <f t="shared" ca="1" si="106"/>
        <v>5</v>
      </c>
      <c r="K571">
        <f t="shared" ca="1" si="106"/>
        <v>3</v>
      </c>
      <c r="L571">
        <f t="shared" ca="1" si="106"/>
        <v>4</v>
      </c>
      <c r="M571">
        <f t="shared" ca="1" si="106"/>
        <v>5</v>
      </c>
      <c r="N571">
        <f t="shared" ca="1" si="106"/>
        <v>2</v>
      </c>
      <c r="O571" s="2">
        <f t="shared" ca="1" si="102"/>
        <v>3.75</v>
      </c>
      <c r="P571" s="2">
        <f t="shared" ca="1" si="103"/>
        <v>3.6666666666666665</v>
      </c>
      <c r="Q571" s="2">
        <f t="shared" ca="1" si="104"/>
        <v>3.7166666666666668</v>
      </c>
    </row>
    <row r="572" spans="1:17" x14ac:dyDescent="0.2">
      <c r="A572">
        <v>100571</v>
      </c>
      <c r="B572" s="3">
        <f t="shared" ca="1" si="96"/>
        <v>6538.548200115898</v>
      </c>
      <c r="C572" s="3">
        <f t="shared" ca="1" si="97"/>
        <v>57.486651666336279</v>
      </c>
      <c r="D572" s="3" t="str">
        <f t="shared" ca="1" si="98"/>
        <v>老员工</v>
      </c>
      <c r="E572" t="str">
        <f t="shared" ca="1" si="99"/>
        <v>男</v>
      </c>
      <c r="F572" s="3">
        <f t="shared" ca="1" si="100"/>
        <v>19035.274824636923</v>
      </c>
      <c r="G572" s="3">
        <f t="shared" ca="1" si="101"/>
        <v>13</v>
      </c>
      <c r="H572">
        <f t="shared" ca="1" si="107"/>
        <v>5</v>
      </c>
      <c r="I572">
        <f t="shared" ca="1" si="106"/>
        <v>3</v>
      </c>
      <c r="J572">
        <f t="shared" ca="1" si="106"/>
        <v>4</v>
      </c>
      <c r="K572">
        <f t="shared" ca="1" si="106"/>
        <v>4</v>
      </c>
      <c r="L572">
        <f t="shared" ca="1" si="106"/>
        <v>4</v>
      </c>
      <c r="M572">
        <f t="shared" ca="1" si="106"/>
        <v>5</v>
      </c>
      <c r="N572">
        <f t="shared" ca="1" si="106"/>
        <v>5</v>
      </c>
      <c r="O572" s="2">
        <f t="shared" ca="1" si="102"/>
        <v>4</v>
      </c>
      <c r="P572" s="2">
        <f t="shared" ca="1" si="103"/>
        <v>4.666666666666667</v>
      </c>
      <c r="Q572" s="2">
        <f t="shared" ca="1" si="104"/>
        <v>4.2666666666666666</v>
      </c>
    </row>
  </sheetData>
  <sortState ref="S6:U11">
    <sortCondition ref="T6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501"/>
  <sheetViews>
    <sheetView tabSelected="1" zoomScale="184" zoomScaleNormal="100" workbookViewId="0">
      <pane xSplit="6" topLeftCell="O1" activePane="topRight" state="frozen"/>
      <selection pane="topRight" activeCell="T7" sqref="T7"/>
    </sheetView>
  </sheetViews>
  <sheetFormatPr baseColWidth="10" defaultColWidth="8.83203125" defaultRowHeight="15" x14ac:dyDescent="0.2"/>
  <cols>
    <col min="1" max="1" width="9" bestFit="1" customWidth="1"/>
    <col min="2" max="2" width="7.5" bestFit="1" customWidth="1"/>
    <col min="3" max="3" width="12.6640625" bestFit="1" customWidth="1"/>
    <col min="4" max="4" width="9" bestFit="1" customWidth="1"/>
    <col min="6" max="6" width="10" bestFit="1" customWidth="1"/>
    <col min="7" max="7" width="22.6640625" bestFit="1" customWidth="1"/>
    <col min="8" max="8" width="12" bestFit="1" customWidth="1"/>
    <col min="9" max="9" width="13" bestFit="1" customWidth="1"/>
    <col min="10" max="10" width="27.5" bestFit="1" customWidth="1"/>
    <col min="11" max="11" width="20.33203125" bestFit="1" customWidth="1"/>
    <col min="12" max="12" width="17.1640625" bestFit="1" customWidth="1"/>
    <col min="13" max="13" width="25.5" bestFit="1" customWidth="1"/>
    <col min="14" max="15" width="21.33203125" bestFit="1" customWidth="1"/>
    <col min="16" max="16" width="11.83203125" customWidth="1"/>
    <col min="18" max="18" width="12.1640625" bestFit="1" customWidth="1"/>
    <col min="19" max="19" width="28.5" customWidth="1"/>
  </cols>
  <sheetData>
    <row r="1" spans="1:25" x14ac:dyDescent="0.2">
      <c r="A1" t="s">
        <v>107</v>
      </c>
      <c r="B1" t="s">
        <v>110</v>
      </c>
      <c r="C1" t="s">
        <v>113</v>
      </c>
      <c r="D1" t="s">
        <v>108</v>
      </c>
      <c r="E1" t="s">
        <v>111</v>
      </c>
      <c r="F1" t="s">
        <v>109</v>
      </c>
      <c r="G1" s="1" t="s">
        <v>112</v>
      </c>
      <c r="H1" s="1" t="s">
        <v>114</v>
      </c>
      <c r="I1" s="1" t="s">
        <v>115</v>
      </c>
      <c r="J1" s="1" t="s">
        <v>116</v>
      </c>
      <c r="K1" s="1" t="s">
        <v>117</v>
      </c>
      <c r="L1" s="1" t="s">
        <v>119</v>
      </c>
      <c r="M1" s="1" t="s">
        <v>120</v>
      </c>
      <c r="N1" s="1" t="s">
        <v>118</v>
      </c>
      <c r="O1" s="1" t="s">
        <v>118</v>
      </c>
      <c r="P1" s="19" t="s">
        <v>162</v>
      </c>
      <c r="Q1" s="19"/>
      <c r="R1" s="19"/>
      <c r="S1" s="19"/>
      <c r="T1" s="20" t="s">
        <v>163</v>
      </c>
      <c r="U1" s="20"/>
      <c r="V1" s="20"/>
      <c r="W1" s="20"/>
      <c r="X1" s="20"/>
      <c r="Y1" s="20"/>
    </row>
    <row r="2" spans="1:25" x14ac:dyDescent="0.2">
      <c r="A2" s="3">
        <f t="shared" ref="A2:A65" ca="1" si="0">ROUND((RAND()*100000+100000),0)</f>
        <v>115197</v>
      </c>
      <c r="B2">
        <v>101419</v>
      </c>
      <c r="C2">
        <f t="shared" ref="C2:C65" ca="1" si="1">ROUND((13000000000+RAND()*1000000000),0)</f>
        <v>13463941792</v>
      </c>
      <c r="D2" t="str">
        <f t="shared" ref="D2:E21" ca="1" si="2">IF(RAND()&lt;0.33," 天猫 ",IF(RAND()&lt;0.66," 微信 "," App "))</f>
        <v xml:space="preserve"> 微信 </v>
      </c>
      <c r="E2" t="str">
        <f t="shared" ca="1" si="2"/>
        <v xml:space="preserve"> 微信 </v>
      </c>
      <c r="F2" t="str">
        <f t="shared" ref="F2:F65" ca="1" si="3">IF(RAND()&lt;0.33," 信用卡 ",IF(RAND()&lt;0.66," 微信支付 "," 支付宝 "))</f>
        <v xml:space="preserve"> 信用卡 </v>
      </c>
      <c r="G2" t="str">
        <f t="shared" ref="G2:G65" ca="1" si="4">CONCATENATE(D2,"-",E2,"-",F2)</f>
        <v xml:space="preserve"> 微信 - 微信 - 信用卡 </v>
      </c>
      <c r="H2" t="str">
        <f t="shared" ref="H2:H65" ca="1" si="5">RIGHT(C2,4)</f>
        <v>1792</v>
      </c>
      <c r="I2">
        <f t="shared" ref="I2:I65" ca="1" si="6">LEN(A2)</f>
        <v>6</v>
      </c>
      <c r="J2" t="str">
        <f t="shared" ref="J2:J65" ca="1" si="7">TRIM(G2)</f>
        <v>微信 - 微信 - 信用卡</v>
      </c>
      <c r="K2" t="str">
        <f t="shared" ref="K2:K65" ca="1" si="8">REPLACE(C2,4,4,"****")</f>
        <v>134****1792</v>
      </c>
      <c r="L2">
        <f>ROW(A2)</f>
        <v>2</v>
      </c>
      <c r="M2">
        <f>MATCH(B2,$B$2:$B$1501,)</f>
        <v>1</v>
      </c>
      <c r="N2" s="3">
        <f ca="1">INDEX($A$2:$A$1501,(MATCH(B2+1,$B$2:$B$1501,)))</f>
        <v>161517</v>
      </c>
      <c r="O2" s="5">
        <f ca="1">A3</f>
        <v>122012</v>
      </c>
      <c r="P2" s="21" t="s">
        <v>165</v>
      </c>
      <c r="Q2" s="21" t="s">
        <v>164</v>
      </c>
      <c r="R2" s="21" t="s">
        <v>166</v>
      </c>
      <c r="S2" s="21" t="s">
        <v>167</v>
      </c>
      <c r="T2" s="18" t="s">
        <v>160</v>
      </c>
      <c r="U2" s="18"/>
      <c r="V2" s="18"/>
    </row>
    <row r="3" spans="1:25" x14ac:dyDescent="0.2">
      <c r="A3" s="3">
        <f t="shared" ca="1" si="0"/>
        <v>122012</v>
      </c>
      <c r="B3">
        <v>100558</v>
      </c>
      <c r="C3">
        <f t="shared" ca="1" si="1"/>
        <v>13154639599</v>
      </c>
      <c r="D3" t="str">
        <f t="shared" ca="1" si="2"/>
        <v xml:space="preserve"> 天猫 </v>
      </c>
      <c r="E3" t="str">
        <f t="shared" ca="1" si="2"/>
        <v xml:space="preserve"> 天猫 </v>
      </c>
      <c r="F3" t="str">
        <f t="shared" ca="1" si="3"/>
        <v xml:space="preserve"> 信用卡 </v>
      </c>
      <c r="G3" t="str">
        <f t="shared" ca="1" si="4"/>
        <v xml:space="preserve"> 天猫 - 天猫 - 信用卡 </v>
      </c>
      <c r="H3" t="str">
        <f t="shared" ca="1" si="5"/>
        <v>9599</v>
      </c>
      <c r="I3">
        <f t="shared" ca="1" si="6"/>
        <v>6</v>
      </c>
      <c r="J3" t="str">
        <f t="shared" ca="1" si="7"/>
        <v>天猫 - 天猫 - 信用卡</v>
      </c>
      <c r="K3" t="str">
        <f t="shared" ca="1" si="8"/>
        <v>131****9599</v>
      </c>
      <c r="L3">
        <f>ROW(A3)</f>
        <v>3</v>
      </c>
      <c r="M3">
        <f t="shared" ref="M3:M65" si="9">MATCH(B3,$B$2:$B$1501,)</f>
        <v>2</v>
      </c>
      <c r="N3" s="3">
        <f t="shared" ref="N3:N65" ca="1" si="10">INDEX($A$2:$A$1501,(MATCH(B3+1,$B$2:$B$1501,)))</f>
        <v>164093</v>
      </c>
      <c r="O3" s="5">
        <f t="shared" ref="O3:O65" ca="1" si="11">A4</f>
        <v>116762</v>
      </c>
      <c r="P3" t="str">
        <f ca="1">INDEX($F$2:$F$1501,(MATCH($B2+1,$B$2:$B$1501,)))</f>
        <v xml:space="preserve"> 微信支付 </v>
      </c>
      <c r="Q3" t="str">
        <f ca="1">INDEX($F$2:$F$1501,(MATCH($B2+2,$B$2:$B$1501,)))</f>
        <v xml:space="preserve"> 信用卡 </v>
      </c>
      <c r="R3" t="str">
        <f ca="1">INDEX($F$2:$F$1501,(MATCH($B2+3,$B$2:$B$1501,)))</f>
        <v xml:space="preserve"> 微信支付 </v>
      </c>
      <c r="S3" t="str">
        <f ca="1">TRIM(_xlfn.CONCAT(P3,"-",Q3,"-",R3))</f>
        <v>微信支付 - 信用卡 - 微信支付</v>
      </c>
      <c r="T3" s="18" t="s">
        <v>161</v>
      </c>
      <c r="U3" s="18"/>
      <c r="V3" s="18"/>
    </row>
    <row r="4" spans="1:25" x14ac:dyDescent="0.2">
      <c r="A4" s="3">
        <f t="shared" ca="1" si="0"/>
        <v>116762</v>
      </c>
      <c r="B4">
        <v>101064</v>
      </c>
      <c r="C4">
        <f t="shared" ca="1" si="1"/>
        <v>13761695406</v>
      </c>
      <c r="D4" t="str">
        <f t="shared" ca="1" si="2"/>
        <v xml:space="preserve"> App </v>
      </c>
      <c r="E4" t="str">
        <f t="shared" ca="1" si="2"/>
        <v xml:space="preserve"> 微信 </v>
      </c>
      <c r="F4" t="str">
        <f t="shared" ca="1" si="3"/>
        <v xml:space="preserve"> 微信支付 </v>
      </c>
      <c r="G4" t="str">
        <f t="shared" ca="1" si="4"/>
        <v xml:space="preserve"> App - 微信 - 微信支付 </v>
      </c>
      <c r="H4" t="str">
        <f t="shared" ca="1" si="5"/>
        <v>5406</v>
      </c>
      <c r="I4">
        <f t="shared" ca="1" si="6"/>
        <v>6</v>
      </c>
      <c r="J4" t="str">
        <f t="shared" ca="1" si="7"/>
        <v>App - 微信 - 微信支付</v>
      </c>
      <c r="K4" t="str">
        <f t="shared" ca="1" si="8"/>
        <v>137****5406</v>
      </c>
      <c r="L4">
        <f t="shared" ref="L4:L65" si="12">ROW(A4)</f>
        <v>4</v>
      </c>
      <c r="M4">
        <f>MATCH(B4,$B$2:$B$1501,)</f>
        <v>3</v>
      </c>
      <c r="N4" s="3">
        <f ca="1">INDEX($A$2:$A$1501,(MATCH(B4+1,$B$2:$B$1501,)))</f>
        <v>131667</v>
      </c>
      <c r="O4" s="5">
        <f t="shared" ca="1" si="11"/>
        <v>180806</v>
      </c>
      <c r="P4" t="str">
        <f t="shared" ref="P4:P67" ca="1" si="13">INDEX($F$2:$F$1501,(MATCH($B3+1,$B$2:$B$1501,)))</f>
        <v xml:space="preserve"> 微信支付 </v>
      </c>
      <c r="Q4" t="str">
        <f t="shared" ref="Q4:Q67" ca="1" si="14">INDEX($F$2:$F$1501,(MATCH($B3+2,$B$2:$B$1501,)))</f>
        <v xml:space="preserve"> 微信支付 </v>
      </c>
      <c r="R4" t="str">
        <f t="shared" ref="R4:R67" ca="1" si="15">INDEX($F$2:$F$1501,(MATCH($B3+3,$B$2:$B$1501,)))</f>
        <v xml:space="preserve"> 支付宝 </v>
      </c>
      <c r="S4" t="str">
        <f t="shared" ref="S4:S67" ca="1" si="16">TRIM(_xlfn.CONCAT(P4,"-",Q4,"-",R4))</f>
        <v>微信支付 - 微信支付 - 支付宝</v>
      </c>
    </row>
    <row r="5" spans="1:25" x14ac:dyDescent="0.2">
      <c r="A5" s="3">
        <f t="shared" ca="1" si="0"/>
        <v>180806</v>
      </c>
      <c r="B5">
        <v>100494</v>
      </c>
      <c r="C5">
        <f t="shared" ca="1" si="1"/>
        <v>13537925539</v>
      </c>
      <c r="D5" t="str">
        <f t="shared" ca="1" si="2"/>
        <v xml:space="preserve"> App </v>
      </c>
      <c r="E5" t="str">
        <f t="shared" ca="1" si="2"/>
        <v xml:space="preserve"> App </v>
      </c>
      <c r="F5" t="str">
        <f t="shared" ca="1" si="3"/>
        <v xml:space="preserve"> 支付宝 </v>
      </c>
      <c r="G5" t="str">
        <f t="shared" ca="1" si="4"/>
        <v xml:space="preserve"> App - App - 支付宝 </v>
      </c>
      <c r="H5" t="str">
        <f t="shared" ca="1" si="5"/>
        <v>5539</v>
      </c>
      <c r="I5">
        <f t="shared" ca="1" si="6"/>
        <v>6</v>
      </c>
      <c r="J5" t="str">
        <f t="shared" ca="1" si="7"/>
        <v>App - App - 支付宝</v>
      </c>
      <c r="K5" t="str">
        <f t="shared" ca="1" si="8"/>
        <v>135****5539</v>
      </c>
      <c r="L5">
        <f t="shared" si="12"/>
        <v>5</v>
      </c>
      <c r="M5">
        <f t="shared" si="9"/>
        <v>4</v>
      </c>
      <c r="N5" s="3">
        <f t="shared" ca="1" si="10"/>
        <v>111089</v>
      </c>
      <c r="O5" s="5">
        <f t="shared" ca="1" si="11"/>
        <v>152480</v>
      </c>
      <c r="P5" t="str">
        <f t="shared" ca="1" si="13"/>
        <v xml:space="preserve"> 微信支付 </v>
      </c>
      <c r="Q5" t="str">
        <f t="shared" ca="1" si="14"/>
        <v xml:space="preserve"> 微信支付 </v>
      </c>
      <c r="R5" t="str">
        <f t="shared" ca="1" si="15"/>
        <v xml:space="preserve"> 支付宝 </v>
      </c>
      <c r="S5" t="str">
        <f t="shared" ca="1" si="16"/>
        <v>微信支付 - 微信支付 - 支付宝</v>
      </c>
    </row>
    <row r="6" spans="1:25" x14ac:dyDescent="0.2">
      <c r="A6" s="3">
        <f t="shared" ca="1" si="0"/>
        <v>152480</v>
      </c>
      <c r="B6">
        <v>100875</v>
      </c>
      <c r="C6">
        <f t="shared" ca="1" si="1"/>
        <v>13542803351</v>
      </c>
      <c r="D6" t="str">
        <f t="shared" ca="1" si="2"/>
        <v xml:space="preserve"> App </v>
      </c>
      <c r="E6" t="str">
        <f t="shared" ca="1" si="2"/>
        <v xml:space="preserve"> 微信 </v>
      </c>
      <c r="F6" t="str">
        <f t="shared" ca="1" si="3"/>
        <v xml:space="preserve"> 信用卡 </v>
      </c>
      <c r="G6" t="str">
        <f t="shared" ca="1" si="4"/>
        <v xml:space="preserve"> App - 微信 - 信用卡 </v>
      </c>
      <c r="H6" t="str">
        <f t="shared" ca="1" si="5"/>
        <v>3351</v>
      </c>
      <c r="I6">
        <f t="shared" ca="1" si="6"/>
        <v>6</v>
      </c>
      <c r="J6" t="str">
        <f ca="1">TRIM(G6)</f>
        <v>App - 微信 - 信用卡</v>
      </c>
      <c r="K6" t="str">
        <f t="shared" ca="1" si="8"/>
        <v>135****3351</v>
      </c>
      <c r="L6">
        <f t="shared" si="12"/>
        <v>6</v>
      </c>
      <c r="M6">
        <f t="shared" si="9"/>
        <v>5</v>
      </c>
      <c r="N6" s="3">
        <f t="shared" ca="1" si="10"/>
        <v>112826</v>
      </c>
      <c r="O6" s="5">
        <f t="shared" ca="1" si="11"/>
        <v>170252</v>
      </c>
      <c r="P6" t="str">
        <f t="shared" ca="1" si="13"/>
        <v xml:space="preserve"> 微信支付 </v>
      </c>
      <c r="Q6" t="str">
        <f t="shared" ca="1" si="14"/>
        <v xml:space="preserve"> 信用卡 </v>
      </c>
      <c r="R6" t="str">
        <f t="shared" ca="1" si="15"/>
        <v xml:space="preserve"> 信用卡 </v>
      </c>
      <c r="S6" t="str">
        <f t="shared" ca="1" si="16"/>
        <v>微信支付 - 信用卡 - 信用卡</v>
      </c>
    </row>
    <row r="7" spans="1:25" x14ac:dyDescent="0.2">
      <c r="A7" s="3">
        <f t="shared" ca="1" si="0"/>
        <v>170252</v>
      </c>
      <c r="B7">
        <v>100585</v>
      </c>
      <c r="C7">
        <f t="shared" ca="1" si="1"/>
        <v>13071995286</v>
      </c>
      <c r="D7" t="str">
        <f t="shared" ca="1" si="2"/>
        <v xml:space="preserve"> 天猫 </v>
      </c>
      <c r="E7" t="str">
        <f t="shared" ca="1" si="2"/>
        <v xml:space="preserve"> App </v>
      </c>
      <c r="F7" t="str">
        <f t="shared" ca="1" si="3"/>
        <v xml:space="preserve"> 支付宝 </v>
      </c>
      <c r="G7" t="str">
        <f ca="1">CONCATENATE(D7,"-",E7,"-",F7)</f>
        <v xml:space="preserve"> 天猫 - App - 支付宝 </v>
      </c>
      <c r="H7" t="str">
        <f t="shared" ca="1" si="5"/>
        <v>5286</v>
      </c>
      <c r="I7">
        <f t="shared" ca="1" si="6"/>
        <v>6</v>
      </c>
      <c r="J7" t="str">
        <f t="shared" ca="1" si="7"/>
        <v>天猫 - App - 支付宝</v>
      </c>
      <c r="K7" t="str">
        <f t="shared" ca="1" si="8"/>
        <v>130****5286</v>
      </c>
      <c r="L7">
        <f t="shared" si="12"/>
        <v>7</v>
      </c>
      <c r="M7">
        <f t="shared" si="9"/>
        <v>6</v>
      </c>
      <c r="N7" s="3">
        <f t="shared" ca="1" si="10"/>
        <v>172772</v>
      </c>
      <c r="O7" s="5">
        <f t="shared" ca="1" si="11"/>
        <v>184734</v>
      </c>
      <c r="P7" t="str">
        <f t="shared" ca="1" si="13"/>
        <v xml:space="preserve"> 微信支付 </v>
      </c>
      <c r="Q7" t="str">
        <f t="shared" ca="1" si="14"/>
        <v xml:space="preserve"> 支付宝 </v>
      </c>
      <c r="R7" t="str">
        <f t="shared" ca="1" si="15"/>
        <v xml:space="preserve"> 微信支付 </v>
      </c>
      <c r="S7" t="str">
        <f t="shared" ca="1" si="16"/>
        <v>微信支付 - 支付宝 - 微信支付</v>
      </c>
    </row>
    <row r="8" spans="1:25" x14ac:dyDescent="0.2">
      <c r="A8" s="3">
        <f t="shared" ca="1" si="0"/>
        <v>184734</v>
      </c>
      <c r="B8">
        <v>100385</v>
      </c>
      <c r="C8">
        <f t="shared" ca="1" si="1"/>
        <v>13074656378</v>
      </c>
      <c r="D8" t="str">
        <f t="shared" ca="1" si="2"/>
        <v xml:space="preserve"> 天猫 </v>
      </c>
      <c r="E8" t="str">
        <f t="shared" ca="1" si="2"/>
        <v xml:space="preserve"> 天猫 </v>
      </c>
      <c r="F8" t="str">
        <f t="shared" ca="1" si="3"/>
        <v xml:space="preserve"> 微信支付 </v>
      </c>
      <c r="G8" t="str">
        <f t="shared" ca="1" si="4"/>
        <v xml:space="preserve"> 天猫 - 天猫 - 微信支付 </v>
      </c>
      <c r="H8" t="str">
        <f t="shared" ca="1" si="5"/>
        <v>6378</v>
      </c>
      <c r="I8">
        <f t="shared" ca="1" si="6"/>
        <v>6</v>
      </c>
      <c r="J8" t="str">
        <f t="shared" ca="1" si="7"/>
        <v>天猫 - 天猫 - 微信支付</v>
      </c>
      <c r="K8" t="str">
        <f t="shared" ca="1" si="8"/>
        <v>130****6378</v>
      </c>
      <c r="L8">
        <f t="shared" si="12"/>
        <v>8</v>
      </c>
      <c r="M8">
        <f t="shared" si="9"/>
        <v>7</v>
      </c>
      <c r="N8" s="3">
        <f t="shared" ca="1" si="10"/>
        <v>172485</v>
      </c>
      <c r="O8" s="5">
        <f t="shared" ca="1" si="11"/>
        <v>124616</v>
      </c>
      <c r="P8" t="str">
        <f t="shared" ca="1" si="13"/>
        <v xml:space="preserve"> 信用卡 </v>
      </c>
      <c r="Q8" t="str">
        <f t="shared" ca="1" si="14"/>
        <v xml:space="preserve"> 信用卡 </v>
      </c>
      <c r="R8" t="str">
        <f t="shared" ca="1" si="15"/>
        <v xml:space="preserve"> 微信支付 </v>
      </c>
      <c r="S8" t="str">
        <f t="shared" ca="1" si="16"/>
        <v>信用卡 - 信用卡 - 微信支付</v>
      </c>
    </row>
    <row r="9" spans="1:25" x14ac:dyDescent="0.2">
      <c r="A9" s="3">
        <f t="shared" ca="1" si="0"/>
        <v>124616</v>
      </c>
      <c r="B9">
        <v>100865</v>
      </c>
      <c r="C9">
        <f t="shared" ca="1" si="1"/>
        <v>13074529197</v>
      </c>
      <c r="D9" t="str">
        <f t="shared" ca="1" si="2"/>
        <v xml:space="preserve"> 天猫 </v>
      </c>
      <c r="E9" t="str">
        <f t="shared" ca="1" si="2"/>
        <v xml:space="preserve"> 微信 </v>
      </c>
      <c r="F9" t="str">
        <f t="shared" ca="1" si="3"/>
        <v xml:space="preserve"> 支付宝 </v>
      </c>
      <c r="G9" t="str">
        <f t="shared" ca="1" si="4"/>
        <v xml:space="preserve"> 天猫 - 微信 - 支付宝 </v>
      </c>
      <c r="H9" t="str">
        <f t="shared" ca="1" si="5"/>
        <v>9197</v>
      </c>
      <c r="I9">
        <f t="shared" ca="1" si="6"/>
        <v>6</v>
      </c>
      <c r="J9" t="str">
        <f t="shared" ca="1" si="7"/>
        <v>天猫 - 微信 - 支付宝</v>
      </c>
      <c r="K9" t="str">
        <f t="shared" ca="1" si="8"/>
        <v>130****9197</v>
      </c>
      <c r="L9">
        <f t="shared" si="12"/>
        <v>9</v>
      </c>
      <c r="M9">
        <f t="shared" si="9"/>
        <v>8</v>
      </c>
      <c r="N9" s="3">
        <f t="shared" ca="1" si="10"/>
        <v>163744</v>
      </c>
      <c r="O9" s="5">
        <f t="shared" ca="1" si="11"/>
        <v>158959</v>
      </c>
      <c r="P9" t="str">
        <f t="shared" ca="1" si="13"/>
        <v xml:space="preserve"> 支付宝 </v>
      </c>
      <c r="Q9" t="str">
        <f t="shared" ca="1" si="14"/>
        <v xml:space="preserve"> 信用卡 </v>
      </c>
      <c r="R9" t="str">
        <f t="shared" ca="1" si="15"/>
        <v xml:space="preserve"> 微信支付 </v>
      </c>
      <c r="S9" t="str">
        <f t="shared" ca="1" si="16"/>
        <v>支付宝 - 信用卡 - 微信支付</v>
      </c>
    </row>
    <row r="10" spans="1:25" x14ac:dyDescent="0.2">
      <c r="A10" s="3">
        <f t="shared" ca="1" si="0"/>
        <v>158959</v>
      </c>
      <c r="B10">
        <v>101199</v>
      </c>
      <c r="C10">
        <f t="shared" ca="1" si="1"/>
        <v>13482177923</v>
      </c>
      <c r="D10" t="str">
        <f t="shared" ca="1" si="2"/>
        <v xml:space="preserve"> 微信 </v>
      </c>
      <c r="E10" t="str">
        <f t="shared" ca="1" si="2"/>
        <v xml:space="preserve"> 微信 </v>
      </c>
      <c r="F10" t="str">
        <f t="shared" ca="1" si="3"/>
        <v xml:space="preserve"> 微信支付 </v>
      </c>
      <c r="G10" t="str">
        <f t="shared" ca="1" si="4"/>
        <v xml:space="preserve"> 微信 - 微信 - 微信支付 </v>
      </c>
      <c r="H10" t="str">
        <f t="shared" ca="1" si="5"/>
        <v>7923</v>
      </c>
      <c r="I10">
        <f t="shared" ca="1" si="6"/>
        <v>6</v>
      </c>
      <c r="J10" t="str">
        <f t="shared" ca="1" si="7"/>
        <v>微信 - 微信 - 微信支付</v>
      </c>
      <c r="K10" t="str">
        <f t="shared" ca="1" si="8"/>
        <v>134****7923</v>
      </c>
      <c r="L10">
        <f t="shared" si="12"/>
        <v>10</v>
      </c>
      <c r="M10">
        <f t="shared" si="9"/>
        <v>9</v>
      </c>
      <c r="N10" s="3">
        <f t="shared" ca="1" si="10"/>
        <v>116997</v>
      </c>
      <c r="O10" s="5">
        <f t="shared" ca="1" si="11"/>
        <v>188826</v>
      </c>
      <c r="P10" t="str">
        <f t="shared" ca="1" si="13"/>
        <v xml:space="preserve"> 微信支付 </v>
      </c>
      <c r="Q10" t="str">
        <f t="shared" ca="1" si="14"/>
        <v xml:space="preserve"> 信用卡 </v>
      </c>
      <c r="R10" t="str">
        <f t="shared" ca="1" si="15"/>
        <v xml:space="preserve"> 信用卡 </v>
      </c>
      <c r="S10" t="str">
        <f t="shared" ca="1" si="16"/>
        <v>微信支付 - 信用卡 - 信用卡</v>
      </c>
    </row>
    <row r="11" spans="1:25" x14ac:dyDescent="0.2">
      <c r="A11" s="3">
        <f t="shared" ca="1" si="0"/>
        <v>188826</v>
      </c>
      <c r="B11">
        <v>101300</v>
      </c>
      <c r="C11">
        <f t="shared" ca="1" si="1"/>
        <v>13303535052</v>
      </c>
      <c r="D11" t="str">
        <f t="shared" ca="1" si="2"/>
        <v xml:space="preserve"> 微信 </v>
      </c>
      <c r="E11" t="str">
        <f t="shared" ca="1" si="2"/>
        <v xml:space="preserve"> 天猫 </v>
      </c>
      <c r="F11" t="str">
        <f t="shared" ca="1" si="3"/>
        <v xml:space="preserve"> 支付宝 </v>
      </c>
      <c r="G11" t="str">
        <f t="shared" ca="1" si="4"/>
        <v xml:space="preserve"> 微信 - 天猫 - 支付宝 </v>
      </c>
      <c r="H11" t="str">
        <f t="shared" ca="1" si="5"/>
        <v>5052</v>
      </c>
      <c r="I11">
        <f t="shared" ca="1" si="6"/>
        <v>6</v>
      </c>
      <c r="J11" t="str">
        <f t="shared" ca="1" si="7"/>
        <v>微信 - 天猫 - 支付宝</v>
      </c>
      <c r="K11" t="str">
        <f t="shared" ca="1" si="8"/>
        <v>133****5052</v>
      </c>
      <c r="L11">
        <f t="shared" si="12"/>
        <v>11</v>
      </c>
      <c r="M11">
        <f t="shared" si="9"/>
        <v>10</v>
      </c>
      <c r="N11" s="3">
        <f t="shared" ca="1" si="10"/>
        <v>104221</v>
      </c>
      <c r="O11" s="5">
        <f t="shared" ca="1" si="11"/>
        <v>156529</v>
      </c>
      <c r="P11" t="str">
        <f t="shared" ca="1" si="13"/>
        <v xml:space="preserve"> 信用卡 </v>
      </c>
      <c r="Q11" t="str">
        <f t="shared" ca="1" si="14"/>
        <v xml:space="preserve"> 信用卡 </v>
      </c>
      <c r="R11" t="str">
        <f t="shared" ca="1" si="15"/>
        <v xml:space="preserve"> 微信支付 </v>
      </c>
      <c r="S11" t="str">
        <f t="shared" ca="1" si="16"/>
        <v>信用卡 - 信用卡 - 微信支付</v>
      </c>
    </row>
    <row r="12" spans="1:25" x14ac:dyDescent="0.2">
      <c r="A12" s="3">
        <f t="shared" ca="1" si="0"/>
        <v>156529</v>
      </c>
      <c r="B12">
        <v>100258</v>
      </c>
      <c r="C12">
        <f t="shared" ca="1" si="1"/>
        <v>13046696330</v>
      </c>
      <c r="D12" t="str">
        <f t="shared" ca="1" si="2"/>
        <v xml:space="preserve"> 天猫 </v>
      </c>
      <c r="E12" t="str">
        <f t="shared" ca="1" si="2"/>
        <v xml:space="preserve"> 微信 </v>
      </c>
      <c r="F12" t="str">
        <f t="shared" ca="1" si="3"/>
        <v xml:space="preserve"> 微信支付 </v>
      </c>
      <c r="G12" t="str">
        <f t="shared" ca="1" si="4"/>
        <v xml:space="preserve"> 天猫 - 微信 - 微信支付 </v>
      </c>
      <c r="H12" t="str">
        <f t="shared" ca="1" si="5"/>
        <v>6330</v>
      </c>
      <c r="I12">
        <f t="shared" ca="1" si="6"/>
        <v>6</v>
      </c>
      <c r="J12" t="str">
        <f t="shared" ca="1" si="7"/>
        <v>天猫 - 微信 - 微信支付</v>
      </c>
      <c r="K12" t="str">
        <f t="shared" ca="1" si="8"/>
        <v>130****6330</v>
      </c>
      <c r="L12">
        <f t="shared" si="12"/>
        <v>12</v>
      </c>
      <c r="M12">
        <f t="shared" si="9"/>
        <v>11</v>
      </c>
      <c r="N12" s="3">
        <f t="shared" ca="1" si="10"/>
        <v>122434</v>
      </c>
      <c r="O12" s="5">
        <f t="shared" ca="1" si="11"/>
        <v>184649</v>
      </c>
      <c r="P12" t="str">
        <f t="shared" ca="1" si="13"/>
        <v xml:space="preserve"> 支付宝 </v>
      </c>
      <c r="Q12" t="str">
        <f t="shared" ca="1" si="14"/>
        <v xml:space="preserve"> 微信支付 </v>
      </c>
      <c r="R12" t="str">
        <f t="shared" ca="1" si="15"/>
        <v xml:space="preserve"> 信用卡 </v>
      </c>
      <c r="S12" t="str">
        <f t="shared" ca="1" si="16"/>
        <v>支付宝 - 微信支付 - 信用卡</v>
      </c>
    </row>
    <row r="13" spans="1:25" x14ac:dyDescent="0.2">
      <c r="A13" s="3">
        <f t="shared" ca="1" si="0"/>
        <v>184649</v>
      </c>
      <c r="B13">
        <v>100422</v>
      </c>
      <c r="C13">
        <f t="shared" ca="1" si="1"/>
        <v>13598350160</v>
      </c>
      <c r="D13" t="str">
        <f t="shared" ca="1" si="2"/>
        <v xml:space="preserve"> App </v>
      </c>
      <c r="E13" t="str">
        <f t="shared" ca="1" si="2"/>
        <v xml:space="preserve"> 微信 </v>
      </c>
      <c r="F13" t="str">
        <f t="shared" ca="1" si="3"/>
        <v xml:space="preserve"> 信用卡 </v>
      </c>
      <c r="G13" t="str">
        <f t="shared" ca="1" si="4"/>
        <v xml:space="preserve"> App - 微信 - 信用卡 </v>
      </c>
      <c r="H13" t="str">
        <f t="shared" ca="1" si="5"/>
        <v>0160</v>
      </c>
      <c r="I13">
        <f t="shared" ca="1" si="6"/>
        <v>6</v>
      </c>
      <c r="J13" t="str">
        <f t="shared" ca="1" si="7"/>
        <v>App - 微信 - 信用卡</v>
      </c>
      <c r="K13" t="str">
        <f t="shared" ca="1" si="8"/>
        <v>135****0160</v>
      </c>
      <c r="L13">
        <f t="shared" si="12"/>
        <v>13</v>
      </c>
      <c r="M13">
        <f t="shared" si="9"/>
        <v>12</v>
      </c>
      <c r="N13" s="3">
        <f t="shared" ca="1" si="10"/>
        <v>112416</v>
      </c>
      <c r="O13" s="5">
        <f t="shared" ca="1" si="11"/>
        <v>173177</v>
      </c>
      <c r="P13" t="str">
        <f t="shared" ca="1" si="13"/>
        <v xml:space="preserve"> 信用卡 </v>
      </c>
      <c r="Q13" t="str">
        <f t="shared" ca="1" si="14"/>
        <v xml:space="preserve"> 支付宝 </v>
      </c>
      <c r="R13" t="str">
        <f t="shared" ca="1" si="15"/>
        <v xml:space="preserve"> 支付宝 </v>
      </c>
      <c r="S13" t="str">
        <f t="shared" ca="1" si="16"/>
        <v>信用卡 - 支付宝 - 支付宝</v>
      </c>
    </row>
    <row r="14" spans="1:25" x14ac:dyDescent="0.2">
      <c r="A14" s="3">
        <f t="shared" ca="1" si="0"/>
        <v>173177</v>
      </c>
      <c r="B14">
        <v>101072</v>
      </c>
      <c r="C14">
        <f t="shared" ca="1" si="1"/>
        <v>13515076157</v>
      </c>
      <c r="D14" t="str">
        <f t="shared" ca="1" si="2"/>
        <v xml:space="preserve"> 天猫 </v>
      </c>
      <c r="E14" t="str">
        <f t="shared" ca="1" si="2"/>
        <v xml:space="preserve"> 微信 </v>
      </c>
      <c r="F14" t="str">
        <f t="shared" ca="1" si="3"/>
        <v xml:space="preserve"> 微信支付 </v>
      </c>
      <c r="G14" t="str">
        <f t="shared" ca="1" si="4"/>
        <v xml:space="preserve"> 天猫 - 微信 - 微信支付 </v>
      </c>
      <c r="H14" t="str">
        <f t="shared" ca="1" si="5"/>
        <v>6157</v>
      </c>
      <c r="I14">
        <f t="shared" ca="1" si="6"/>
        <v>6</v>
      </c>
      <c r="J14" t="str">
        <f t="shared" ca="1" si="7"/>
        <v>天猫 - 微信 - 微信支付</v>
      </c>
      <c r="K14" t="str">
        <f t="shared" ca="1" si="8"/>
        <v>135****6157</v>
      </c>
      <c r="L14">
        <f t="shared" si="12"/>
        <v>14</v>
      </c>
      <c r="M14">
        <f t="shared" si="9"/>
        <v>13</v>
      </c>
      <c r="N14" s="3">
        <f t="shared" ca="1" si="10"/>
        <v>164475</v>
      </c>
      <c r="O14" s="5">
        <f t="shared" ca="1" si="11"/>
        <v>108479</v>
      </c>
      <c r="P14" t="str">
        <f t="shared" ca="1" si="13"/>
        <v xml:space="preserve"> 微信支付 </v>
      </c>
      <c r="Q14" t="str">
        <f t="shared" ca="1" si="14"/>
        <v xml:space="preserve"> 支付宝 </v>
      </c>
      <c r="R14" t="str">
        <f t="shared" ca="1" si="15"/>
        <v xml:space="preserve"> 微信支付 </v>
      </c>
      <c r="S14" t="str">
        <f t="shared" ca="1" si="16"/>
        <v>微信支付 - 支付宝 - 微信支付</v>
      </c>
    </row>
    <row r="15" spans="1:25" x14ac:dyDescent="0.2">
      <c r="A15" s="3">
        <f t="shared" ca="1" si="0"/>
        <v>108479</v>
      </c>
      <c r="B15">
        <v>100906</v>
      </c>
      <c r="C15">
        <f t="shared" ca="1" si="1"/>
        <v>13237453959</v>
      </c>
      <c r="D15" t="str">
        <f t="shared" ca="1" si="2"/>
        <v xml:space="preserve"> 微信 </v>
      </c>
      <c r="E15" t="str">
        <f t="shared" ca="1" si="2"/>
        <v xml:space="preserve"> App </v>
      </c>
      <c r="F15" t="str">
        <f t="shared" ca="1" si="3"/>
        <v xml:space="preserve"> 信用卡 </v>
      </c>
      <c r="G15" t="str">
        <f t="shared" ca="1" si="4"/>
        <v xml:space="preserve"> 微信 - App - 信用卡 </v>
      </c>
      <c r="H15" t="str">
        <f t="shared" ca="1" si="5"/>
        <v>3959</v>
      </c>
      <c r="I15">
        <f t="shared" ca="1" si="6"/>
        <v>6</v>
      </c>
      <c r="J15" t="str">
        <f t="shared" ca="1" si="7"/>
        <v>微信 - App - 信用卡</v>
      </c>
      <c r="K15" t="str">
        <f t="shared" ca="1" si="8"/>
        <v>132****3959</v>
      </c>
      <c r="L15">
        <f t="shared" si="12"/>
        <v>15</v>
      </c>
      <c r="M15">
        <f t="shared" si="9"/>
        <v>14</v>
      </c>
      <c r="N15" s="3">
        <f t="shared" ca="1" si="10"/>
        <v>142541</v>
      </c>
      <c r="O15" s="5">
        <f t="shared" ca="1" si="11"/>
        <v>128041</v>
      </c>
      <c r="P15" t="str">
        <f t="shared" ca="1" si="13"/>
        <v xml:space="preserve"> 信用卡 </v>
      </c>
      <c r="Q15" t="str">
        <f t="shared" ca="1" si="14"/>
        <v xml:space="preserve"> 信用卡 </v>
      </c>
      <c r="R15" t="str">
        <f t="shared" ca="1" si="15"/>
        <v xml:space="preserve"> 微信支付 </v>
      </c>
      <c r="S15" t="str">
        <f t="shared" ca="1" si="16"/>
        <v>信用卡 - 信用卡 - 微信支付</v>
      </c>
    </row>
    <row r="16" spans="1:25" x14ac:dyDescent="0.2">
      <c r="A16" s="3">
        <f t="shared" ca="1" si="0"/>
        <v>128041</v>
      </c>
      <c r="B16">
        <v>100992</v>
      </c>
      <c r="C16">
        <f t="shared" ca="1" si="1"/>
        <v>13263939434</v>
      </c>
      <c r="D16" t="str">
        <f t="shared" ca="1" si="2"/>
        <v xml:space="preserve"> 微信 </v>
      </c>
      <c r="E16" t="str">
        <f t="shared" ca="1" si="2"/>
        <v xml:space="preserve"> App </v>
      </c>
      <c r="F16" t="str">
        <f t="shared" ca="1" si="3"/>
        <v xml:space="preserve"> 信用卡 </v>
      </c>
      <c r="G16" t="str">
        <f t="shared" ca="1" si="4"/>
        <v xml:space="preserve"> 微信 - App - 信用卡 </v>
      </c>
      <c r="H16" t="str">
        <f t="shared" ca="1" si="5"/>
        <v>9434</v>
      </c>
      <c r="I16">
        <f t="shared" ca="1" si="6"/>
        <v>6</v>
      </c>
      <c r="J16" t="str">
        <f t="shared" ca="1" si="7"/>
        <v>微信 - App - 信用卡</v>
      </c>
      <c r="K16" t="str">
        <f t="shared" ca="1" si="8"/>
        <v>132****9434</v>
      </c>
      <c r="L16">
        <f t="shared" si="12"/>
        <v>16</v>
      </c>
      <c r="M16">
        <f t="shared" si="9"/>
        <v>15</v>
      </c>
      <c r="N16" s="3">
        <f t="shared" ca="1" si="10"/>
        <v>155855</v>
      </c>
      <c r="O16" s="5">
        <f t="shared" ca="1" si="11"/>
        <v>177147</v>
      </c>
      <c r="P16" t="str">
        <f t="shared" ca="1" si="13"/>
        <v xml:space="preserve"> 微信支付 </v>
      </c>
      <c r="Q16" t="str">
        <f t="shared" ca="1" si="14"/>
        <v xml:space="preserve"> 信用卡 </v>
      </c>
      <c r="R16" t="str">
        <f t="shared" ca="1" si="15"/>
        <v xml:space="preserve"> 支付宝 </v>
      </c>
      <c r="S16" t="str">
        <f t="shared" ca="1" si="16"/>
        <v>微信支付 - 信用卡 - 支付宝</v>
      </c>
    </row>
    <row r="17" spans="1:19" x14ac:dyDescent="0.2">
      <c r="A17" s="3">
        <f t="shared" ca="1" si="0"/>
        <v>177147</v>
      </c>
      <c r="B17">
        <v>100569</v>
      </c>
      <c r="C17">
        <f t="shared" ca="1" si="1"/>
        <v>13369350560</v>
      </c>
      <c r="D17" t="str">
        <f t="shared" ca="1" si="2"/>
        <v xml:space="preserve"> 天猫 </v>
      </c>
      <c r="E17" t="str">
        <f t="shared" ca="1" si="2"/>
        <v xml:space="preserve"> 微信 </v>
      </c>
      <c r="F17" t="str">
        <f t="shared" ca="1" si="3"/>
        <v xml:space="preserve"> 微信支付 </v>
      </c>
      <c r="G17" t="str">
        <f t="shared" ca="1" si="4"/>
        <v xml:space="preserve"> 天猫 - 微信 - 微信支付 </v>
      </c>
      <c r="H17" t="str">
        <f t="shared" ca="1" si="5"/>
        <v>0560</v>
      </c>
      <c r="I17">
        <f t="shared" ca="1" si="6"/>
        <v>6</v>
      </c>
      <c r="J17" t="str">
        <f t="shared" ca="1" si="7"/>
        <v>天猫 - 微信 - 微信支付</v>
      </c>
      <c r="K17" t="str">
        <f t="shared" ca="1" si="8"/>
        <v>133****0560</v>
      </c>
      <c r="L17">
        <f t="shared" si="12"/>
        <v>17</v>
      </c>
      <c r="M17">
        <f t="shared" si="9"/>
        <v>16</v>
      </c>
      <c r="N17" s="3">
        <f t="shared" ca="1" si="10"/>
        <v>155806</v>
      </c>
      <c r="O17" s="5">
        <f t="shared" ca="1" si="11"/>
        <v>141907</v>
      </c>
      <c r="P17" t="str">
        <f t="shared" ca="1" si="13"/>
        <v xml:space="preserve"> 支付宝 </v>
      </c>
      <c r="Q17" t="str">
        <f t="shared" ca="1" si="14"/>
        <v xml:space="preserve"> 信用卡 </v>
      </c>
      <c r="R17" t="str">
        <f t="shared" ca="1" si="15"/>
        <v xml:space="preserve"> 微信支付 </v>
      </c>
      <c r="S17" t="str">
        <f t="shared" ca="1" si="16"/>
        <v>支付宝 - 信用卡 - 微信支付</v>
      </c>
    </row>
    <row r="18" spans="1:19" x14ac:dyDescent="0.2">
      <c r="A18" s="3">
        <f t="shared" ca="1" si="0"/>
        <v>141907</v>
      </c>
      <c r="B18">
        <v>100051</v>
      </c>
      <c r="C18">
        <f t="shared" ca="1" si="1"/>
        <v>13146794462</v>
      </c>
      <c r="D18" t="str">
        <f t="shared" ca="1" si="2"/>
        <v xml:space="preserve"> 微信 </v>
      </c>
      <c r="E18" t="str">
        <f t="shared" ca="1" si="2"/>
        <v xml:space="preserve"> 天猫 </v>
      </c>
      <c r="F18" t="str">
        <f t="shared" ca="1" si="3"/>
        <v xml:space="preserve"> 信用卡 </v>
      </c>
      <c r="G18" t="str">
        <f t="shared" ca="1" si="4"/>
        <v xml:space="preserve"> 微信 - 天猫 - 信用卡 </v>
      </c>
      <c r="H18" t="str">
        <f t="shared" ca="1" si="5"/>
        <v>4462</v>
      </c>
      <c r="I18">
        <f t="shared" ca="1" si="6"/>
        <v>6</v>
      </c>
      <c r="J18" t="str">
        <f t="shared" ca="1" si="7"/>
        <v>微信 - 天猫 - 信用卡</v>
      </c>
      <c r="K18" t="str">
        <f t="shared" ca="1" si="8"/>
        <v>131****4462</v>
      </c>
      <c r="L18">
        <f t="shared" si="12"/>
        <v>18</v>
      </c>
      <c r="M18">
        <f t="shared" si="9"/>
        <v>17</v>
      </c>
      <c r="N18" s="3">
        <f t="shared" ca="1" si="10"/>
        <v>101650</v>
      </c>
      <c r="O18" s="5">
        <f t="shared" ca="1" si="11"/>
        <v>102254</v>
      </c>
      <c r="P18" t="str">
        <f t="shared" ca="1" si="13"/>
        <v xml:space="preserve"> 微信支付 </v>
      </c>
      <c r="Q18" t="str">
        <f t="shared" ca="1" si="14"/>
        <v xml:space="preserve"> 信用卡 </v>
      </c>
      <c r="R18" t="str">
        <f t="shared" ca="1" si="15"/>
        <v xml:space="preserve"> 支付宝 </v>
      </c>
      <c r="S18" t="str">
        <f t="shared" ca="1" si="16"/>
        <v>微信支付 - 信用卡 - 支付宝</v>
      </c>
    </row>
    <row r="19" spans="1:19" x14ac:dyDescent="0.2">
      <c r="A19" s="3">
        <f t="shared" ca="1" si="0"/>
        <v>102254</v>
      </c>
      <c r="B19">
        <v>101363</v>
      </c>
      <c r="C19">
        <f t="shared" ca="1" si="1"/>
        <v>13189254282</v>
      </c>
      <c r="D19" t="str">
        <f t="shared" ca="1" si="2"/>
        <v xml:space="preserve"> 微信 </v>
      </c>
      <c r="E19" t="str">
        <f t="shared" ca="1" si="2"/>
        <v xml:space="preserve"> 微信 </v>
      </c>
      <c r="F19" t="str">
        <f t="shared" ca="1" si="3"/>
        <v xml:space="preserve"> 微信支付 </v>
      </c>
      <c r="G19" t="str">
        <f t="shared" ca="1" si="4"/>
        <v xml:space="preserve"> 微信 - 微信 - 微信支付 </v>
      </c>
      <c r="H19" t="str">
        <f t="shared" ca="1" si="5"/>
        <v>4282</v>
      </c>
      <c r="I19">
        <f t="shared" ca="1" si="6"/>
        <v>6</v>
      </c>
      <c r="J19" t="str">
        <f t="shared" ca="1" si="7"/>
        <v>微信 - 微信 - 微信支付</v>
      </c>
      <c r="K19" t="str">
        <f t="shared" ca="1" si="8"/>
        <v>131****4282</v>
      </c>
      <c r="L19">
        <f t="shared" si="12"/>
        <v>19</v>
      </c>
      <c r="M19">
        <f t="shared" si="9"/>
        <v>18</v>
      </c>
      <c r="N19" s="3">
        <f t="shared" ca="1" si="10"/>
        <v>148082</v>
      </c>
      <c r="O19" s="5">
        <f t="shared" ca="1" si="11"/>
        <v>142990</v>
      </c>
      <c r="P19" t="str">
        <f t="shared" ca="1" si="13"/>
        <v xml:space="preserve"> 微信支付 </v>
      </c>
      <c r="Q19" t="str">
        <f t="shared" ca="1" si="14"/>
        <v xml:space="preserve"> 信用卡 </v>
      </c>
      <c r="R19" t="str">
        <f t="shared" ca="1" si="15"/>
        <v xml:space="preserve"> 微信支付 </v>
      </c>
      <c r="S19" t="str">
        <f t="shared" ca="1" si="16"/>
        <v>微信支付 - 信用卡 - 微信支付</v>
      </c>
    </row>
    <row r="20" spans="1:19" x14ac:dyDescent="0.2">
      <c r="A20" s="3">
        <f t="shared" ca="1" si="0"/>
        <v>142990</v>
      </c>
      <c r="B20">
        <v>101271</v>
      </c>
      <c r="C20">
        <f t="shared" ca="1" si="1"/>
        <v>13783873319</v>
      </c>
      <c r="D20" t="str">
        <f t="shared" ca="1" si="2"/>
        <v xml:space="preserve"> 天猫 </v>
      </c>
      <c r="E20" t="str">
        <f t="shared" ca="1" si="2"/>
        <v xml:space="preserve"> App </v>
      </c>
      <c r="F20" t="str">
        <f t="shared" ca="1" si="3"/>
        <v xml:space="preserve"> 微信支付 </v>
      </c>
      <c r="G20" t="str">
        <f t="shared" ca="1" si="4"/>
        <v xml:space="preserve"> 天猫 - App - 微信支付 </v>
      </c>
      <c r="H20" t="str">
        <f t="shared" ca="1" si="5"/>
        <v>3319</v>
      </c>
      <c r="I20">
        <f t="shared" ca="1" si="6"/>
        <v>6</v>
      </c>
      <c r="J20" t="str">
        <f t="shared" ca="1" si="7"/>
        <v>天猫 - App - 微信支付</v>
      </c>
      <c r="K20" t="str">
        <f t="shared" ca="1" si="8"/>
        <v>137****3319</v>
      </c>
      <c r="L20">
        <f t="shared" si="12"/>
        <v>20</v>
      </c>
      <c r="M20">
        <f t="shared" si="9"/>
        <v>19</v>
      </c>
      <c r="N20" s="3">
        <f t="shared" ca="1" si="10"/>
        <v>126502</v>
      </c>
      <c r="O20" s="5">
        <f t="shared" ca="1" si="11"/>
        <v>157923</v>
      </c>
      <c r="P20" t="str">
        <f t="shared" ca="1" si="13"/>
        <v xml:space="preserve"> 信用卡 </v>
      </c>
      <c r="Q20" t="str">
        <f t="shared" ca="1" si="14"/>
        <v xml:space="preserve"> 信用卡 </v>
      </c>
      <c r="R20" t="str">
        <f t="shared" ca="1" si="15"/>
        <v xml:space="preserve"> 微信支付 </v>
      </c>
      <c r="S20" t="str">
        <f t="shared" ca="1" si="16"/>
        <v>信用卡 - 信用卡 - 微信支付</v>
      </c>
    </row>
    <row r="21" spans="1:19" x14ac:dyDescent="0.2">
      <c r="A21" s="3">
        <f t="shared" ca="1" si="0"/>
        <v>157923</v>
      </c>
      <c r="B21">
        <v>101352</v>
      </c>
      <c r="C21">
        <f t="shared" ca="1" si="1"/>
        <v>13354191805</v>
      </c>
      <c r="D21" t="str">
        <f t="shared" ca="1" si="2"/>
        <v xml:space="preserve"> 天猫 </v>
      </c>
      <c r="E21" t="str">
        <f t="shared" ca="1" si="2"/>
        <v xml:space="preserve"> App </v>
      </c>
      <c r="F21" t="str">
        <f t="shared" ca="1" si="3"/>
        <v xml:space="preserve"> 支付宝 </v>
      </c>
      <c r="G21" t="str">
        <f t="shared" ca="1" si="4"/>
        <v xml:space="preserve"> 天猫 - App - 支付宝 </v>
      </c>
      <c r="H21" t="str">
        <f t="shared" ca="1" si="5"/>
        <v>1805</v>
      </c>
      <c r="I21">
        <f t="shared" ca="1" si="6"/>
        <v>6</v>
      </c>
      <c r="J21" t="str">
        <f t="shared" ca="1" si="7"/>
        <v>天猫 - App - 支付宝</v>
      </c>
      <c r="K21" t="str">
        <f t="shared" ca="1" si="8"/>
        <v>133****1805</v>
      </c>
      <c r="L21">
        <f t="shared" si="12"/>
        <v>21</v>
      </c>
      <c r="M21">
        <f t="shared" si="9"/>
        <v>20</v>
      </c>
      <c r="N21" s="3">
        <f t="shared" ca="1" si="10"/>
        <v>117803</v>
      </c>
      <c r="O21" s="5">
        <f t="shared" ca="1" si="11"/>
        <v>167262</v>
      </c>
      <c r="P21" t="str">
        <f t="shared" ca="1" si="13"/>
        <v xml:space="preserve"> 信用卡 </v>
      </c>
      <c r="Q21" t="str">
        <f t="shared" ca="1" si="14"/>
        <v xml:space="preserve"> 微信支付 </v>
      </c>
      <c r="R21" t="str">
        <f t="shared" ca="1" si="15"/>
        <v xml:space="preserve"> 微信支付 </v>
      </c>
      <c r="S21" t="str">
        <f t="shared" ca="1" si="16"/>
        <v>信用卡 - 微信支付 - 微信支付</v>
      </c>
    </row>
    <row r="22" spans="1:19" x14ac:dyDescent="0.2">
      <c r="A22" s="3">
        <f t="shared" ca="1" si="0"/>
        <v>167262</v>
      </c>
      <c r="B22">
        <v>101308</v>
      </c>
      <c r="C22">
        <f t="shared" ca="1" si="1"/>
        <v>13571901241</v>
      </c>
      <c r="D22" t="str">
        <f t="shared" ref="D22:E41" ca="1" si="17">IF(RAND()&lt;0.33," 天猫 ",IF(RAND()&lt;0.66," 微信 "," App "))</f>
        <v xml:space="preserve"> App </v>
      </c>
      <c r="E22" t="str">
        <f t="shared" ca="1" si="17"/>
        <v xml:space="preserve"> 天猫 </v>
      </c>
      <c r="F22" t="str">
        <f t="shared" ca="1" si="3"/>
        <v xml:space="preserve"> 微信支付 </v>
      </c>
      <c r="G22" t="str">
        <f t="shared" ca="1" si="4"/>
        <v xml:space="preserve"> App - 天猫 - 微信支付 </v>
      </c>
      <c r="H22" t="str">
        <f t="shared" ca="1" si="5"/>
        <v>1241</v>
      </c>
      <c r="I22">
        <f t="shared" ca="1" si="6"/>
        <v>6</v>
      </c>
      <c r="J22" t="str">
        <f t="shared" ca="1" si="7"/>
        <v>App - 天猫 - 微信支付</v>
      </c>
      <c r="K22" t="str">
        <f t="shared" ca="1" si="8"/>
        <v>135****1241</v>
      </c>
      <c r="L22">
        <f t="shared" si="12"/>
        <v>22</v>
      </c>
      <c r="M22">
        <f t="shared" si="9"/>
        <v>21</v>
      </c>
      <c r="N22" s="3">
        <f t="shared" ca="1" si="10"/>
        <v>118761</v>
      </c>
      <c r="O22" s="5">
        <f t="shared" ca="1" si="11"/>
        <v>164502</v>
      </c>
      <c r="P22" t="str">
        <f t="shared" ca="1" si="13"/>
        <v xml:space="preserve"> 微信支付 </v>
      </c>
      <c r="Q22" t="str">
        <f t="shared" ca="1" si="14"/>
        <v xml:space="preserve"> 微信支付 </v>
      </c>
      <c r="R22" t="str">
        <f t="shared" ca="1" si="15"/>
        <v xml:space="preserve"> 微信支付 </v>
      </c>
      <c r="S22" t="str">
        <f t="shared" ca="1" si="16"/>
        <v>微信支付 - 微信支付 - 微信支付</v>
      </c>
    </row>
    <row r="23" spans="1:19" x14ac:dyDescent="0.2">
      <c r="A23" s="3">
        <f t="shared" ca="1" si="0"/>
        <v>164502</v>
      </c>
      <c r="B23">
        <v>100024</v>
      </c>
      <c r="C23">
        <f t="shared" ca="1" si="1"/>
        <v>13555699535</v>
      </c>
      <c r="D23" t="str">
        <f t="shared" ca="1" si="17"/>
        <v xml:space="preserve"> App </v>
      </c>
      <c r="E23" t="str">
        <f t="shared" ca="1" si="17"/>
        <v xml:space="preserve"> 微信 </v>
      </c>
      <c r="F23" t="str">
        <f t="shared" ca="1" si="3"/>
        <v xml:space="preserve"> 信用卡 </v>
      </c>
      <c r="G23" t="str">
        <f t="shared" ca="1" si="4"/>
        <v xml:space="preserve"> App - 微信 - 信用卡 </v>
      </c>
      <c r="H23" t="str">
        <f t="shared" ca="1" si="5"/>
        <v>9535</v>
      </c>
      <c r="I23">
        <f t="shared" ca="1" si="6"/>
        <v>6</v>
      </c>
      <c r="J23" t="str">
        <f t="shared" ca="1" si="7"/>
        <v>App - 微信 - 信用卡</v>
      </c>
      <c r="K23" t="str">
        <f t="shared" ca="1" si="8"/>
        <v>135****9535</v>
      </c>
      <c r="L23">
        <f t="shared" si="12"/>
        <v>23</v>
      </c>
      <c r="M23">
        <f t="shared" si="9"/>
        <v>22</v>
      </c>
      <c r="N23" s="3">
        <f t="shared" ca="1" si="10"/>
        <v>104940</v>
      </c>
      <c r="O23" s="5">
        <f t="shared" ca="1" si="11"/>
        <v>138383</v>
      </c>
      <c r="P23" t="str">
        <f t="shared" ca="1" si="13"/>
        <v xml:space="preserve"> 微信支付 </v>
      </c>
      <c r="Q23" t="str">
        <f t="shared" ca="1" si="14"/>
        <v xml:space="preserve"> 微信支付 </v>
      </c>
      <c r="R23" t="str">
        <f t="shared" ca="1" si="15"/>
        <v xml:space="preserve"> 信用卡 </v>
      </c>
      <c r="S23" t="str">
        <f t="shared" ca="1" si="16"/>
        <v>微信支付 - 微信支付 - 信用卡</v>
      </c>
    </row>
    <row r="24" spans="1:19" x14ac:dyDescent="0.2">
      <c r="A24" s="3">
        <f t="shared" ca="1" si="0"/>
        <v>138383</v>
      </c>
      <c r="B24">
        <v>100271</v>
      </c>
      <c r="C24">
        <f t="shared" ca="1" si="1"/>
        <v>13708371708</v>
      </c>
      <c r="D24" t="str">
        <f t="shared" ca="1" si="17"/>
        <v xml:space="preserve"> App </v>
      </c>
      <c r="E24" t="str">
        <f t="shared" ca="1" si="17"/>
        <v xml:space="preserve"> App </v>
      </c>
      <c r="F24" t="str">
        <f t="shared" ca="1" si="3"/>
        <v xml:space="preserve"> 信用卡 </v>
      </c>
      <c r="G24" t="str">
        <f t="shared" ca="1" si="4"/>
        <v xml:space="preserve"> App - App - 信用卡 </v>
      </c>
      <c r="H24" t="str">
        <f t="shared" ca="1" si="5"/>
        <v>1708</v>
      </c>
      <c r="I24">
        <f t="shared" ca="1" si="6"/>
        <v>6</v>
      </c>
      <c r="J24" t="str">
        <f t="shared" ca="1" si="7"/>
        <v>App - App - 信用卡</v>
      </c>
      <c r="K24" t="str">
        <f t="shared" ca="1" si="8"/>
        <v>137****1708</v>
      </c>
      <c r="L24">
        <f t="shared" si="12"/>
        <v>24</v>
      </c>
      <c r="M24">
        <f t="shared" si="9"/>
        <v>23</v>
      </c>
      <c r="N24" s="3">
        <f t="shared" ca="1" si="10"/>
        <v>154930</v>
      </c>
      <c r="O24" s="5">
        <f t="shared" ca="1" si="11"/>
        <v>199470</v>
      </c>
      <c r="P24" t="str">
        <f t="shared" ca="1" si="13"/>
        <v xml:space="preserve"> 微信支付 </v>
      </c>
      <c r="Q24" t="str">
        <f t="shared" ca="1" si="14"/>
        <v xml:space="preserve"> 微信支付 </v>
      </c>
      <c r="R24" t="str">
        <f t="shared" ca="1" si="15"/>
        <v xml:space="preserve"> 信用卡 </v>
      </c>
      <c r="S24" t="str">
        <f t="shared" ca="1" si="16"/>
        <v>微信支付 - 微信支付 - 信用卡</v>
      </c>
    </row>
    <row r="25" spans="1:19" x14ac:dyDescent="0.2">
      <c r="A25" s="3">
        <f t="shared" ca="1" si="0"/>
        <v>199470</v>
      </c>
      <c r="B25">
        <v>100204</v>
      </c>
      <c r="C25">
        <f t="shared" ca="1" si="1"/>
        <v>13563749950</v>
      </c>
      <c r="D25" t="str">
        <f t="shared" ca="1" si="17"/>
        <v xml:space="preserve"> 天猫 </v>
      </c>
      <c r="E25" t="str">
        <f t="shared" ca="1" si="17"/>
        <v xml:space="preserve"> 天猫 </v>
      </c>
      <c r="F25" t="str">
        <f t="shared" ca="1" si="3"/>
        <v xml:space="preserve"> 信用卡 </v>
      </c>
      <c r="G25" t="str">
        <f t="shared" ca="1" si="4"/>
        <v xml:space="preserve"> 天猫 - 天猫 - 信用卡 </v>
      </c>
      <c r="H25" t="str">
        <f t="shared" ca="1" si="5"/>
        <v>9950</v>
      </c>
      <c r="I25">
        <f t="shared" ca="1" si="6"/>
        <v>6</v>
      </c>
      <c r="J25" t="str">
        <f t="shared" ca="1" si="7"/>
        <v>天猫 - 天猫 - 信用卡</v>
      </c>
      <c r="K25" t="str">
        <f t="shared" ca="1" si="8"/>
        <v>135****9950</v>
      </c>
      <c r="L25">
        <f t="shared" si="12"/>
        <v>25</v>
      </c>
      <c r="M25">
        <f t="shared" si="9"/>
        <v>24</v>
      </c>
      <c r="N25" s="3">
        <f t="shared" ca="1" si="10"/>
        <v>187907</v>
      </c>
      <c r="O25" s="5">
        <f t="shared" ca="1" si="11"/>
        <v>138680</v>
      </c>
      <c r="P25" t="str">
        <f t="shared" ca="1" si="13"/>
        <v xml:space="preserve"> 支付宝 </v>
      </c>
      <c r="Q25" t="str">
        <f t="shared" ca="1" si="14"/>
        <v xml:space="preserve"> 信用卡 </v>
      </c>
      <c r="R25" t="str">
        <f t="shared" ca="1" si="15"/>
        <v xml:space="preserve"> 信用卡 </v>
      </c>
      <c r="S25" t="str">
        <f t="shared" ca="1" si="16"/>
        <v>支付宝 - 信用卡 - 信用卡</v>
      </c>
    </row>
    <row r="26" spans="1:19" x14ac:dyDescent="0.2">
      <c r="A26" s="3">
        <f t="shared" ca="1" si="0"/>
        <v>138680</v>
      </c>
      <c r="B26">
        <v>100840</v>
      </c>
      <c r="C26">
        <f t="shared" ca="1" si="1"/>
        <v>13767006777</v>
      </c>
      <c r="D26" t="str">
        <f t="shared" ca="1" si="17"/>
        <v xml:space="preserve"> App </v>
      </c>
      <c r="E26" t="str">
        <f t="shared" ca="1" si="17"/>
        <v xml:space="preserve"> 微信 </v>
      </c>
      <c r="F26" t="str">
        <f t="shared" ca="1" si="3"/>
        <v xml:space="preserve"> 微信支付 </v>
      </c>
      <c r="G26" t="str">
        <f t="shared" ca="1" si="4"/>
        <v xml:space="preserve"> App - 微信 - 微信支付 </v>
      </c>
      <c r="H26" t="str">
        <f t="shared" ca="1" si="5"/>
        <v>6777</v>
      </c>
      <c r="I26">
        <f t="shared" ca="1" si="6"/>
        <v>6</v>
      </c>
      <c r="J26" t="str">
        <f t="shared" ca="1" si="7"/>
        <v>App - 微信 - 微信支付</v>
      </c>
      <c r="K26" t="str">
        <f t="shared" ca="1" si="8"/>
        <v>137****6777</v>
      </c>
      <c r="L26">
        <f t="shared" si="12"/>
        <v>26</v>
      </c>
      <c r="M26">
        <f t="shared" si="9"/>
        <v>25</v>
      </c>
      <c r="N26" s="3">
        <f t="shared" ca="1" si="10"/>
        <v>157730</v>
      </c>
      <c r="O26" s="5">
        <f t="shared" ca="1" si="11"/>
        <v>163905</v>
      </c>
      <c r="P26" t="str">
        <f t="shared" ca="1" si="13"/>
        <v xml:space="preserve"> 支付宝 </v>
      </c>
      <c r="Q26" t="str">
        <f t="shared" ca="1" si="14"/>
        <v xml:space="preserve"> 信用卡 </v>
      </c>
      <c r="R26" t="str">
        <f t="shared" ca="1" si="15"/>
        <v xml:space="preserve"> 信用卡 </v>
      </c>
      <c r="S26" t="str">
        <f t="shared" ca="1" si="16"/>
        <v>支付宝 - 信用卡 - 信用卡</v>
      </c>
    </row>
    <row r="27" spans="1:19" x14ac:dyDescent="0.2">
      <c r="A27" s="3">
        <f t="shared" ca="1" si="0"/>
        <v>163905</v>
      </c>
      <c r="B27">
        <v>100851</v>
      </c>
      <c r="C27">
        <f t="shared" ca="1" si="1"/>
        <v>13482149912</v>
      </c>
      <c r="D27" t="str">
        <f t="shared" ca="1" si="17"/>
        <v xml:space="preserve"> 天猫 </v>
      </c>
      <c r="E27" t="str">
        <f t="shared" ca="1" si="17"/>
        <v xml:space="preserve"> 微信 </v>
      </c>
      <c r="F27" t="str">
        <f t="shared" ca="1" si="3"/>
        <v xml:space="preserve"> 微信支付 </v>
      </c>
      <c r="G27" t="str">
        <f t="shared" ca="1" si="4"/>
        <v xml:space="preserve"> 天猫 - 微信 - 微信支付 </v>
      </c>
      <c r="H27" t="str">
        <f t="shared" ca="1" si="5"/>
        <v>9912</v>
      </c>
      <c r="I27">
        <f t="shared" ca="1" si="6"/>
        <v>6</v>
      </c>
      <c r="J27" t="str">
        <f t="shared" ca="1" si="7"/>
        <v>天猫 - 微信 - 微信支付</v>
      </c>
      <c r="K27" t="str">
        <f t="shared" ca="1" si="8"/>
        <v>134****9912</v>
      </c>
      <c r="L27">
        <f t="shared" si="12"/>
        <v>27</v>
      </c>
      <c r="M27">
        <f t="shared" si="9"/>
        <v>26</v>
      </c>
      <c r="N27" s="3">
        <f t="shared" ca="1" si="10"/>
        <v>175451</v>
      </c>
      <c r="O27" s="5">
        <f t="shared" ca="1" si="11"/>
        <v>106653</v>
      </c>
      <c r="P27" t="str">
        <f t="shared" ca="1" si="13"/>
        <v xml:space="preserve"> 微信支付 </v>
      </c>
      <c r="Q27" t="str">
        <f t="shared" ca="1" si="14"/>
        <v xml:space="preserve"> 支付宝 </v>
      </c>
      <c r="R27" t="str">
        <f t="shared" ca="1" si="15"/>
        <v xml:space="preserve"> 微信支付 </v>
      </c>
      <c r="S27" t="str">
        <f t="shared" ca="1" si="16"/>
        <v>微信支付 - 支付宝 - 微信支付</v>
      </c>
    </row>
    <row r="28" spans="1:19" x14ac:dyDescent="0.2">
      <c r="A28" s="3">
        <f t="shared" ca="1" si="0"/>
        <v>106653</v>
      </c>
      <c r="B28">
        <v>100114</v>
      </c>
      <c r="C28">
        <f t="shared" ca="1" si="1"/>
        <v>13111578722</v>
      </c>
      <c r="D28" t="str">
        <f t="shared" ca="1" si="17"/>
        <v xml:space="preserve"> 微信 </v>
      </c>
      <c r="E28" t="str">
        <f t="shared" ca="1" si="17"/>
        <v xml:space="preserve"> 微信 </v>
      </c>
      <c r="F28" t="str">
        <f t="shared" ca="1" si="3"/>
        <v xml:space="preserve"> 微信支付 </v>
      </c>
      <c r="G28" t="str">
        <f t="shared" ca="1" si="4"/>
        <v xml:space="preserve"> 微信 - 微信 - 微信支付 </v>
      </c>
      <c r="H28" t="str">
        <f t="shared" ca="1" si="5"/>
        <v>8722</v>
      </c>
      <c r="I28">
        <f t="shared" ca="1" si="6"/>
        <v>6</v>
      </c>
      <c r="J28" t="str">
        <f t="shared" ca="1" si="7"/>
        <v>微信 - 微信 - 微信支付</v>
      </c>
      <c r="K28" t="str">
        <f t="shared" ca="1" si="8"/>
        <v>131****8722</v>
      </c>
      <c r="L28">
        <f t="shared" si="12"/>
        <v>28</v>
      </c>
      <c r="M28">
        <f t="shared" si="9"/>
        <v>27</v>
      </c>
      <c r="N28" s="3">
        <f t="shared" ca="1" si="10"/>
        <v>179474</v>
      </c>
      <c r="O28" s="5">
        <f t="shared" ca="1" si="11"/>
        <v>113887</v>
      </c>
      <c r="P28" t="str">
        <f t="shared" ca="1" si="13"/>
        <v xml:space="preserve"> 微信支付 </v>
      </c>
      <c r="Q28" t="str">
        <f t="shared" ca="1" si="14"/>
        <v xml:space="preserve"> 信用卡 </v>
      </c>
      <c r="R28" t="str">
        <f t="shared" ca="1" si="15"/>
        <v xml:space="preserve"> 微信支付 </v>
      </c>
      <c r="S28" t="str">
        <f t="shared" ca="1" si="16"/>
        <v>微信支付 - 信用卡 - 微信支付</v>
      </c>
    </row>
    <row r="29" spans="1:19" x14ac:dyDescent="0.2">
      <c r="A29" s="3">
        <f t="shared" ca="1" si="0"/>
        <v>113887</v>
      </c>
      <c r="B29">
        <v>100780</v>
      </c>
      <c r="C29">
        <f t="shared" ca="1" si="1"/>
        <v>13582603936</v>
      </c>
      <c r="D29" t="str">
        <f t="shared" ca="1" si="17"/>
        <v xml:space="preserve"> 天猫 </v>
      </c>
      <c r="E29" t="str">
        <f t="shared" ca="1" si="17"/>
        <v xml:space="preserve"> App </v>
      </c>
      <c r="F29" t="str">
        <f t="shared" ca="1" si="3"/>
        <v xml:space="preserve"> 微信支付 </v>
      </c>
      <c r="G29" t="str">
        <f t="shared" ca="1" si="4"/>
        <v xml:space="preserve"> 天猫 - App - 微信支付 </v>
      </c>
      <c r="H29" t="str">
        <f t="shared" ca="1" si="5"/>
        <v>3936</v>
      </c>
      <c r="I29">
        <f t="shared" ca="1" si="6"/>
        <v>6</v>
      </c>
      <c r="J29" t="str">
        <f t="shared" ca="1" si="7"/>
        <v>天猫 - App - 微信支付</v>
      </c>
      <c r="K29" t="str">
        <f t="shared" ca="1" si="8"/>
        <v>135****3936</v>
      </c>
      <c r="L29">
        <f t="shared" si="12"/>
        <v>29</v>
      </c>
      <c r="M29">
        <f t="shared" si="9"/>
        <v>28</v>
      </c>
      <c r="N29" s="3">
        <f t="shared" ca="1" si="10"/>
        <v>144799</v>
      </c>
      <c r="O29" s="5">
        <f t="shared" ca="1" si="11"/>
        <v>146870</v>
      </c>
      <c r="P29" t="str">
        <f t="shared" ca="1" si="13"/>
        <v xml:space="preserve"> 微信支付 </v>
      </c>
      <c r="Q29" t="str">
        <f t="shared" ca="1" si="14"/>
        <v xml:space="preserve"> 信用卡 </v>
      </c>
      <c r="R29" t="str">
        <f t="shared" ca="1" si="15"/>
        <v xml:space="preserve"> 支付宝 </v>
      </c>
      <c r="S29" t="str">
        <f t="shared" ca="1" si="16"/>
        <v>微信支付 - 信用卡 - 支付宝</v>
      </c>
    </row>
    <row r="30" spans="1:19" x14ac:dyDescent="0.2">
      <c r="A30" s="3">
        <f t="shared" ca="1" si="0"/>
        <v>146870</v>
      </c>
      <c r="B30">
        <v>100336</v>
      </c>
      <c r="C30">
        <f t="shared" ca="1" si="1"/>
        <v>13862303438</v>
      </c>
      <c r="D30" t="str">
        <f t="shared" ca="1" si="17"/>
        <v xml:space="preserve"> 天猫 </v>
      </c>
      <c r="E30" t="str">
        <f t="shared" ca="1" si="17"/>
        <v xml:space="preserve"> 天猫 </v>
      </c>
      <c r="F30" t="str">
        <f t="shared" ca="1" si="3"/>
        <v xml:space="preserve"> 微信支付 </v>
      </c>
      <c r="G30" t="str">
        <f t="shared" ca="1" si="4"/>
        <v xml:space="preserve"> 天猫 - 天猫 - 微信支付 </v>
      </c>
      <c r="H30" t="str">
        <f t="shared" ca="1" si="5"/>
        <v>3438</v>
      </c>
      <c r="I30">
        <f t="shared" ca="1" si="6"/>
        <v>6</v>
      </c>
      <c r="J30" t="str">
        <f t="shared" ca="1" si="7"/>
        <v>天猫 - 天猫 - 微信支付</v>
      </c>
      <c r="K30" t="str">
        <f t="shared" ca="1" si="8"/>
        <v>138****3438</v>
      </c>
      <c r="L30">
        <f t="shared" si="12"/>
        <v>30</v>
      </c>
      <c r="M30">
        <f t="shared" si="9"/>
        <v>29</v>
      </c>
      <c r="N30" s="3">
        <f t="shared" ca="1" si="10"/>
        <v>147678</v>
      </c>
      <c r="O30" s="5">
        <f t="shared" ca="1" si="11"/>
        <v>110944</v>
      </c>
      <c r="P30" t="str">
        <f t="shared" ca="1" si="13"/>
        <v xml:space="preserve"> 微信支付 </v>
      </c>
      <c r="Q30" t="str">
        <f t="shared" ca="1" si="14"/>
        <v xml:space="preserve"> 信用卡 </v>
      </c>
      <c r="R30" t="str">
        <f t="shared" ca="1" si="15"/>
        <v xml:space="preserve"> 微信支付 </v>
      </c>
      <c r="S30" t="str">
        <f t="shared" ca="1" si="16"/>
        <v>微信支付 - 信用卡 - 微信支付</v>
      </c>
    </row>
    <row r="31" spans="1:19" x14ac:dyDescent="0.2">
      <c r="A31" s="3">
        <f t="shared" ca="1" si="0"/>
        <v>110944</v>
      </c>
      <c r="B31">
        <v>101326</v>
      </c>
      <c r="C31">
        <f t="shared" ca="1" si="1"/>
        <v>13036800326</v>
      </c>
      <c r="D31" t="str">
        <f t="shared" ca="1" si="17"/>
        <v xml:space="preserve"> App </v>
      </c>
      <c r="E31" t="str">
        <f t="shared" ca="1" si="17"/>
        <v xml:space="preserve"> 天猫 </v>
      </c>
      <c r="F31" t="str">
        <f t="shared" ca="1" si="3"/>
        <v xml:space="preserve"> 支付宝 </v>
      </c>
      <c r="G31" t="str">
        <f t="shared" ca="1" si="4"/>
        <v xml:space="preserve"> App - 天猫 - 支付宝 </v>
      </c>
      <c r="H31" t="str">
        <f t="shared" ca="1" si="5"/>
        <v>0326</v>
      </c>
      <c r="I31">
        <f t="shared" ca="1" si="6"/>
        <v>6</v>
      </c>
      <c r="J31" t="str">
        <f t="shared" ca="1" si="7"/>
        <v>App - 天猫 - 支付宝</v>
      </c>
      <c r="K31" t="str">
        <f t="shared" ca="1" si="8"/>
        <v>130****0326</v>
      </c>
      <c r="L31">
        <f t="shared" si="12"/>
        <v>31</v>
      </c>
      <c r="M31">
        <f t="shared" si="9"/>
        <v>30</v>
      </c>
      <c r="N31" s="3">
        <f t="shared" ca="1" si="10"/>
        <v>184045</v>
      </c>
      <c r="O31" s="5">
        <f t="shared" ca="1" si="11"/>
        <v>123054</v>
      </c>
      <c r="P31" t="str">
        <f t="shared" ca="1" si="13"/>
        <v xml:space="preserve"> 微信支付 </v>
      </c>
      <c r="Q31" t="str">
        <f t="shared" ca="1" si="14"/>
        <v xml:space="preserve"> 支付宝 </v>
      </c>
      <c r="R31" t="str">
        <f t="shared" ca="1" si="15"/>
        <v xml:space="preserve"> 微信支付 </v>
      </c>
      <c r="S31" t="str">
        <f t="shared" ca="1" si="16"/>
        <v>微信支付 - 支付宝 - 微信支付</v>
      </c>
    </row>
    <row r="32" spans="1:19" x14ac:dyDescent="0.2">
      <c r="A32" s="3">
        <f t="shared" ca="1" si="0"/>
        <v>123054</v>
      </c>
      <c r="B32">
        <v>101024</v>
      </c>
      <c r="C32">
        <f t="shared" ca="1" si="1"/>
        <v>13789246214</v>
      </c>
      <c r="D32" t="str">
        <f t="shared" ca="1" si="17"/>
        <v xml:space="preserve"> 天猫 </v>
      </c>
      <c r="E32" t="str">
        <f t="shared" ca="1" si="17"/>
        <v xml:space="preserve"> 微信 </v>
      </c>
      <c r="F32" t="str">
        <f t="shared" ca="1" si="3"/>
        <v xml:space="preserve"> 支付宝 </v>
      </c>
      <c r="G32" t="str">
        <f t="shared" ca="1" si="4"/>
        <v xml:space="preserve"> 天猫 - 微信 - 支付宝 </v>
      </c>
      <c r="H32" t="str">
        <f t="shared" ca="1" si="5"/>
        <v>6214</v>
      </c>
      <c r="I32">
        <f t="shared" ca="1" si="6"/>
        <v>6</v>
      </c>
      <c r="J32" t="str">
        <f t="shared" ca="1" si="7"/>
        <v>天猫 - 微信 - 支付宝</v>
      </c>
      <c r="K32" t="str">
        <f t="shared" ca="1" si="8"/>
        <v>137****6214</v>
      </c>
      <c r="L32">
        <f t="shared" si="12"/>
        <v>32</v>
      </c>
      <c r="M32">
        <f t="shared" si="9"/>
        <v>31</v>
      </c>
      <c r="N32" s="3">
        <f t="shared" ca="1" si="10"/>
        <v>133190</v>
      </c>
      <c r="O32" s="5">
        <f t="shared" ca="1" si="11"/>
        <v>107970</v>
      </c>
      <c r="P32" t="str">
        <f t="shared" ca="1" si="13"/>
        <v xml:space="preserve"> 微信支付 </v>
      </c>
      <c r="Q32" t="str">
        <f t="shared" ca="1" si="14"/>
        <v xml:space="preserve"> 微信支付 </v>
      </c>
      <c r="R32" t="str">
        <f t="shared" ca="1" si="15"/>
        <v xml:space="preserve"> 微信支付 </v>
      </c>
      <c r="S32" t="str">
        <f t="shared" ca="1" si="16"/>
        <v>微信支付 - 微信支付 - 微信支付</v>
      </c>
    </row>
    <row r="33" spans="1:19" x14ac:dyDescent="0.2">
      <c r="A33" s="3">
        <f t="shared" ca="1" si="0"/>
        <v>107970</v>
      </c>
      <c r="B33">
        <v>101078</v>
      </c>
      <c r="C33">
        <f t="shared" ca="1" si="1"/>
        <v>13161518337</v>
      </c>
      <c r="D33" t="str">
        <f t="shared" ca="1" si="17"/>
        <v xml:space="preserve"> 天猫 </v>
      </c>
      <c r="E33" t="str">
        <f t="shared" ca="1" si="17"/>
        <v xml:space="preserve"> 微信 </v>
      </c>
      <c r="F33" t="str">
        <f t="shared" ca="1" si="3"/>
        <v xml:space="preserve"> 支付宝 </v>
      </c>
      <c r="G33" t="str">
        <f t="shared" ca="1" si="4"/>
        <v xml:space="preserve"> 天猫 - 微信 - 支付宝 </v>
      </c>
      <c r="H33" t="str">
        <f t="shared" ca="1" si="5"/>
        <v>8337</v>
      </c>
      <c r="I33">
        <f t="shared" ca="1" si="6"/>
        <v>6</v>
      </c>
      <c r="J33" t="str">
        <f t="shared" ca="1" si="7"/>
        <v>天猫 - 微信 - 支付宝</v>
      </c>
      <c r="K33" t="str">
        <f t="shared" ca="1" si="8"/>
        <v>131****8337</v>
      </c>
      <c r="L33">
        <f t="shared" si="12"/>
        <v>33</v>
      </c>
      <c r="M33">
        <f t="shared" si="9"/>
        <v>32</v>
      </c>
      <c r="N33" s="3">
        <f t="shared" ca="1" si="10"/>
        <v>192246</v>
      </c>
      <c r="O33" s="5">
        <f t="shared" ca="1" si="11"/>
        <v>131057</v>
      </c>
      <c r="P33" t="str">
        <f t="shared" ca="1" si="13"/>
        <v xml:space="preserve"> 支付宝 </v>
      </c>
      <c r="Q33" t="str">
        <f t="shared" ca="1" si="14"/>
        <v xml:space="preserve"> 支付宝 </v>
      </c>
      <c r="R33" t="str">
        <f t="shared" ca="1" si="15"/>
        <v xml:space="preserve"> 支付宝 </v>
      </c>
      <c r="S33" t="str">
        <f t="shared" ca="1" si="16"/>
        <v>支付宝 - 支付宝 - 支付宝</v>
      </c>
    </row>
    <row r="34" spans="1:19" x14ac:dyDescent="0.2">
      <c r="A34" s="3">
        <f t="shared" ca="1" si="0"/>
        <v>131057</v>
      </c>
      <c r="B34">
        <v>100079</v>
      </c>
      <c r="C34">
        <f t="shared" ca="1" si="1"/>
        <v>13717850916</v>
      </c>
      <c r="D34" t="str">
        <f t="shared" ca="1" si="17"/>
        <v xml:space="preserve"> App </v>
      </c>
      <c r="E34" t="str">
        <f t="shared" ca="1" si="17"/>
        <v xml:space="preserve"> 微信 </v>
      </c>
      <c r="F34" t="str">
        <f t="shared" ca="1" si="3"/>
        <v xml:space="preserve"> 支付宝 </v>
      </c>
      <c r="G34" t="str">
        <f t="shared" ca="1" si="4"/>
        <v xml:space="preserve"> App - 微信 - 支付宝 </v>
      </c>
      <c r="H34" t="str">
        <f t="shared" ca="1" si="5"/>
        <v>0916</v>
      </c>
      <c r="I34">
        <f t="shared" ca="1" si="6"/>
        <v>6</v>
      </c>
      <c r="J34" t="str">
        <f t="shared" ca="1" si="7"/>
        <v>App - 微信 - 支付宝</v>
      </c>
      <c r="K34" t="str">
        <f t="shared" ca="1" si="8"/>
        <v>137****0916</v>
      </c>
      <c r="L34">
        <f t="shared" si="12"/>
        <v>34</v>
      </c>
      <c r="M34">
        <f t="shared" si="9"/>
        <v>33</v>
      </c>
      <c r="N34" s="3">
        <f t="shared" ca="1" si="10"/>
        <v>122673</v>
      </c>
      <c r="O34" s="5">
        <f t="shared" ca="1" si="11"/>
        <v>178840</v>
      </c>
      <c r="P34" t="str">
        <f t="shared" ca="1" si="13"/>
        <v xml:space="preserve"> 微信支付 </v>
      </c>
      <c r="Q34" t="str">
        <f t="shared" ca="1" si="14"/>
        <v xml:space="preserve"> 微信支付 </v>
      </c>
      <c r="R34" t="str">
        <f t="shared" ca="1" si="15"/>
        <v xml:space="preserve"> 支付宝 </v>
      </c>
      <c r="S34" t="str">
        <f t="shared" ca="1" si="16"/>
        <v>微信支付 - 微信支付 - 支付宝</v>
      </c>
    </row>
    <row r="35" spans="1:19" x14ac:dyDescent="0.2">
      <c r="A35" s="3">
        <f t="shared" ca="1" si="0"/>
        <v>178840</v>
      </c>
      <c r="B35">
        <v>100363</v>
      </c>
      <c r="C35">
        <f t="shared" ca="1" si="1"/>
        <v>13193595254</v>
      </c>
      <c r="D35" t="str">
        <f t="shared" ca="1" si="17"/>
        <v xml:space="preserve"> App </v>
      </c>
      <c r="E35" t="str">
        <f t="shared" ca="1" si="17"/>
        <v xml:space="preserve"> App </v>
      </c>
      <c r="F35" t="str">
        <f t="shared" ca="1" si="3"/>
        <v xml:space="preserve"> 支付宝 </v>
      </c>
      <c r="G35" t="str">
        <f t="shared" ca="1" si="4"/>
        <v xml:space="preserve"> App - App - 支付宝 </v>
      </c>
      <c r="H35" t="str">
        <f t="shared" ca="1" si="5"/>
        <v>5254</v>
      </c>
      <c r="I35">
        <f t="shared" ca="1" si="6"/>
        <v>6</v>
      </c>
      <c r="J35" t="str">
        <f t="shared" ca="1" si="7"/>
        <v>App - App - 支付宝</v>
      </c>
      <c r="K35" t="str">
        <f t="shared" ca="1" si="8"/>
        <v>131****5254</v>
      </c>
      <c r="L35">
        <f t="shared" si="12"/>
        <v>35</v>
      </c>
      <c r="M35">
        <f t="shared" si="9"/>
        <v>34</v>
      </c>
      <c r="N35" s="3">
        <f t="shared" ca="1" si="10"/>
        <v>155491</v>
      </c>
      <c r="O35" s="5">
        <f t="shared" ca="1" si="11"/>
        <v>142288</v>
      </c>
      <c r="P35" t="str">
        <f t="shared" ca="1" si="13"/>
        <v xml:space="preserve"> 信用卡 </v>
      </c>
      <c r="Q35" t="str">
        <f t="shared" ca="1" si="14"/>
        <v xml:space="preserve"> 微信支付 </v>
      </c>
      <c r="R35" t="str">
        <f t="shared" ca="1" si="15"/>
        <v xml:space="preserve"> 支付宝 </v>
      </c>
      <c r="S35" t="str">
        <f t="shared" ca="1" si="16"/>
        <v>信用卡 - 微信支付 - 支付宝</v>
      </c>
    </row>
    <row r="36" spans="1:19" x14ac:dyDescent="0.2">
      <c r="A36" s="3">
        <f t="shared" ca="1" si="0"/>
        <v>142288</v>
      </c>
      <c r="B36">
        <v>100763</v>
      </c>
      <c r="C36">
        <f t="shared" ca="1" si="1"/>
        <v>13608848992</v>
      </c>
      <c r="D36" t="str">
        <f t="shared" ca="1" si="17"/>
        <v xml:space="preserve"> App </v>
      </c>
      <c r="E36" t="str">
        <f t="shared" ca="1" si="17"/>
        <v xml:space="preserve"> App </v>
      </c>
      <c r="F36" t="str">
        <f t="shared" ca="1" si="3"/>
        <v xml:space="preserve"> 信用卡 </v>
      </c>
      <c r="G36" t="str">
        <f t="shared" ca="1" si="4"/>
        <v xml:space="preserve"> App - App - 信用卡 </v>
      </c>
      <c r="H36" t="str">
        <f t="shared" ca="1" si="5"/>
        <v>8992</v>
      </c>
      <c r="I36">
        <f t="shared" ca="1" si="6"/>
        <v>6</v>
      </c>
      <c r="J36" t="str">
        <f t="shared" ca="1" si="7"/>
        <v>App - App - 信用卡</v>
      </c>
      <c r="K36" t="str">
        <f t="shared" ca="1" si="8"/>
        <v>136****8992</v>
      </c>
      <c r="L36">
        <f t="shared" si="12"/>
        <v>36</v>
      </c>
      <c r="M36">
        <f t="shared" si="9"/>
        <v>35</v>
      </c>
      <c r="N36" s="3">
        <f t="shared" ca="1" si="10"/>
        <v>154808</v>
      </c>
      <c r="O36" s="5">
        <f t="shared" ca="1" si="11"/>
        <v>115619</v>
      </c>
      <c r="P36" t="str">
        <f t="shared" ca="1" si="13"/>
        <v xml:space="preserve"> 微信支付 </v>
      </c>
      <c r="Q36" t="str">
        <f t="shared" ca="1" si="14"/>
        <v xml:space="preserve"> 支付宝 </v>
      </c>
      <c r="R36" t="str">
        <f t="shared" ca="1" si="15"/>
        <v xml:space="preserve"> 微信支付 </v>
      </c>
      <c r="S36" t="str">
        <f t="shared" ca="1" si="16"/>
        <v>微信支付 - 支付宝 - 微信支付</v>
      </c>
    </row>
    <row r="37" spans="1:19" x14ac:dyDescent="0.2">
      <c r="A37" s="3">
        <f t="shared" ca="1" si="0"/>
        <v>115619</v>
      </c>
      <c r="B37">
        <v>100794</v>
      </c>
      <c r="C37">
        <f t="shared" ca="1" si="1"/>
        <v>13584430450</v>
      </c>
      <c r="D37" t="str">
        <f t="shared" ca="1" si="17"/>
        <v xml:space="preserve"> 微信 </v>
      </c>
      <c r="E37" t="str">
        <f t="shared" ca="1" si="17"/>
        <v xml:space="preserve"> App </v>
      </c>
      <c r="F37" t="str">
        <f t="shared" ca="1" si="3"/>
        <v xml:space="preserve"> 信用卡 </v>
      </c>
      <c r="G37" t="str">
        <f t="shared" ca="1" si="4"/>
        <v xml:space="preserve"> 微信 - App - 信用卡 </v>
      </c>
      <c r="H37" t="str">
        <f t="shared" ca="1" si="5"/>
        <v>0450</v>
      </c>
      <c r="I37">
        <f t="shared" ca="1" si="6"/>
        <v>6</v>
      </c>
      <c r="J37" t="str">
        <f t="shared" ca="1" si="7"/>
        <v>微信 - App - 信用卡</v>
      </c>
      <c r="K37" t="str">
        <f t="shared" ca="1" si="8"/>
        <v>135****0450</v>
      </c>
      <c r="L37">
        <f t="shared" si="12"/>
        <v>37</v>
      </c>
      <c r="M37">
        <f t="shared" si="9"/>
        <v>36</v>
      </c>
      <c r="N37" s="3">
        <f t="shared" ca="1" si="10"/>
        <v>110318</v>
      </c>
      <c r="O37" s="5">
        <f t="shared" ca="1" si="11"/>
        <v>150428</v>
      </c>
      <c r="P37" t="str">
        <f t="shared" ca="1" si="13"/>
        <v xml:space="preserve"> 微信支付 </v>
      </c>
      <c r="Q37" t="str">
        <f t="shared" ca="1" si="14"/>
        <v xml:space="preserve"> 信用卡 </v>
      </c>
      <c r="R37" t="str">
        <f t="shared" ca="1" si="15"/>
        <v xml:space="preserve"> 微信支付 </v>
      </c>
      <c r="S37" t="str">
        <f t="shared" ca="1" si="16"/>
        <v>微信支付 - 信用卡 - 微信支付</v>
      </c>
    </row>
    <row r="38" spans="1:19" x14ac:dyDescent="0.2">
      <c r="A38" s="3">
        <f t="shared" ca="1" si="0"/>
        <v>150428</v>
      </c>
      <c r="B38">
        <v>101406</v>
      </c>
      <c r="C38">
        <f t="shared" ca="1" si="1"/>
        <v>13323091113</v>
      </c>
      <c r="D38" t="str">
        <f t="shared" ca="1" si="17"/>
        <v xml:space="preserve"> 微信 </v>
      </c>
      <c r="E38" t="str">
        <f t="shared" ca="1" si="17"/>
        <v xml:space="preserve"> 微信 </v>
      </c>
      <c r="F38" t="str">
        <f t="shared" ca="1" si="3"/>
        <v xml:space="preserve"> 信用卡 </v>
      </c>
      <c r="G38" t="str">
        <f t="shared" ca="1" si="4"/>
        <v xml:space="preserve"> 微信 - 微信 - 信用卡 </v>
      </c>
      <c r="H38" t="str">
        <f t="shared" ca="1" si="5"/>
        <v>1113</v>
      </c>
      <c r="I38">
        <f t="shared" ca="1" si="6"/>
        <v>6</v>
      </c>
      <c r="J38" t="str">
        <f t="shared" ca="1" si="7"/>
        <v>微信 - 微信 - 信用卡</v>
      </c>
      <c r="K38" t="str">
        <f t="shared" ca="1" si="8"/>
        <v>133****1113</v>
      </c>
      <c r="L38">
        <f t="shared" si="12"/>
        <v>38</v>
      </c>
      <c r="M38">
        <f t="shared" si="9"/>
        <v>37</v>
      </c>
      <c r="N38" s="3">
        <f t="shared" ca="1" si="10"/>
        <v>114878</v>
      </c>
      <c r="O38" s="5">
        <f t="shared" ca="1" si="11"/>
        <v>192286</v>
      </c>
      <c r="P38" t="str">
        <f t="shared" ca="1" si="13"/>
        <v xml:space="preserve"> 信用卡 </v>
      </c>
      <c r="Q38" t="str">
        <f t="shared" ca="1" si="14"/>
        <v xml:space="preserve"> 微信支付 </v>
      </c>
      <c r="R38" t="str">
        <f t="shared" ca="1" si="15"/>
        <v xml:space="preserve"> 信用卡 </v>
      </c>
      <c r="S38" t="str">
        <f t="shared" ca="1" si="16"/>
        <v>信用卡 - 微信支付 - 信用卡</v>
      </c>
    </row>
    <row r="39" spans="1:19" x14ac:dyDescent="0.2">
      <c r="A39" s="3">
        <f t="shared" ca="1" si="0"/>
        <v>192286</v>
      </c>
      <c r="B39">
        <v>101454</v>
      </c>
      <c r="C39">
        <f t="shared" ca="1" si="1"/>
        <v>13196389917</v>
      </c>
      <c r="D39" t="str">
        <f t="shared" ca="1" si="17"/>
        <v xml:space="preserve"> 微信 </v>
      </c>
      <c r="E39" t="str">
        <f t="shared" ca="1" si="17"/>
        <v xml:space="preserve"> 微信 </v>
      </c>
      <c r="F39" t="str">
        <f t="shared" ca="1" si="3"/>
        <v xml:space="preserve"> 微信支付 </v>
      </c>
      <c r="G39" t="str">
        <f t="shared" ca="1" si="4"/>
        <v xml:space="preserve"> 微信 - 微信 - 微信支付 </v>
      </c>
      <c r="H39" t="str">
        <f t="shared" ca="1" si="5"/>
        <v>9917</v>
      </c>
      <c r="I39">
        <f t="shared" ca="1" si="6"/>
        <v>6</v>
      </c>
      <c r="J39" t="str">
        <f t="shared" ca="1" si="7"/>
        <v>微信 - 微信 - 微信支付</v>
      </c>
      <c r="K39" t="str">
        <f t="shared" ca="1" si="8"/>
        <v>131****9917</v>
      </c>
      <c r="L39">
        <f t="shared" si="12"/>
        <v>39</v>
      </c>
      <c r="M39">
        <f t="shared" si="9"/>
        <v>38</v>
      </c>
      <c r="N39" s="3">
        <f t="shared" ca="1" si="10"/>
        <v>189314</v>
      </c>
      <c r="O39" s="5">
        <f t="shared" ca="1" si="11"/>
        <v>132948</v>
      </c>
      <c r="P39" t="str">
        <f t="shared" ca="1" si="13"/>
        <v xml:space="preserve"> 支付宝 </v>
      </c>
      <c r="Q39" t="str">
        <f t="shared" ca="1" si="14"/>
        <v xml:space="preserve"> 微信支付 </v>
      </c>
      <c r="R39" t="str">
        <f t="shared" ca="1" si="15"/>
        <v xml:space="preserve"> 微信支付 </v>
      </c>
      <c r="S39" t="str">
        <f t="shared" ca="1" si="16"/>
        <v>支付宝 - 微信支付 - 微信支付</v>
      </c>
    </row>
    <row r="40" spans="1:19" x14ac:dyDescent="0.2">
      <c r="A40" s="3">
        <f t="shared" ca="1" si="0"/>
        <v>132948</v>
      </c>
      <c r="B40">
        <v>100670</v>
      </c>
      <c r="C40">
        <f t="shared" ca="1" si="1"/>
        <v>13245653889</v>
      </c>
      <c r="D40" t="str">
        <f t="shared" ca="1" si="17"/>
        <v xml:space="preserve"> App </v>
      </c>
      <c r="E40" t="str">
        <f t="shared" ca="1" si="17"/>
        <v xml:space="preserve"> 天猫 </v>
      </c>
      <c r="F40" t="str">
        <f t="shared" ca="1" si="3"/>
        <v xml:space="preserve"> 支付宝 </v>
      </c>
      <c r="G40" t="str">
        <f t="shared" ca="1" si="4"/>
        <v xml:space="preserve"> App - 天猫 - 支付宝 </v>
      </c>
      <c r="H40" t="str">
        <f t="shared" ca="1" si="5"/>
        <v>3889</v>
      </c>
      <c r="I40">
        <f t="shared" ca="1" si="6"/>
        <v>6</v>
      </c>
      <c r="J40" t="str">
        <f t="shared" ca="1" si="7"/>
        <v>App - 天猫 - 支付宝</v>
      </c>
      <c r="K40" t="str">
        <f t="shared" ca="1" si="8"/>
        <v>132****3889</v>
      </c>
      <c r="L40">
        <f t="shared" si="12"/>
        <v>40</v>
      </c>
      <c r="M40">
        <f t="shared" si="9"/>
        <v>39</v>
      </c>
      <c r="N40" s="3">
        <f t="shared" ca="1" si="10"/>
        <v>116845</v>
      </c>
      <c r="O40" s="5">
        <f t="shared" ca="1" si="11"/>
        <v>157201</v>
      </c>
      <c r="P40" t="str">
        <f t="shared" ca="1" si="13"/>
        <v xml:space="preserve"> 微信支付 </v>
      </c>
      <c r="Q40" t="str">
        <f t="shared" ca="1" si="14"/>
        <v xml:space="preserve"> 支付宝 </v>
      </c>
      <c r="R40" t="str">
        <f t="shared" ca="1" si="15"/>
        <v xml:space="preserve"> 支付宝 </v>
      </c>
      <c r="S40" t="str">
        <f t="shared" ca="1" si="16"/>
        <v>微信支付 - 支付宝 - 支付宝</v>
      </c>
    </row>
    <row r="41" spans="1:19" x14ac:dyDescent="0.2">
      <c r="A41" s="3">
        <f t="shared" ca="1" si="0"/>
        <v>157201</v>
      </c>
      <c r="B41">
        <v>101422</v>
      </c>
      <c r="C41">
        <f t="shared" ca="1" si="1"/>
        <v>13706208768</v>
      </c>
      <c r="D41" t="str">
        <f t="shared" ca="1" si="17"/>
        <v xml:space="preserve"> 微信 </v>
      </c>
      <c r="E41" t="str">
        <f t="shared" ca="1" si="17"/>
        <v xml:space="preserve"> App </v>
      </c>
      <c r="F41" t="str">
        <f t="shared" ca="1" si="3"/>
        <v xml:space="preserve"> 微信支付 </v>
      </c>
      <c r="G41" t="str">
        <f t="shared" ca="1" si="4"/>
        <v xml:space="preserve"> 微信 - App - 微信支付 </v>
      </c>
      <c r="H41" t="str">
        <f t="shared" ca="1" si="5"/>
        <v>8768</v>
      </c>
      <c r="I41">
        <f t="shared" ca="1" si="6"/>
        <v>6</v>
      </c>
      <c r="J41" t="str">
        <f t="shared" ca="1" si="7"/>
        <v>微信 - App - 微信支付</v>
      </c>
      <c r="K41" t="str">
        <f t="shared" ca="1" si="8"/>
        <v>137****8768</v>
      </c>
      <c r="L41">
        <f t="shared" si="12"/>
        <v>41</v>
      </c>
      <c r="M41">
        <f t="shared" si="9"/>
        <v>40</v>
      </c>
      <c r="N41" s="3">
        <f t="shared" ca="1" si="10"/>
        <v>103071</v>
      </c>
      <c r="O41" s="5">
        <f t="shared" ca="1" si="11"/>
        <v>162842</v>
      </c>
      <c r="P41" t="str">
        <f t="shared" ca="1" si="13"/>
        <v xml:space="preserve"> 信用卡 </v>
      </c>
      <c r="Q41" t="str">
        <f t="shared" ca="1" si="14"/>
        <v xml:space="preserve"> 微信支付 </v>
      </c>
      <c r="R41" t="str">
        <f t="shared" ca="1" si="15"/>
        <v xml:space="preserve"> 微信支付 </v>
      </c>
      <c r="S41" t="str">
        <f t="shared" ca="1" si="16"/>
        <v>信用卡 - 微信支付 - 微信支付</v>
      </c>
    </row>
    <row r="42" spans="1:19" x14ac:dyDescent="0.2">
      <c r="A42" s="3">
        <f t="shared" ca="1" si="0"/>
        <v>162842</v>
      </c>
      <c r="B42">
        <v>100218</v>
      </c>
      <c r="C42">
        <f t="shared" ca="1" si="1"/>
        <v>13836060614</v>
      </c>
      <c r="D42" t="str">
        <f t="shared" ref="D42:E61" ca="1" si="18">IF(RAND()&lt;0.33," 天猫 ",IF(RAND()&lt;0.66," 微信 "," App "))</f>
        <v xml:space="preserve"> 微信 </v>
      </c>
      <c r="E42" t="str">
        <f t="shared" ca="1" si="18"/>
        <v xml:space="preserve"> 微信 </v>
      </c>
      <c r="F42" t="str">
        <f t="shared" ca="1" si="3"/>
        <v xml:space="preserve"> 微信支付 </v>
      </c>
      <c r="G42" t="str">
        <f t="shared" ca="1" si="4"/>
        <v xml:space="preserve"> 微信 - 微信 - 微信支付 </v>
      </c>
      <c r="H42" t="str">
        <f t="shared" ca="1" si="5"/>
        <v>0614</v>
      </c>
      <c r="I42">
        <f t="shared" ca="1" si="6"/>
        <v>6</v>
      </c>
      <c r="J42" t="str">
        <f t="shared" ca="1" si="7"/>
        <v>微信 - 微信 - 微信支付</v>
      </c>
      <c r="K42" t="str">
        <f t="shared" ca="1" si="8"/>
        <v>138****0614</v>
      </c>
      <c r="L42">
        <f t="shared" si="12"/>
        <v>42</v>
      </c>
      <c r="M42">
        <f t="shared" si="9"/>
        <v>41</v>
      </c>
      <c r="N42" s="3">
        <f t="shared" ca="1" si="10"/>
        <v>153599</v>
      </c>
      <c r="O42" s="5">
        <f t="shared" ca="1" si="11"/>
        <v>188629</v>
      </c>
      <c r="P42" t="str">
        <f t="shared" ca="1" si="13"/>
        <v xml:space="preserve"> 微信支付 </v>
      </c>
      <c r="Q42" t="str">
        <f t="shared" ca="1" si="14"/>
        <v xml:space="preserve"> 信用卡 </v>
      </c>
      <c r="R42" t="str">
        <f t="shared" ca="1" si="15"/>
        <v xml:space="preserve"> 微信支付 </v>
      </c>
      <c r="S42" t="str">
        <f t="shared" ca="1" si="16"/>
        <v>微信支付 - 信用卡 - 微信支付</v>
      </c>
    </row>
    <row r="43" spans="1:19" x14ac:dyDescent="0.2">
      <c r="A43" s="3">
        <f t="shared" ca="1" si="0"/>
        <v>188629</v>
      </c>
      <c r="B43">
        <v>101357</v>
      </c>
      <c r="C43">
        <f t="shared" ca="1" si="1"/>
        <v>13373399151</v>
      </c>
      <c r="D43" t="str">
        <f t="shared" ca="1" si="18"/>
        <v xml:space="preserve"> 微信 </v>
      </c>
      <c r="E43" t="str">
        <f t="shared" ca="1" si="18"/>
        <v xml:space="preserve"> 微信 </v>
      </c>
      <c r="F43" t="str">
        <f t="shared" ca="1" si="3"/>
        <v xml:space="preserve"> 微信支付 </v>
      </c>
      <c r="G43" t="str">
        <f t="shared" ca="1" si="4"/>
        <v xml:space="preserve"> 微信 - 微信 - 微信支付 </v>
      </c>
      <c r="H43" t="str">
        <f t="shared" ca="1" si="5"/>
        <v>9151</v>
      </c>
      <c r="I43">
        <f t="shared" ca="1" si="6"/>
        <v>6</v>
      </c>
      <c r="J43" t="str">
        <f t="shared" ca="1" si="7"/>
        <v>微信 - 微信 - 微信支付</v>
      </c>
      <c r="K43" t="str">
        <f t="shared" ca="1" si="8"/>
        <v>133****9151</v>
      </c>
      <c r="L43">
        <f t="shared" si="12"/>
        <v>43</v>
      </c>
      <c r="M43">
        <f t="shared" si="9"/>
        <v>42</v>
      </c>
      <c r="N43" s="3">
        <f t="shared" ca="1" si="10"/>
        <v>115327</v>
      </c>
      <c r="O43" s="5">
        <f t="shared" ca="1" si="11"/>
        <v>110322</v>
      </c>
      <c r="P43" t="str">
        <f t="shared" ca="1" si="13"/>
        <v xml:space="preserve"> 信用卡 </v>
      </c>
      <c r="Q43" t="str">
        <f t="shared" ca="1" si="14"/>
        <v xml:space="preserve"> 信用卡 </v>
      </c>
      <c r="R43" t="str">
        <f t="shared" ca="1" si="15"/>
        <v xml:space="preserve"> 微信支付 </v>
      </c>
      <c r="S43" t="str">
        <f t="shared" ca="1" si="16"/>
        <v>信用卡 - 信用卡 - 微信支付</v>
      </c>
    </row>
    <row r="44" spans="1:19" x14ac:dyDescent="0.2">
      <c r="A44" s="3">
        <f t="shared" ca="1" si="0"/>
        <v>110322</v>
      </c>
      <c r="B44">
        <v>100516</v>
      </c>
      <c r="C44">
        <f t="shared" ca="1" si="1"/>
        <v>13784370455</v>
      </c>
      <c r="D44" t="str">
        <f t="shared" ca="1" si="18"/>
        <v xml:space="preserve"> App </v>
      </c>
      <c r="E44" t="str">
        <f t="shared" ca="1" si="18"/>
        <v xml:space="preserve"> 天猫 </v>
      </c>
      <c r="F44" t="str">
        <f t="shared" ca="1" si="3"/>
        <v xml:space="preserve"> 信用卡 </v>
      </c>
      <c r="G44" t="str">
        <f t="shared" ca="1" si="4"/>
        <v xml:space="preserve"> App - 天猫 - 信用卡 </v>
      </c>
      <c r="H44" t="str">
        <f t="shared" ca="1" si="5"/>
        <v>0455</v>
      </c>
      <c r="I44">
        <f t="shared" ca="1" si="6"/>
        <v>6</v>
      </c>
      <c r="J44" t="str">
        <f t="shared" ca="1" si="7"/>
        <v>App - 天猫 - 信用卡</v>
      </c>
      <c r="K44" t="str">
        <f t="shared" ca="1" si="8"/>
        <v>137****0455</v>
      </c>
      <c r="L44">
        <f t="shared" si="12"/>
        <v>44</v>
      </c>
      <c r="M44">
        <f t="shared" si="9"/>
        <v>43</v>
      </c>
      <c r="N44" s="3">
        <f t="shared" ca="1" si="10"/>
        <v>104087</v>
      </c>
      <c r="O44" s="5">
        <f t="shared" ca="1" si="11"/>
        <v>100757</v>
      </c>
      <c r="P44" t="str">
        <f t="shared" ca="1" si="13"/>
        <v xml:space="preserve"> 微信支付 </v>
      </c>
      <c r="Q44" t="str">
        <f t="shared" ca="1" si="14"/>
        <v xml:space="preserve"> 信用卡 </v>
      </c>
      <c r="R44" t="str">
        <f t="shared" ca="1" si="15"/>
        <v xml:space="preserve"> 支付宝 </v>
      </c>
      <c r="S44" t="str">
        <f t="shared" ca="1" si="16"/>
        <v>微信支付 - 信用卡 - 支付宝</v>
      </c>
    </row>
    <row r="45" spans="1:19" x14ac:dyDescent="0.2">
      <c r="A45" s="3">
        <f t="shared" ca="1" si="0"/>
        <v>100757</v>
      </c>
      <c r="B45">
        <v>100160</v>
      </c>
      <c r="C45">
        <f t="shared" ca="1" si="1"/>
        <v>13541562479</v>
      </c>
      <c r="D45" t="str">
        <f t="shared" ca="1" si="18"/>
        <v xml:space="preserve"> App </v>
      </c>
      <c r="E45" t="str">
        <f t="shared" ca="1" si="18"/>
        <v xml:space="preserve"> 天猫 </v>
      </c>
      <c r="F45" t="str">
        <f t="shared" ca="1" si="3"/>
        <v xml:space="preserve"> 微信支付 </v>
      </c>
      <c r="G45" t="str">
        <f t="shared" ca="1" si="4"/>
        <v xml:space="preserve"> App - 天猫 - 微信支付 </v>
      </c>
      <c r="H45" t="str">
        <f t="shared" ca="1" si="5"/>
        <v>2479</v>
      </c>
      <c r="I45">
        <f t="shared" ca="1" si="6"/>
        <v>6</v>
      </c>
      <c r="J45" t="str">
        <f t="shared" ca="1" si="7"/>
        <v>App - 天猫 - 微信支付</v>
      </c>
      <c r="K45" t="str">
        <f t="shared" ca="1" si="8"/>
        <v>135****2479</v>
      </c>
      <c r="L45">
        <f t="shared" si="12"/>
        <v>45</v>
      </c>
      <c r="M45">
        <f t="shared" si="9"/>
        <v>44</v>
      </c>
      <c r="N45" s="3">
        <f t="shared" ca="1" si="10"/>
        <v>129159</v>
      </c>
      <c r="O45" s="5">
        <f t="shared" ca="1" si="11"/>
        <v>144024</v>
      </c>
      <c r="P45" t="str">
        <f t="shared" ca="1" si="13"/>
        <v xml:space="preserve"> 微信支付 </v>
      </c>
      <c r="Q45" t="str">
        <f t="shared" ca="1" si="14"/>
        <v xml:space="preserve"> 微信支付 </v>
      </c>
      <c r="R45" t="str">
        <f t="shared" ca="1" si="15"/>
        <v xml:space="preserve"> 微信支付 </v>
      </c>
      <c r="S45" t="str">
        <f t="shared" ca="1" si="16"/>
        <v>微信支付 - 微信支付 - 微信支付</v>
      </c>
    </row>
    <row r="46" spans="1:19" x14ac:dyDescent="0.2">
      <c r="A46" s="3">
        <f t="shared" ca="1" si="0"/>
        <v>144024</v>
      </c>
      <c r="B46">
        <v>100468</v>
      </c>
      <c r="C46">
        <f t="shared" ca="1" si="1"/>
        <v>13461802211</v>
      </c>
      <c r="D46" t="str">
        <f t="shared" ca="1" si="18"/>
        <v xml:space="preserve"> 微信 </v>
      </c>
      <c r="E46" t="str">
        <f t="shared" ca="1" si="18"/>
        <v xml:space="preserve"> 天猫 </v>
      </c>
      <c r="F46" t="str">
        <f t="shared" ca="1" si="3"/>
        <v xml:space="preserve"> 信用卡 </v>
      </c>
      <c r="G46" t="str">
        <f t="shared" ca="1" si="4"/>
        <v xml:space="preserve"> 微信 - 天猫 - 信用卡 </v>
      </c>
      <c r="H46" t="str">
        <f t="shared" ca="1" si="5"/>
        <v>2211</v>
      </c>
      <c r="I46">
        <f t="shared" ca="1" si="6"/>
        <v>6</v>
      </c>
      <c r="J46" t="str">
        <f t="shared" ca="1" si="7"/>
        <v>微信 - 天猫 - 信用卡</v>
      </c>
      <c r="K46" t="str">
        <f t="shared" ca="1" si="8"/>
        <v>134****2211</v>
      </c>
      <c r="L46">
        <f t="shared" si="12"/>
        <v>46</v>
      </c>
      <c r="M46">
        <f t="shared" si="9"/>
        <v>45</v>
      </c>
      <c r="N46" s="3">
        <f t="shared" ca="1" si="10"/>
        <v>111442</v>
      </c>
      <c r="O46" s="5">
        <f t="shared" ca="1" si="11"/>
        <v>175451</v>
      </c>
      <c r="P46" t="str">
        <f t="shared" ca="1" si="13"/>
        <v xml:space="preserve"> 支付宝 </v>
      </c>
      <c r="Q46" t="str">
        <f t="shared" ca="1" si="14"/>
        <v xml:space="preserve"> 支付宝 </v>
      </c>
      <c r="R46" t="str">
        <f t="shared" ca="1" si="15"/>
        <v xml:space="preserve"> 微信支付 </v>
      </c>
      <c r="S46" t="str">
        <f t="shared" ca="1" si="16"/>
        <v>支付宝 - 支付宝 - 微信支付</v>
      </c>
    </row>
    <row r="47" spans="1:19" x14ac:dyDescent="0.2">
      <c r="A47" s="3">
        <f t="shared" ca="1" si="0"/>
        <v>175451</v>
      </c>
      <c r="B47">
        <v>100852</v>
      </c>
      <c r="C47">
        <f t="shared" ca="1" si="1"/>
        <v>13779437332</v>
      </c>
      <c r="D47" t="str">
        <f t="shared" ca="1" si="18"/>
        <v xml:space="preserve"> 微信 </v>
      </c>
      <c r="E47" t="str">
        <f t="shared" ca="1" si="18"/>
        <v xml:space="preserve"> App </v>
      </c>
      <c r="F47" t="str">
        <f t="shared" ca="1" si="3"/>
        <v xml:space="preserve"> 微信支付 </v>
      </c>
      <c r="G47" t="str">
        <f t="shared" ca="1" si="4"/>
        <v xml:space="preserve"> 微信 - App - 微信支付 </v>
      </c>
      <c r="H47" t="str">
        <f t="shared" ca="1" si="5"/>
        <v>7332</v>
      </c>
      <c r="I47">
        <f t="shared" ca="1" si="6"/>
        <v>6</v>
      </c>
      <c r="J47" t="str">
        <f t="shared" ca="1" si="7"/>
        <v>微信 - App - 微信支付</v>
      </c>
      <c r="K47" t="str">
        <f t="shared" ca="1" si="8"/>
        <v>137****7332</v>
      </c>
      <c r="L47">
        <f t="shared" si="12"/>
        <v>47</v>
      </c>
      <c r="M47">
        <f t="shared" si="9"/>
        <v>46</v>
      </c>
      <c r="N47" s="3">
        <f t="shared" ca="1" si="10"/>
        <v>196932</v>
      </c>
      <c r="O47" s="5">
        <f t="shared" ca="1" si="11"/>
        <v>103833</v>
      </c>
      <c r="P47" t="str">
        <f t="shared" ca="1" si="13"/>
        <v xml:space="preserve"> 支付宝 </v>
      </c>
      <c r="Q47" t="str">
        <f t="shared" ca="1" si="14"/>
        <v xml:space="preserve"> 微信支付 </v>
      </c>
      <c r="R47" t="str">
        <f t="shared" ca="1" si="15"/>
        <v xml:space="preserve"> 微信支付 </v>
      </c>
      <c r="S47" t="str">
        <f t="shared" ca="1" si="16"/>
        <v>支付宝 - 微信支付 - 微信支付</v>
      </c>
    </row>
    <row r="48" spans="1:19" x14ac:dyDescent="0.2">
      <c r="A48" s="3">
        <f t="shared" ca="1" si="0"/>
        <v>103833</v>
      </c>
      <c r="B48">
        <v>100210</v>
      </c>
      <c r="C48">
        <f t="shared" ca="1" si="1"/>
        <v>13941402066</v>
      </c>
      <c r="D48" t="str">
        <f t="shared" ca="1" si="18"/>
        <v xml:space="preserve"> 天猫 </v>
      </c>
      <c r="E48" t="str">
        <f t="shared" ca="1" si="18"/>
        <v xml:space="preserve"> 微信 </v>
      </c>
      <c r="F48" t="str">
        <f t="shared" ca="1" si="3"/>
        <v xml:space="preserve"> 微信支付 </v>
      </c>
      <c r="G48" t="str">
        <f t="shared" ca="1" si="4"/>
        <v xml:space="preserve"> 天猫 - 微信 - 微信支付 </v>
      </c>
      <c r="H48" t="str">
        <f t="shared" ca="1" si="5"/>
        <v>2066</v>
      </c>
      <c r="I48">
        <f t="shared" ca="1" si="6"/>
        <v>6</v>
      </c>
      <c r="J48" t="str">
        <f t="shared" ca="1" si="7"/>
        <v>天猫 - 微信 - 微信支付</v>
      </c>
      <c r="K48" t="str">
        <f t="shared" ca="1" si="8"/>
        <v>139****2066</v>
      </c>
      <c r="L48">
        <f t="shared" si="12"/>
        <v>48</v>
      </c>
      <c r="M48">
        <f t="shared" si="9"/>
        <v>47</v>
      </c>
      <c r="N48" s="3">
        <f t="shared" ca="1" si="10"/>
        <v>172155</v>
      </c>
      <c r="O48" s="5">
        <f t="shared" ca="1" si="11"/>
        <v>117473</v>
      </c>
      <c r="P48" t="str">
        <f t="shared" ca="1" si="13"/>
        <v xml:space="preserve"> 信用卡 </v>
      </c>
      <c r="Q48" t="str">
        <f t="shared" ca="1" si="14"/>
        <v xml:space="preserve"> 微信支付 </v>
      </c>
      <c r="R48" t="str">
        <f t="shared" ca="1" si="15"/>
        <v xml:space="preserve"> 支付宝 </v>
      </c>
      <c r="S48" t="str">
        <f t="shared" ca="1" si="16"/>
        <v>信用卡 - 微信支付 - 支付宝</v>
      </c>
    </row>
    <row r="49" spans="1:19" x14ac:dyDescent="0.2">
      <c r="A49" s="3">
        <f t="shared" ca="1" si="0"/>
        <v>117473</v>
      </c>
      <c r="B49">
        <v>101251</v>
      </c>
      <c r="C49">
        <f t="shared" ca="1" si="1"/>
        <v>13664395282</v>
      </c>
      <c r="D49" t="str">
        <f t="shared" ca="1" si="18"/>
        <v xml:space="preserve"> 天猫 </v>
      </c>
      <c r="E49" t="str">
        <f t="shared" ca="1" si="18"/>
        <v xml:space="preserve"> 微信 </v>
      </c>
      <c r="F49" t="str">
        <f t="shared" ca="1" si="3"/>
        <v xml:space="preserve"> 微信支付 </v>
      </c>
      <c r="G49" t="str">
        <f t="shared" ca="1" si="4"/>
        <v xml:space="preserve"> 天猫 - 微信 - 微信支付 </v>
      </c>
      <c r="H49" t="str">
        <f t="shared" ca="1" si="5"/>
        <v>5282</v>
      </c>
      <c r="I49">
        <f t="shared" ca="1" si="6"/>
        <v>6</v>
      </c>
      <c r="J49" t="str">
        <f t="shared" ca="1" si="7"/>
        <v>天猫 - 微信 - 微信支付</v>
      </c>
      <c r="K49" t="str">
        <f t="shared" ca="1" si="8"/>
        <v>136****5282</v>
      </c>
      <c r="L49">
        <f t="shared" si="12"/>
        <v>49</v>
      </c>
      <c r="M49">
        <f t="shared" si="9"/>
        <v>48</v>
      </c>
      <c r="N49" s="3">
        <f t="shared" ca="1" si="10"/>
        <v>186690</v>
      </c>
      <c r="O49" s="5">
        <f t="shared" ca="1" si="11"/>
        <v>109094</v>
      </c>
      <c r="P49" t="str">
        <f t="shared" ca="1" si="13"/>
        <v xml:space="preserve"> 微信支付 </v>
      </c>
      <c r="Q49" t="str">
        <f t="shared" ca="1" si="14"/>
        <v xml:space="preserve"> 信用卡 </v>
      </c>
      <c r="R49" t="str">
        <f t="shared" ca="1" si="15"/>
        <v xml:space="preserve"> 支付宝 </v>
      </c>
      <c r="S49" t="str">
        <f t="shared" ca="1" si="16"/>
        <v>微信支付 - 信用卡 - 支付宝</v>
      </c>
    </row>
    <row r="50" spans="1:19" x14ac:dyDescent="0.2">
      <c r="A50" s="3">
        <f t="shared" ca="1" si="0"/>
        <v>109094</v>
      </c>
      <c r="B50">
        <v>100484</v>
      </c>
      <c r="C50">
        <f t="shared" ca="1" si="1"/>
        <v>13824857826</v>
      </c>
      <c r="D50" t="str">
        <f t="shared" ca="1" si="18"/>
        <v xml:space="preserve"> 微信 </v>
      </c>
      <c r="E50" t="str">
        <f t="shared" ca="1" si="18"/>
        <v xml:space="preserve"> 天猫 </v>
      </c>
      <c r="F50" t="str">
        <f t="shared" ca="1" si="3"/>
        <v xml:space="preserve"> 信用卡 </v>
      </c>
      <c r="G50" t="str">
        <f t="shared" ca="1" si="4"/>
        <v xml:space="preserve"> 微信 - 天猫 - 信用卡 </v>
      </c>
      <c r="H50" t="str">
        <f t="shared" ca="1" si="5"/>
        <v>7826</v>
      </c>
      <c r="I50">
        <f t="shared" ca="1" si="6"/>
        <v>6</v>
      </c>
      <c r="J50" t="str">
        <f t="shared" ca="1" si="7"/>
        <v>微信 - 天猫 - 信用卡</v>
      </c>
      <c r="K50" t="str">
        <f t="shared" ca="1" si="8"/>
        <v>138****7826</v>
      </c>
      <c r="L50">
        <f t="shared" si="12"/>
        <v>50</v>
      </c>
      <c r="M50">
        <f t="shared" si="9"/>
        <v>49</v>
      </c>
      <c r="N50" s="3">
        <f t="shared" ca="1" si="10"/>
        <v>193434</v>
      </c>
      <c r="O50" s="5">
        <f t="shared" ca="1" si="11"/>
        <v>147051</v>
      </c>
      <c r="P50" t="str">
        <f t="shared" ca="1" si="13"/>
        <v xml:space="preserve"> 信用卡 </v>
      </c>
      <c r="Q50" t="str">
        <f t="shared" ca="1" si="14"/>
        <v xml:space="preserve"> 信用卡 </v>
      </c>
      <c r="R50" t="str">
        <f t="shared" ca="1" si="15"/>
        <v xml:space="preserve"> 信用卡 </v>
      </c>
      <c r="S50" t="str">
        <f t="shared" ca="1" si="16"/>
        <v>信用卡 - 信用卡 - 信用卡</v>
      </c>
    </row>
    <row r="51" spans="1:19" x14ac:dyDescent="0.2">
      <c r="A51" s="3">
        <f t="shared" ca="1" si="0"/>
        <v>147051</v>
      </c>
      <c r="B51">
        <v>101475</v>
      </c>
      <c r="C51">
        <f t="shared" ca="1" si="1"/>
        <v>13501424238</v>
      </c>
      <c r="D51" t="str">
        <f t="shared" ca="1" si="18"/>
        <v xml:space="preserve"> 微信 </v>
      </c>
      <c r="E51" t="str">
        <f t="shared" ca="1" si="18"/>
        <v xml:space="preserve"> 天猫 </v>
      </c>
      <c r="F51" t="str">
        <f t="shared" ca="1" si="3"/>
        <v xml:space="preserve"> 微信支付 </v>
      </c>
      <c r="G51" t="str">
        <f t="shared" ca="1" si="4"/>
        <v xml:space="preserve"> 微信 - 天猫 - 微信支付 </v>
      </c>
      <c r="H51" t="str">
        <f t="shared" ca="1" si="5"/>
        <v>4238</v>
      </c>
      <c r="I51">
        <f t="shared" ca="1" si="6"/>
        <v>6</v>
      </c>
      <c r="J51" t="str">
        <f t="shared" ca="1" si="7"/>
        <v>微信 - 天猫 - 微信支付</v>
      </c>
      <c r="K51" t="str">
        <f t="shared" ca="1" si="8"/>
        <v>135****4238</v>
      </c>
      <c r="L51">
        <f t="shared" si="12"/>
        <v>51</v>
      </c>
      <c r="M51">
        <f t="shared" si="9"/>
        <v>50</v>
      </c>
      <c r="N51" s="3">
        <f t="shared" ca="1" si="10"/>
        <v>123253</v>
      </c>
      <c r="O51" s="5">
        <f t="shared" ca="1" si="11"/>
        <v>181129</v>
      </c>
      <c r="P51" t="str">
        <f t="shared" ca="1" si="13"/>
        <v xml:space="preserve"> 微信支付 </v>
      </c>
      <c r="Q51" t="str">
        <f t="shared" ca="1" si="14"/>
        <v xml:space="preserve"> 微信支付 </v>
      </c>
      <c r="R51" t="str">
        <f t="shared" ca="1" si="15"/>
        <v xml:space="preserve"> 支付宝 </v>
      </c>
      <c r="S51" t="str">
        <f t="shared" ca="1" si="16"/>
        <v>微信支付 - 微信支付 - 支付宝</v>
      </c>
    </row>
    <row r="52" spans="1:19" x14ac:dyDescent="0.2">
      <c r="A52" s="3">
        <f t="shared" ca="1" si="0"/>
        <v>181129</v>
      </c>
      <c r="B52">
        <v>100496</v>
      </c>
      <c r="C52">
        <f t="shared" ca="1" si="1"/>
        <v>13458422292</v>
      </c>
      <c r="D52" t="str">
        <f t="shared" ca="1" si="18"/>
        <v xml:space="preserve"> 微信 </v>
      </c>
      <c r="E52" t="str">
        <f t="shared" ca="1" si="18"/>
        <v xml:space="preserve"> 天猫 </v>
      </c>
      <c r="F52" t="str">
        <f t="shared" ca="1" si="3"/>
        <v xml:space="preserve"> 信用卡 </v>
      </c>
      <c r="G52" t="str">
        <f t="shared" ca="1" si="4"/>
        <v xml:space="preserve"> 微信 - 天猫 - 信用卡 </v>
      </c>
      <c r="H52" t="str">
        <f t="shared" ca="1" si="5"/>
        <v>2292</v>
      </c>
      <c r="I52">
        <f t="shared" ca="1" si="6"/>
        <v>6</v>
      </c>
      <c r="J52" t="str">
        <f t="shared" ca="1" si="7"/>
        <v>微信 - 天猫 - 信用卡</v>
      </c>
      <c r="K52" t="str">
        <f t="shared" ca="1" si="8"/>
        <v>134****2292</v>
      </c>
      <c r="L52">
        <f t="shared" si="12"/>
        <v>52</v>
      </c>
      <c r="M52">
        <f t="shared" si="9"/>
        <v>51</v>
      </c>
      <c r="N52" s="3">
        <f t="shared" ca="1" si="10"/>
        <v>189747</v>
      </c>
      <c r="O52" s="5">
        <f t="shared" ca="1" si="11"/>
        <v>194965</v>
      </c>
      <c r="P52" t="str">
        <f t="shared" ca="1" si="13"/>
        <v xml:space="preserve"> 微信支付 </v>
      </c>
      <c r="Q52" t="str">
        <f t="shared" ca="1" si="14"/>
        <v xml:space="preserve"> 支付宝 </v>
      </c>
      <c r="R52" t="str">
        <f t="shared" ca="1" si="15"/>
        <v xml:space="preserve"> 信用卡 </v>
      </c>
      <c r="S52" t="str">
        <f t="shared" ca="1" si="16"/>
        <v>微信支付 - 支付宝 - 信用卡</v>
      </c>
    </row>
    <row r="53" spans="1:19" x14ac:dyDescent="0.2">
      <c r="A53" s="3">
        <f t="shared" ca="1" si="0"/>
        <v>194965</v>
      </c>
      <c r="B53">
        <v>101464</v>
      </c>
      <c r="C53">
        <f t="shared" ca="1" si="1"/>
        <v>13048053289</v>
      </c>
      <c r="D53" t="str">
        <f t="shared" ca="1" si="18"/>
        <v xml:space="preserve"> 微信 </v>
      </c>
      <c r="E53" t="str">
        <f t="shared" ca="1" si="18"/>
        <v xml:space="preserve"> 天猫 </v>
      </c>
      <c r="F53" t="str">
        <f t="shared" ca="1" si="3"/>
        <v xml:space="preserve"> 支付宝 </v>
      </c>
      <c r="G53" t="str">
        <f t="shared" ca="1" si="4"/>
        <v xml:space="preserve"> 微信 - 天猫 - 支付宝 </v>
      </c>
      <c r="H53" t="str">
        <f t="shared" ca="1" si="5"/>
        <v>3289</v>
      </c>
      <c r="I53">
        <f t="shared" ca="1" si="6"/>
        <v>6</v>
      </c>
      <c r="J53" t="str">
        <f t="shared" ca="1" si="7"/>
        <v>微信 - 天猫 - 支付宝</v>
      </c>
      <c r="K53" t="str">
        <f t="shared" ca="1" si="8"/>
        <v>130****3289</v>
      </c>
      <c r="L53">
        <f t="shared" si="12"/>
        <v>53</v>
      </c>
      <c r="M53">
        <f t="shared" si="9"/>
        <v>52</v>
      </c>
      <c r="N53" s="3">
        <f t="shared" ca="1" si="10"/>
        <v>172253</v>
      </c>
      <c r="O53" s="5">
        <f t="shared" ca="1" si="11"/>
        <v>136561</v>
      </c>
      <c r="P53" t="str">
        <f t="shared" ca="1" si="13"/>
        <v xml:space="preserve"> 信用卡 </v>
      </c>
      <c r="Q53" t="str">
        <f t="shared" ca="1" si="14"/>
        <v xml:space="preserve"> 支付宝 </v>
      </c>
      <c r="R53" t="str">
        <f t="shared" ca="1" si="15"/>
        <v xml:space="preserve"> 信用卡 </v>
      </c>
      <c r="S53" t="str">
        <f t="shared" ca="1" si="16"/>
        <v>信用卡 - 支付宝 - 信用卡</v>
      </c>
    </row>
    <row r="54" spans="1:19" x14ac:dyDescent="0.2">
      <c r="A54" s="3">
        <f t="shared" ca="1" si="0"/>
        <v>136561</v>
      </c>
      <c r="B54">
        <v>101393</v>
      </c>
      <c r="C54">
        <f t="shared" ca="1" si="1"/>
        <v>13775154459</v>
      </c>
      <c r="D54" t="str">
        <f t="shared" ca="1" si="18"/>
        <v xml:space="preserve"> 微信 </v>
      </c>
      <c r="E54" t="str">
        <f t="shared" ca="1" si="18"/>
        <v xml:space="preserve"> 天猫 </v>
      </c>
      <c r="F54" t="str">
        <f t="shared" ca="1" si="3"/>
        <v xml:space="preserve"> 信用卡 </v>
      </c>
      <c r="G54" t="str">
        <f t="shared" ca="1" si="4"/>
        <v xml:space="preserve"> 微信 - 天猫 - 信用卡 </v>
      </c>
      <c r="H54" t="str">
        <f t="shared" ca="1" si="5"/>
        <v>4459</v>
      </c>
      <c r="I54">
        <f t="shared" ca="1" si="6"/>
        <v>6</v>
      </c>
      <c r="J54" t="str">
        <f t="shared" ca="1" si="7"/>
        <v>微信 - 天猫 - 信用卡</v>
      </c>
      <c r="K54" t="str">
        <f t="shared" ca="1" si="8"/>
        <v>137****4459</v>
      </c>
      <c r="L54">
        <f t="shared" si="12"/>
        <v>54</v>
      </c>
      <c r="M54">
        <f t="shared" si="9"/>
        <v>53</v>
      </c>
      <c r="N54" s="3">
        <f t="shared" ca="1" si="10"/>
        <v>161361</v>
      </c>
      <c r="O54" s="5">
        <f t="shared" ca="1" si="11"/>
        <v>151238</v>
      </c>
      <c r="P54" t="str">
        <f t="shared" ca="1" si="13"/>
        <v xml:space="preserve"> 信用卡 </v>
      </c>
      <c r="Q54" t="str">
        <f t="shared" ca="1" si="14"/>
        <v xml:space="preserve"> 微信支付 </v>
      </c>
      <c r="R54" t="str">
        <f t="shared" ca="1" si="15"/>
        <v xml:space="preserve"> 支付宝 </v>
      </c>
      <c r="S54" t="str">
        <f t="shared" ca="1" si="16"/>
        <v>信用卡 - 微信支付 - 支付宝</v>
      </c>
    </row>
    <row r="55" spans="1:19" x14ac:dyDescent="0.2">
      <c r="A55" s="3">
        <f t="shared" ca="1" si="0"/>
        <v>151238</v>
      </c>
      <c r="B55">
        <v>100705</v>
      </c>
      <c r="C55">
        <f t="shared" ca="1" si="1"/>
        <v>13939851378</v>
      </c>
      <c r="D55" t="str">
        <f t="shared" ca="1" si="18"/>
        <v xml:space="preserve"> 微信 </v>
      </c>
      <c r="E55" t="str">
        <f t="shared" ca="1" si="18"/>
        <v xml:space="preserve"> 天猫 </v>
      </c>
      <c r="F55" t="str">
        <f t="shared" ca="1" si="3"/>
        <v xml:space="preserve"> 信用卡 </v>
      </c>
      <c r="G55" t="str">
        <f t="shared" ca="1" si="4"/>
        <v xml:space="preserve"> 微信 - 天猫 - 信用卡 </v>
      </c>
      <c r="H55" t="str">
        <f t="shared" ca="1" si="5"/>
        <v>1378</v>
      </c>
      <c r="I55">
        <f t="shared" ca="1" si="6"/>
        <v>6</v>
      </c>
      <c r="J55" t="str">
        <f t="shared" ca="1" si="7"/>
        <v>微信 - 天猫 - 信用卡</v>
      </c>
      <c r="K55" t="str">
        <f t="shared" ca="1" si="8"/>
        <v>139****1378</v>
      </c>
      <c r="L55">
        <f t="shared" si="12"/>
        <v>55</v>
      </c>
      <c r="M55">
        <f t="shared" si="9"/>
        <v>54</v>
      </c>
      <c r="N55" s="3">
        <f t="shared" ca="1" si="10"/>
        <v>191016</v>
      </c>
      <c r="O55" s="5">
        <f t="shared" ca="1" si="11"/>
        <v>115610</v>
      </c>
      <c r="P55" t="str">
        <f t="shared" ca="1" si="13"/>
        <v xml:space="preserve"> 信用卡 </v>
      </c>
      <c r="Q55" t="str">
        <f t="shared" ca="1" si="14"/>
        <v xml:space="preserve"> 微信支付 </v>
      </c>
      <c r="R55" t="str">
        <f t="shared" ca="1" si="15"/>
        <v xml:space="preserve"> 微信支付 </v>
      </c>
      <c r="S55" t="str">
        <f t="shared" ca="1" si="16"/>
        <v>信用卡 - 微信支付 - 微信支付</v>
      </c>
    </row>
    <row r="56" spans="1:19" x14ac:dyDescent="0.2">
      <c r="A56" s="3">
        <f t="shared" ca="1" si="0"/>
        <v>115610</v>
      </c>
      <c r="B56">
        <v>101192</v>
      </c>
      <c r="C56">
        <f t="shared" ca="1" si="1"/>
        <v>13945916005</v>
      </c>
      <c r="D56" t="str">
        <f t="shared" ca="1" si="18"/>
        <v xml:space="preserve"> 微信 </v>
      </c>
      <c r="E56" t="str">
        <f t="shared" ca="1" si="18"/>
        <v xml:space="preserve"> 天猫 </v>
      </c>
      <c r="F56" t="str">
        <f t="shared" ca="1" si="3"/>
        <v xml:space="preserve"> 信用卡 </v>
      </c>
      <c r="G56" t="str">
        <f t="shared" ca="1" si="4"/>
        <v xml:space="preserve"> 微信 - 天猫 - 信用卡 </v>
      </c>
      <c r="H56" t="str">
        <f t="shared" ca="1" si="5"/>
        <v>6005</v>
      </c>
      <c r="I56">
        <f t="shared" ca="1" si="6"/>
        <v>6</v>
      </c>
      <c r="J56" t="str">
        <f t="shared" ca="1" si="7"/>
        <v>微信 - 天猫 - 信用卡</v>
      </c>
      <c r="K56" t="str">
        <f t="shared" ca="1" si="8"/>
        <v>139****6005</v>
      </c>
      <c r="L56">
        <f t="shared" si="12"/>
        <v>56</v>
      </c>
      <c r="M56">
        <f t="shared" si="9"/>
        <v>55</v>
      </c>
      <c r="N56" s="3">
        <f t="shared" ca="1" si="10"/>
        <v>198462</v>
      </c>
      <c r="O56" s="5">
        <f t="shared" ca="1" si="11"/>
        <v>171312</v>
      </c>
      <c r="P56" t="str">
        <f t="shared" ca="1" si="13"/>
        <v xml:space="preserve"> 信用卡 </v>
      </c>
      <c r="Q56" t="str">
        <f t="shared" ca="1" si="14"/>
        <v xml:space="preserve"> 微信支付 </v>
      </c>
      <c r="R56" t="str">
        <f t="shared" ca="1" si="15"/>
        <v xml:space="preserve"> 信用卡 </v>
      </c>
      <c r="S56" t="str">
        <f t="shared" ca="1" si="16"/>
        <v>信用卡 - 微信支付 - 信用卡</v>
      </c>
    </row>
    <row r="57" spans="1:19" x14ac:dyDescent="0.2">
      <c r="A57" s="3">
        <f t="shared" ca="1" si="0"/>
        <v>171312</v>
      </c>
      <c r="B57">
        <v>100814</v>
      </c>
      <c r="C57">
        <f t="shared" ca="1" si="1"/>
        <v>13087233905</v>
      </c>
      <c r="D57" t="str">
        <f t="shared" ca="1" si="18"/>
        <v xml:space="preserve"> 天猫 </v>
      </c>
      <c r="E57" t="str">
        <f t="shared" ca="1" si="18"/>
        <v xml:space="preserve"> 微信 </v>
      </c>
      <c r="F57" t="str">
        <f t="shared" ca="1" si="3"/>
        <v xml:space="preserve"> 微信支付 </v>
      </c>
      <c r="G57" t="str">
        <f t="shared" ca="1" si="4"/>
        <v xml:space="preserve"> 天猫 - 微信 - 微信支付 </v>
      </c>
      <c r="H57" t="str">
        <f t="shared" ca="1" si="5"/>
        <v>3905</v>
      </c>
      <c r="I57">
        <f t="shared" ca="1" si="6"/>
        <v>6</v>
      </c>
      <c r="J57" t="str">
        <f t="shared" ca="1" si="7"/>
        <v>天猫 - 微信 - 微信支付</v>
      </c>
      <c r="K57" t="str">
        <f t="shared" ca="1" si="8"/>
        <v>130****3905</v>
      </c>
      <c r="L57">
        <f t="shared" si="12"/>
        <v>57</v>
      </c>
      <c r="M57">
        <f t="shared" si="9"/>
        <v>56</v>
      </c>
      <c r="N57" s="3">
        <f t="shared" ca="1" si="10"/>
        <v>195491</v>
      </c>
      <c r="O57" s="5">
        <f t="shared" ca="1" si="11"/>
        <v>137824</v>
      </c>
      <c r="P57" t="str">
        <f t="shared" ca="1" si="13"/>
        <v xml:space="preserve"> 微信支付 </v>
      </c>
      <c r="Q57" t="str">
        <f t="shared" ca="1" si="14"/>
        <v xml:space="preserve"> 支付宝 </v>
      </c>
      <c r="R57" t="str">
        <f t="shared" ca="1" si="15"/>
        <v xml:space="preserve"> 信用卡 </v>
      </c>
      <c r="S57" t="str">
        <f t="shared" ca="1" si="16"/>
        <v>微信支付 - 支付宝 - 信用卡</v>
      </c>
    </row>
    <row r="58" spans="1:19" x14ac:dyDescent="0.2">
      <c r="A58" s="3">
        <f t="shared" ca="1" si="0"/>
        <v>137824</v>
      </c>
      <c r="B58">
        <v>101320</v>
      </c>
      <c r="C58">
        <f t="shared" ca="1" si="1"/>
        <v>13572062201</v>
      </c>
      <c r="D58" t="str">
        <f t="shared" ca="1" si="18"/>
        <v xml:space="preserve"> 微信 </v>
      </c>
      <c r="E58" t="str">
        <f t="shared" ca="1" si="18"/>
        <v xml:space="preserve"> 微信 </v>
      </c>
      <c r="F58" t="str">
        <f t="shared" ca="1" si="3"/>
        <v xml:space="preserve"> 信用卡 </v>
      </c>
      <c r="G58" t="str">
        <f t="shared" ca="1" si="4"/>
        <v xml:space="preserve"> 微信 - 微信 - 信用卡 </v>
      </c>
      <c r="H58" t="str">
        <f t="shared" ca="1" si="5"/>
        <v>2201</v>
      </c>
      <c r="I58">
        <f t="shared" ca="1" si="6"/>
        <v>6</v>
      </c>
      <c r="J58" t="str">
        <f t="shared" ca="1" si="7"/>
        <v>微信 - 微信 - 信用卡</v>
      </c>
      <c r="K58" t="str">
        <f t="shared" ca="1" si="8"/>
        <v>135****2201</v>
      </c>
      <c r="L58">
        <f t="shared" si="12"/>
        <v>58</v>
      </c>
      <c r="M58">
        <f t="shared" si="9"/>
        <v>57</v>
      </c>
      <c r="N58" s="3">
        <f t="shared" ca="1" si="10"/>
        <v>101176</v>
      </c>
      <c r="O58" s="5">
        <f t="shared" ca="1" si="11"/>
        <v>186534</v>
      </c>
      <c r="P58" t="str">
        <f t="shared" ca="1" si="13"/>
        <v xml:space="preserve"> 微信支付 </v>
      </c>
      <c r="Q58" t="str">
        <f t="shared" ca="1" si="14"/>
        <v xml:space="preserve"> 微信支付 </v>
      </c>
      <c r="R58" t="str">
        <f t="shared" ca="1" si="15"/>
        <v xml:space="preserve"> 微信支付 </v>
      </c>
      <c r="S58" t="str">
        <f t="shared" ca="1" si="16"/>
        <v>微信支付 - 微信支付 - 微信支付</v>
      </c>
    </row>
    <row r="59" spans="1:19" x14ac:dyDescent="0.2">
      <c r="A59" s="3">
        <f t="shared" ca="1" si="0"/>
        <v>186534</v>
      </c>
      <c r="B59">
        <v>100633</v>
      </c>
      <c r="C59">
        <f t="shared" ca="1" si="1"/>
        <v>13242613038</v>
      </c>
      <c r="D59" t="str">
        <f t="shared" ca="1" si="18"/>
        <v xml:space="preserve"> 天猫 </v>
      </c>
      <c r="E59" t="str">
        <f t="shared" ca="1" si="18"/>
        <v xml:space="preserve"> App </v>
      </c>
      <c r="F59" t="str">
        <f t="shared" ca="1" si="3"/>
        <v xml:space="preserve"> 微信支付 </v>
      </c>
      <c r="G59" t="str">
        <f t="shared" ca="1" si="4"/>
        <v xml:space="preserve"> 天猫 - App - 微信支付 </v>
      </c>
      <c r="H59" t="str">
        <f t="shared" ca="1" si="5"/>
        <v>3038</v>
      </c>
      <c r="I59">
        <f t="shared" ca="1" si="6"/>
        <v>6</v>
      </c>
      <c r="J59" t="str">
        <f t="shared" ca="1" si="7"/>
        <v>天猫 - App - 微信支付</v>
      </c>
      <c r="K59" t="str">
        <f t="shared" ca="1" si="8"/>
        <v>132****3038</v>
      </c>
      <c r="L59">
        <f t="shared" si="12"/>
        <v>59</v>
      </c>
      <c r="M59">
        <f t="shared" si="9"/>
        <v>58</v>
      </c>
      <c r="N59" s="3">
        <f t="shared" ca="1" si="10"/>
        <v>153390</v>
      </c>
      <c r="O59" s="5">
        <f t="shared" ca="1" si="11"/>
        <v>181405</v>
      </c>
      <c r="P59" t="str">
        <f t="shared" ca="1" si="13"/>
        <v xml:space="preserve"> 微信支付 </v>
      </c>
      <c r="Q59" t="str">
        <f t="shared" ca="1" si="14"/>
        <v xml:space="preserve"> 信用卡 </v>
      </c>
      <c r="R59" t="str">
        <f t="shared" ca="1" si="15"/>
        <v xml:space="preserve"> 信用卡 </v>
      </c>
      <c r="S59" t="str">
        <f t="shared" ca="1" si="16"/>
        <v>微信支付 - 信用卡 - 信用卡</v>
      </c>
    </row>
    <row r="60" spans="1:19" x14ac:dyDescent="0.2">
      <c r="A60" s="3">
        <f t="shared" ca="1" si="0"/>
        <v>181405</v>
      </c>
      <c r="B60">
        <v>100608</v>
      </c>
      <c r="C60">
        <f t="shared" ca="1" si="1"/>
        <v>13988856600</v>
      </c>
      <c r="D60" t="str">
        <f t="shared" ca="1" si="18"/>
        <v xml:space="preserve"> 天猫 </v>
      </c>
      <c r="E60" t="str">
        <f t="shared" ca="1" si="18"/>
        <v xml:space="preserve"> 天猫 </v>
      </c>
      <c r="F60" t="str">
        <f t="shared" ca="1" si="3"/>
        <v xml:space="preserve"> 支付宝 </v>
      </c>
      <c r="G60" t="str">
        <f t="shared" ca="1" si="4"/>
        <v xml:space="preserve"> 天猫 - 天猫 - 支付宝 </v>
      </c>
      <c r="H60" t="str">
        <f t="shared" ca="1" si="5"/>
        <v>6600</v>
      </c>
      <c r="I60">
        <f t="shared" ca="1" si="6"/>
        <v>6</v>
      </c>
      <c r="J60" t="str">
        <f t="shared" ca="1" si="7"/>
        <v>天猫 - 天猫 - 支付宝</v>
      </c>
      <c r="K60" t="str">
        <f t="shared" ca="1" si="8"/>
        <v>139****6600</v>
      </c>
      <c r="L60">
        <f t="shared" si="12"/>
        <v>60</v>
      </c>
      <c r="M60">
        <f t="shared" si="9"/>
        <v>59</v>
      </c>
      <c r="N60" s="3">
        <f t="shared" ca="1" si="10"/>
        <v>189275</v>
      </c>
      <c r="O60" s="5">
        <f t="shared" ca="1" si="11"/>
        <v>172213</v>
      </c>
      <c r="P60" t="str">
        <f t="shared" ca="1" si="13"/>
        <v xml:space="preserve"> 微信支付 </v>
      </c>
      <c r="Q60" t="str">
        <f t="shared" ca="1" si="14"/>
        <v xml:space="preserve"> 微信支付 </v>
      </c>
      <c r="R60" t="str">
        <f t="shared" ca="1" si="15"/>
        <v xml:space="preserve"> 支付宝 </v>
      </c>
      <c r="S60" t="str">
        <f t="shared" ca="1" si="16"/>
        <v>微信支付 - 微信支付 - 支付宝</v>
      </c>
    </row>
    <row r="61" spans="1:19" x14ac:dyDescent="0.2">
      <c r="A61" s="3">
        <f t="shared" ca="1" si="0"/>
        <v>172213</v>
      </c>
      <c r="B61">
        <v>101209</v>
      </c>
      <c r="C61">
        <f t="shared" ca="1" si="1"/>
        <v>13179948691</v>
      </c>
      <c r="D61" t="str">
        <f t="shared" ca="1" si="18"/>
        <v xml:space="preserve"> 微信 </v>
      </c>
      <c r="E61" t="str">
        <f t="shared" ca="1" si="18"/>
        <v xml:space="preserve"> 天猫 </v>
      </c>
      <c r="F61" t="str">
        <f t="shared" ca="1" si="3"/>
        <v xml:space="preserve"> 微信支付 </v>
      </c>
      <c r="G61" t="str">
        <f t="shared" ca="1" si="4"/>
        <v xml:space="preserve"> 微信 - 天猫 - 微信支付 </v>
      </c>
      <c r="H61" t="str">
        <f t="shared" ca="1" si="5"/>
        <v>8691</v>
      </c>
      <c r="I61">
        <f t="shared" ca="1" si="6"/>
        <v>6</v>
      </c>
      <c r="J61" t="str">
        <f t="shared" ca="1" si="7"/>
        <v>微信 - 天猫 - 微信支付</v>
      </c>
      <c r="K61" t="str">
        <f t="shared" ca="1" si="8"/>
        <v>131****8691</v>
      </c>
      <c r="L61">
        <f t="shared" si="12"/>
        <v>61</v>
      </c>
      <c r="M61">
        <f t="shared" si="9"/>
        <v>60</v>
      </c>
      <c r="N61" s="3">
        <f t="shared" ca="1" si="10"/>
        <v>191678</v>
      </c>
      <c r="O61" s="5">
        <f t="shared" ca="1" si="11"/>
        <v>105862</v>
      </c>
      <c r="P61" t="str">
        <f t="shared" ca="1" si="13"/>
        <v xml:space="preserve"> 微信支付 </v>
      </c>
      <c r="Q61" t="str">
        <f t="shared" ca="1" si="14"/>
        <v xml:space="preserve"> 信用卡 </v>
      </c>
      <c r="R61" t="str">
        <f t="shared" ca="1" si="15"/>
        <v xml:space="preserve"> 微信支付 </v>
      </c>
      <c r="S61" t="str">
        <f t="shared" ca="1" si="16"/>
        <v>微信支付 - 信用卡 - 微信支付</v>
      </c>
    </row>
    <row r="62" spans="1:19" x14ac:dyDescent="0.2">
      <c r="A62" s="3">
        <f t="shared" ca="1" si="0"/>
        <v>105862</v>
      </c>
      <c r="B62">
        <v>100168</v>
      </c>
      <c r="C62">
        <f t="shared" ca="1" si="1"/>
        <v>13772781961</v>
      </c>
      <c r="D62" t="str">
        <f t="shared" ref="D62:E81" ca="1" si="19">IF(RAND()&lt;0.33," 天猫 ",IF(RAND()&lt;0.66," 微信 "," App "))</f>
        <v xml:space="preserve"> 天猫 </v>
      </c>
      <c r="E62" t="str">
        <f t="shared" ca="1" si="19"/>
        <v xml:space="preserve"> App </v>
      </c>
      <c r="F62" t="str">
        <f t="shared" ca="1" si="3"/>
        <v xml:space="preserve"> 支付宝 </v>
      </c>
      <c r="G62" t="str">
        <f t="shared" ca="1" si="4"/>
        <v xml:space="preserve"> 天猫 - App - 支付宝 </v>
      </c>
      <c r="H62" t="str">
        <f t="shared" ca="1" si="5"/>
        <v>1961</v>
      </c>
      <c r="I62">
        <f t="shared" ca="1" si="6"/>
        <v>6</v>
      </c>
      <c r="J62" t="str">
        <f t="shared" ca="1" si="7"/>
        <v>天猫 - App - 支付宝</v>
      </c>
      <c r="K62" t="str">
        <f t="shared" ca="1" si="8"/>
        <v>137****1961</v>
      </c>
      <c r="L62">
        <f t="shared" si="12"/>
        <v>62</v>
      </c>
      <c r="M62">
        <f t="shared" si="9"/>
        <v>61</v>
      </c>
      <c r="N62" s="3">
        <f t="shared" ca="1" si="10"/>
        <v>143406</v>
      </c>
      <c r="O62" s="5">
        <f t="shared" ca="1" si="11"/>
        <v>155855</v>
      </c>
      <c r="P62" t="str">
        <f t="shared" ca="1" si="13"/>
        <v xml:space="preserve"> 信用卡 </v>
      </c>
      <c r="Q62" t="str">
        <f t="shared" ca="1" si="14"/>
        <v xml:space="preserve"> 信用卡 </v>
      </c>
      <c r="R62" t="str">
        <f t="shared" ca="1" si="15"/>
        <v xml:space="preserve"> 微信支付 </v>
      </c>
      <c r="S62" t="str">
        <f t="shared" ca="1" si="16"/>
        <v>信用卡 - 信用卡 - 微信支付</v>
      </c>
    </row>
    <row r="63" spans="1:19" x14ac:dyDescent="0.2">
      <c r="A63" s="3">
        <f t="shared" ca="1" si="0"/>
        <v>155855</v>
      </c>
      <c r="B63">
        <v>100993</v>
      </c>
      <c r="C63">
        <f t="shared" ca="1" si="1"/>
        <v>13393335295</v>
      </c>
      <c r="D63" t="str">
        <f t="shared" ca="1" si="19"/>
        <v xml:space="preserve"> 微信 </v>
      </c>
      <c r="E63" t="str">
        <f t="shared" ca="1" si="19"/>
        <v xml:space="preserve"> App </v>
      </c>
      <c r="F63" t="str">
        <f t="shared" ca="1" si="3"/>
        <v xml:space="preserve"> 支付宝 </v>
      </c>
      <c r="G63" t="str">
        <f t="shared" ca="1" si="4"/>
        <v xml:space="preserve"> 微信 - App - 支付宝 </v>
      </c>
      <c r="H63" t="str">
        <f t="shared" ca="1" si="5"/>
        <v>5295</v>
      </c>
      <c r="I63">
        <f t="shared" ca="1" si="6"/>
        <v>6</v>
      </c>
      <c r="J63" t="str">
        <f t="shared" ca="1" si="7"/>
        <v>微信 - App - 支付宝</v>
      </c>
      <c r="K63" t="str">
        <f t="shared" ca="1" si="8"/>
        <v>133****5295</v>
      </c>
      <c r="L63">
        <f t="shared" si="12"/>
        <v>63</v>
      </c>
      <c r="M63">
        <f t="shared" si="9"/>
        <v>62</v>
      </c>
      <c r="N63" s="3">
        <f t="shared" ca="1" si="10"/>
        <v>119682</v>
      </c>
      <c r="O63" s="5">
        <f t="shared" ca="1" si="11"/>
        <v>179680</v>
      </c>
      <c r="P63" t="str">
        <f t="shared" ca="1" si="13"/>
        <v xml:space="preserve"> 微信支付 </v>
      </c>
      <c r="Q63" t="str">
        <f t="shared" ca="1" si="14"/>
        <v xml:space="preserve"> 信用卡 </v>
      </c>
      <c r="R63" t="str">
        <f t="shared" ca="1" si="15"/>
        <v xml:space="preserve"> 信用卡 </v>
      </c>
      <c r="S63" t="str">
        <f t="shared" ca="1" si="16"/>
        <v>微信支付 - 信用卡 - 信用卡</v>
      </c>
    </row>
    <row r="64" spans="1:19" x14ac:dyDescent="0.2">
      <c r="A64" s="3">
        <f t="shared" ca="1" si="0"/>
        <v>179680</v>
      </c>
      <c r="B64">
        <v>100575</v>
      </c>
      <c r="C64">
        <f t="shared" ca="1" si="1"/>
        <v>13181500420</v>
      </c>
      <c r="D64" t="str">
        <f t="shared" ca="1" si="19"/>
        <v xml:space="preserve"> 微信 </v>
      </c>
      <c r="E64" t="str">
        <f t="shared" ca="1" si="19"/>
        <v xml:space="preserve"> 微信 </v>
      </c>
      <c r="F64" t="str">
        <f t="shared" ca="1" si="3"/>
        <v xml:space="preserve"> 微信支付 </v>
      </c>
      <c r="G64" t="str">
        <f t="shared" ca="1" si="4"/>
        <v xml:space="preserve"> 微信 - 微信 - 微信支付 </v>
      </c>
      <c r="H64" t="str">
        <f t="shared" ca="1" si="5"/>
        <v>0420</v>
      </c>
      <c r="I64">
        <f t="shared" ca="1" si="6"/>
        <v>6</v>
      </c>
      <c r="J64" t="str">
        <f t="shared" ca="1" si="7"/>
        <v>微信 - 微信 - 微信支付</v>
      </c>
      <c r="K64" t="str">
        <f t="shared" ca="1" si="8"/>
        <v>131****0420</v>
      </c>
      <c r="L64">
        <f t="shared" si="12"/>
        <v>64</v>
      </c>
      <c r="M64">
        <f t="shared" si="9"/>
        <v>63</v>
      </c>
      <c r="N64" s="3">
        <f t="shared" ca="1" si="10"/>
        <v>176298</v>
      </c>
      <c r="O64" s="5">
        <f t="shared" ca="1" si="11"/>
        <v>122526</v>
      </c>
      <c r="P64" t="str">
        <f t="shared" ca="1" si="13"/>
        <v xml:space="preserve"> 信用卡 </v>
      </c>
      <c r="Q64" t="str">
        <f t="shared" ca="1" si="14"/>
        <v xml:space="preserve"> 微信支付 </v>
      </c>
      <c r="R64" t="str">
        <f t="shared" ca="1" si="15"/>
        <v xml:space="preserve"> 微信支付 </v>
      </c>
      <c r="S64" t="str">
        <f t="shared" ca="1" si="16"/>
        <v>信用卡 - 微信支付 - 微信支付</v>
      </c>
    </row>
    <row r="65" spans="1:19" x14ac:dyDescent="0.2">
      <c r="A65" s="3">
        <f t="shared" ca="1" si="0"/>
        <v>122526</v>
      </c>
      <c r="B65">
        <v>100902</v>
      </c>
      <c r="C65">
        <f t="shared" ca="1" si="1"/>
        <v>13723001652</v>
      </c>
      <c r="D65" t="str">
        <f t="shared" ca="1" si="19"/>
        <v xml:space="preserve"> 微信 </v>
      </c>
      <c r="E65" t="str">
        <f t="shared" ca="1" si="19"/>
        <v xml:space="preserve"> 天猫 </v>
      </c>
      <c r="F65" t="str">
        <f t="shared" ca="1" si="3"/>
        <v xml:space="preserve"> 微信支付 </v>
      </c>
      <c r="G65" t="str">
        <f t="shared" ca="1" si="4"/>
        <v xml:space="preserve"> 微信 - 天猫 - 微信支付 </v>
      </c>
      <c r="H65" t="str">
        <f t="shared" ca="1" si="5"/>
        <v>1652</v>
      </c>
      <c r="I65">
        <f t="shared" ca="1" si="6"/>
        <v>6</v>
      </c>
      <c r="J65" t="str">
        <f t="shared" ca="1" si="7"/>
        <v>微信 - 天猫 - 微信支付</v>
      </c>
      <c r="K65" t="str">
        <f t="shared" ca="1" si="8"/>
        <v>137****1652</v>
      </c>
      <c r="L65">
        <f t="shared" si="12"/>
        <v>65</v>
      </c>
      <c r="M65">
        <f t="shared" si="9"/>
        <v>64</v>
      </c>
      <c r="N65" s="3">
        <f t="shared" ca="1" si="10"/>
        <v>111427</v>
      </c>
      <c r="O65" s="5">
        <f t="shared" ca="1" si="11"/>
        <v>174420</v>
      </c>
      <c r="P65" t="str">
        <f t="shared" ca="1" si="13"/>
        <v xml:space="preserve"> 微信支付 </v>
      </c>
      <c r="Q65" t="str">
        <f t="shared" ca="1" si="14"/>
        <v xml:space="preserve"> 微信支付 </v>
      </c>
      <c r="R65" t="str">
        <f t="shared" ca="1" si="15"/>
        <v xml:space="preserve"> 微信支付 </v>
      </c>
      <c r="S65" t="str">
        <f t="shared" ca="1" si="16"/>
        <v>微信支付 - 微信支付 - 微信支付</v>
      </c>
    </row>
    <row r="66" spans="1:19" x14ac:dyDescent="0.2">
      <c r="A66" s="3">
        <f t="shared" ref="A66:A129" ca="1" si="20">ROUND((RAND()*100000+100000),0)</f>
        <v>174420</v>
      </c>
      <c r="B66">
        <v>100292</v>
      </c>
      <c r="C66">
        <f t="shared" ref="C66:C129" ca="1" si="21">ROUND((13000000000+RAND()*1000000000),0)</f>
        <v>13203603354</v>
      </c>
      <c r="D66" t="str">
        <f t="shared" ca="1" si="19"/>
        <v xml:space="preserve"> 微信 </v>
      </c>
      <c r="E66" t="str">
        <f t="shared" ca="1" si="19"/>
        <v xml:space="preserve"> 微信 </v>
      </c>
      <c r="F66" t="str">
        <f t="shared" ref="F66:F129" ca="1" si="22">IF(RAND()&lt;0.33," 信用卡 ",IF(RAND()&lt;0.66," 微信支付 "," 支付宝 "))</f>
        <v xml:space="preserve"> 信用卡 </v>
      </c>
      <c r="G66" t="str">
        <f t="shared" ref="G66:G129" ca="1" si="23">CONCATENATE(D66,"-",E66,"-",F66)</f>
        <v xml:space="preserve"> 微信 - 微信 - 信用卡 </v>
      </c>
      <c r="H66" t="str">
        <f t="shared" ref="H66:H129" ca="1" si="24">RIGHT(C66,4)</f>
        <v>3354</v>
      </c>
      <c r="I66">
        <f t="shared" ref="I66:I129" ca="1" si="25">LEN(A66)</f>
        <v>6</v>
      </c>
      <c r="J66" t="str">
        <f t="shared" ref="J66:J129" ca="1" si="26">TRIM(G66)</f>
        <v>微信 - 微信 - 信用卡</v>
      </c>
      <c r="K66" t="str">
        <f t="shared" ref="K66:K129" ca="1" si="27">REPLACE(C66,4,4,"****")</f>
        <v>132****3354</v>
      </c>
      <c r="L66">
        <f t="shared" ref="L66:L129" si="28">ROW(A66)</f>
        <v>66</v>
      </c>
      <c r="M66">
        <f t="shared" ref="M66:M129" si="29">MATCH(B66,$B$2:$B$1501,)</f>
        <v>65</v>
      </c>
      <c r="N66" s="3">
        <f t="shared" ref="N66:N129" ca="1" si="30">INDEX($A$2:$A$1501,(MATCH(B66+1,$B$2:$B$1501,)))</f>
        <v>186259</v>
      </c>
      <c r="O66" s="5">
        <f t="shared" ref="O66:O129" ca="1" si="31">A67</f>
        <v>154292</v>
      </c>
      <c r="P66" t="str">
        <f t="shared" ca="1" si="13"/>
        <v xml:space="preserve"> 微信支付 </v>
      </c>
      <c r="Q66" t="str">
        <f t="shared" ca="1" si="14"/>
        <v xml:space="preserve"> 支付宝 </v>
      </c>
      <c r="R66" t="str">
        <f t="shared" ca="1" si="15"/>
        <v xml:space="preserve"> 微信支付 </v>
      </c>
      <c r="S66" t="str">
        <f t="shared" ca="1" si="16"/>
        <v>微信支付 - 支付宝 - 微信支付</v>
      </c>
    </row>
    <row r="67" spans="1:19" x14ac:dyDescent="0.2">
      <c r="A67" s="3">
        <f t="shared" ca="1" si="20"/>
        <v>154292</v>
      </c>
      <c r="B67">
        <v>101292</v>
      </c>
      <c r="C67">
        <f t="shared" ca="1" si="21"/>
        <v>13989148886</v>
      </c>
      <c r="D67" t="str">
        <f t="shared" ca="1" si="19"/>
        <v xml:space="preserve"> 微信 </v>
      </c>
      <c r="E67" t="str">
        <f t="shared" ca="1" si="19"/>
        <v xml:space="preserve"> 微信 </v>
      </c>
      <c r="F67" t="str">
        <f t="shared" ca="1" si="22"/>
        <v xml:space="preserve"> 信用卡 </v>
      </c>
      <c r="G67" t="str">
        <f t="shared" ca="1" si="23"/>
        <v xml:space="preserve"> 微信 - 微信 - 信用卡 </v>
      </c>
      <c r="H67" t="str">
        <f t="shared" ca="1" si="24"/>
        <v>8886</v>
      </c>
      <c r="I67">
        <f t="shared" ca="1" si="25"/>
        <v>6</v>
      </c>
      <c r="J67" t="str">
        <f t="shared" ca="1" si="26"/>
        <v>微信 - 微信 - 信用卡</v>
      </c>
      <c r="K67" t="str">
        <f t="shared" ca="1" si="27"/>
        <v>139****8886</v>
      </c>
      <c r="L67">
        <f t="shared" si="28"/>
        <v>67</v>
      </c>
      <c r="M67">
        <f t="shared" si="29"/>
        <v>66</v>
      </c>
      <c r="N67" s="3">
        <f t="shared" ca="1" si="30"/>
        <v>163309</v>
      </c>
      <c r="O67" s="5">
        <f t="shared" ca="1" si="31"/>
        <v>145170</v>
      </c>
      <c r="P67" t="str">
        <f t="shared" ca="1" si="13"/>
        <v xml:space="preserve"> 支付宝 </v>
      </c>
      <c r="Q67" t="str">
        <f t="shared" ca="1" si="14"/>
        <v xml:space="preserve"> 支付宝 </v>
      </c>
      <c r="R67" t="str">
        <f t="shared" ca="1" si="15"/>
        <v xml:space="preserve"> 微信支付 </v>
      </c>
      <c r="S67" t="str">
        <f t="shared" ca="1" si="16"/>
        <v>支付宝 - 支付宝 - 微信支付</v>
      </c>
    </row>
    <row r="68" spans="1:19" x14ac:dyDescent="0.2">
      <c r="A68" s="3">
        <f t="shared" ca="1" si="20"/>
        <v>145170</v>
      </c>
      <c r="B68">
        <v>100843</v>
      </c>
      <c r="C68">
        <f t="shared" ca="1" si="21"/>
        <v>13713708621</v>
      </c>
      <c r="D68" t="str">
        <f t="shared" ca="1" si="19"/>
        <v xml:space="preserve"> App </v>
      </c>
      <c r="E68" t="str">
        <f t="shared" ca="1" si="19"/>
        <v xml:space="preserve"> 天猫 </v>
      </c>
      <c r="F68" t="str">
        <f t="shared" ca="1" si="22"/>
        <v xml:space="preserve"> 微信支付 </v>
      </c>
      <c r="G68" t="str">
        <f t="shared" ca="1" si="23"/>
        <v xml:space="preserve"> App - 天猫 - 微信支付 </v>
      </c>
      <c r="H68" t="str">
        <f t="shared" ca="1" si="24"/>
        <v>8621</v>
      </c>
      <c r="I68">
        <f t="shared" ca="1" si="25"/>
        <v>6</v>
      </c>
      <c r="J68" t="str">
        <f t="shared" ca="1" si="26"/>
        <v>App - 天猫 - 微信支付</v>
      </c>
      <c r="K68" t="str">
        <f t="shared" ca="1" si="27"/>
        <v>137****8621</v>
      </c>
      <c r="L68">
        <f t="shared" si="28"/>
        <v>68</v>
      </c>
      <c r="M68">
        <f t="shared" si="29"/>
        <v>67</v>
      </c>
      <c r="N68" s="3">
        <f t="shared" ca="1" si="30"/>
        <v>198431</v>
      </c>
      <c r="O68" s="5">
        <f t="shared" ca="1" si="31"/>
        <v>116037</v>
      </c>
      <c r="P68" t="str">
        <f t="shared" ref="P68:P131" ca="1" si="32">INDEX($F$2:$F$1501,(MATCH($B67+1,$B$2:$B$1501,)))</f>
        <v xml:space="preserve"> 微信支付 </v>
      </c>
      <c r="Q68" t="str">
        <f t="shared" ref="Q68:Q131" ca="1" si="33">INDEX($F$2:$F$1501,(MATCH($B67+2,$B$2:$B$1501,)))</f>
        <v xml:space="preserve"> 微信支付 </v>
      </c>
      <c r="R68" t="str">
        <f t="shared" ref="R68:R131" ca="1" si="34">INDEX($F$2:$F$1501,(MATCH($B67+3,$B$2:$B$1501,)))</f>
        <v xml:space="preserve"> 微信支付 </v>
      </c>
      <c r="S68" t="str">
        <f t="shared" ref="S68:S131" ca="1" si="35">TRIM(_xlfn.CONCAT(P68,"-",Q68,"-",R68))</f>
        <v>微信支付 - 微信支付 - 微信支付</v>
      </c>
    </row>
    <row r="69" spans="1:19" x14ac:dyDescent="0.2">
      <c r="A69" s="3">
        <f t="shared" ca="1" si="20"/>
        <v>116037</v>
      </c>
      <c r="B69">
        <v>100786</v>
      </c>
      <c r="C69">
        <f t="shared" ca="1" si="21"/>
        <v>13821960793</v>
      </c>
      <c r="D69" t="str">
        <f t="shared" ca="1" si="19"/>
        <v xml:space="preserve"> 天猫 </v>
      </c>
      <c r="E69" t="str">
        <f t="shared" ca="1" si="19"/>
        <v xml:space="preserve"> 天猫 </v>
      </c>
      <c r="F69" t="str">
        <f t="shared" ca="1" si="22"/>
        <v xml:space="preserve"> 微信支付 </v>
      </c>
      <c r="G69" t="str">
        <f t="shared" ca="1" si="23"/>
        <v xml:space="preserve"> 天猫 - 天猫 - 微信支付 </v>
      </c>
      <c r="H69" t="str">
        <f t="shared" ca="1" si="24"/>
        <v>0793</v>
      </c>
      <c r="I69">
        <f t="shared" ca="1" si="25"/>
        <v>6</v>
      </c>
      <c r="J69" t="str">
        <f t="shared" ca="1" si="26"/>
        <v>天猫 - 天猫 - 微信支付</v>
      </c>
      <c r="K69" t="str">
        <f t="shared" ca="1" si="27"/>
        <v>138****0793</v>
      </c>
      <c r="L69">
        <f t="shared" si="28"/>
        <v>69</v>
      </c>
      <c r="M69">
        <f t="shared" si="29"/>
        <v>68</v>
      </c>
      <c r="N69" s="3">
        <f t="shared" ca="1" si="30"/>
        <v>183093</v>
      </c>
      <c r="O69" s="5">
        <f t="shared" ca="1" si="31"/>
        <v>185529</v>
      </c>
      <c r="P69" t="str">
        <f t="shared" ca="1" si="32"/>
        <v xml:space="preserve"> 微信支付 </v>
      </c>
      <c r="Q69" t="str">
        <f t="shared" ca="1" si="33"/>
        <v xml:space="preserve"> 信用卡 </v>
      </c>
      <c r="R69" t="str">
        <f t="shared" ca="1" si="34"/>
        <v xml:space="preserve"> 信用卡 </v>
      </c>
      <c r="S69" t="str">
        <f t="shared" ca="1" si="35"/>
        <v>微信支付 - 信用卡 - 信用卡</v>
      </c>
    </row>
    <row r="70" spans="1:19" x14ac:dyDescent="0.2">
      <c r="A70" s="3">
        <f t="shared" ca="1" si="20"/>
        <v>185529</v>
      </c>
      <c r="B70">
        <v>101457</v>
      </c>
      <c r="C70">
        <f t="shared" ca="1" si="21"/>
        <v>13959433874</v>
      </c>
      <c r="D70" t="str">
        <f t="shared" ca="1" si="19"/>
        <v xml:space="preserve"> 微信 </v>
      </c>
      <c r="E70" t="str">
        <f t="shared" ca="1" si="19"/>
        <v xml:space="preserve"> 微信 </v>
      </c>
      <c r="F70" t="str">
        <f t="shared" ca="1" si="22"/>
        <v xml:space="preserve"> 支付宝 </v>
      </c>
      <c r="G70" t="str">
        <f t="shared" ca="1" si="23"/>
        <v xml:space="preserve"> 微信 - 微信 - 支付宝 </v>
      </c>
      <c r="H70" t="str">
        <f t="shared" ca="1" si="24"/>
        <v>3874</v>
      </c>
      <c r="I70">
        <f t="shared" ca="1" si="25"/>
        <v>6</v>
      </c>
      <c r="J70" t="str">
        <f t="shared" ca="1" si="26"/>
        <v>微信 - 微信 - 支付宝</v>
      </c>
      <c r="K70" t="str">
        <f t="shared" ca="1" si="27"/>
        <v>139****3874</v>
      </c>
      <c r="L70">
        <f t="shared" si="28"/>
        <v>70</v>
      </c>
      <c r="M70">
        <f t="shared" si="29"/>
        <v>69</v>
      </c>
      <c r="N70" s="3">
        <f t="shared" ca="1" si="30"/>
        <v>172474</v>
      </c>
      <c r="O70" s="5">
        <f t="shared" ca="1" si="31"/>
        <v>133213</v>
      </c>
      <c r="P70" t="str">
        <f t="shared" ca="1" si="32"/>
        <v xml:space="preserve"> 微信支付 </v>
      </c>
      <c r="Q70" t="str">
        <f t="shared" ca="1" si="33"/>
        <v xml:space="preserve"> 支付宝 </v>
      </c>
      <c r="R70" t="str">
        <f t="shared" ca="1" si="34"/>
        <v xml:space="preserve"> 信用卡 </v>
      </c>
      <c r="S70" t="str">
        <f t="shared" ca="1" si="35"/>
        <v>微信支付 - 支付宝 - 信用卡</v>
      </c>
    </row>
    <row r="71" spans="1:19" x14ac:dyDescent="0.2">
      <c r="A71" s="3">
        <f t="shared" ca="1" si="20"/>
        <v>133213</v>
      </c>
      <c r="B71">
        <v>100611</v>
      </c>
      <c r="C71">
        <f t="shared" ca="1" si="21"/>
        <v>13040793839</v>
      </c>
      <c r="D71" t="str">
        <f t="shared" ca="1" si="19"/>
        <v xml:space="preserve"> 天猫 </v>
      </c>
      <c r="E71" t="str">
        <f t="shared" ca="1" si="19"/>
        <v xml:space="preserve"> 天猫 </v>
      </c>
      <c r="F71" t="str">
        <f t="shared" ca="1" si="22"/>
        <v xml:space="preserve"> 微信支付 </v>
      </c>
      <c r="G71" t="str">
        <f t="shared" ca="1" si="23"/>
        <v xml:space="preserve"> 天猫 - 天猫 - 微信支付 </v>
      </c>
      <c r="H71" t="str">
        <f t="shared" ca="1" si="24"/>
        <v>3839</v>
      </c>
      <c r="I71">
        <f t="shared" ca="1" si="25"/>
        <v>6</v>
      </c>
      <c r="J71" t="str">
        <f t="shared" ca="1" si="26"/>
        <v>天猫 - 天猫 - 微信支付</v>
      </c>
      <c r="K71" t="str">
        <f t="shared" ca="1" si="27"/>
        <v>130****3839</v>
      </c>
      <c r="L71">
        <f t="shared" si="28"/>
        <v>71</v>
      </c>
      <c r="M71">
        <f t="shared" si="29"/>
        <v>70</v>
      </c>
      <c r="N71" s="3">
        <f t="shared" ca="1" si="30"/>
        <v>193055</v>
      </c>
      <c r="O71" s="5">
        <f t="shared" ca="1" si="31"/>
        <v>129837</v>
      </c>
      <c r="P71" t="str">
        <f t="shared" ca="1" si="32"/>
        <v xml:space="preserve"> 微信支付 </v>
      </c>
      <c r="Q71" t="str">
        <f t="shared" ca="1" si="33"/>
        <v xml:space="preserve"> 微信支付 </v>
      </c>
      <c r="R71" t="str">
        <f t="shared" ca="1" si="34"/>
        <v xml:space="preserve"> 微信支付 </v>
      </c>
      <c r="S71" t="str">
        <f t="shared" ca="1" si="35"/>
        <v>微信支付 - 微信支付 - 微信支付</v>
      </c>
    </row>
    <row r="72" spans="1:19" x14ac:dyDescent="0.2">
      <c r="A72" s="3">
        <f t="shared" ca="1" si="20"/>
        <v>129837</v>
      </c>
      <c r="B72">
        <v>101056</v>
      </c>
      <c r="C72">
        <f t="shared" ca="1" si="21"/>
        <v>13980447659</v>
      </c>
      <c r="D72" t="str">
        <f t="shared" ca="1" si="19"/>
        <v xml:space="preserve"> App </v>
      </c>
      <c r="E72" t="str">
        <f t="shared" ca="1" si="19"/>
        <v xml:space="preserve"> 天猫 </v>
      </c>
      <c r="F72" t="str">
        <f t="shared" ca="1" si="22"/>
        <v xml:space="preserve"> 微信支付 </v>
      </c>
      <c r="G72" t="str">
        <f t="shared" ca="1" si="23"/>
        <v xml:space="preserve"> App - 天猫 - 微信支付 </v>
      </c>
      <c r="H72" t="str">
        <f t="shared" ca="1" si="24"/>
        <v>7659</v>
      </c>
      <c r="I72">
        <f t="shared" ca="1" si="25"/>
        <v>6</v>
      </c>
      <c r="J72" t="str">
        <f t="shared" ca="1" si="26"/>
        <v>App - 天猫 - 微信支付</v>
      </c>
      <c r="K72" t="str">
        <f t="shared" ca="1" si="27"/>
        <v>139****7659</v>
      </c>
      <c r="L72">
        <f t="shared" si="28"/>
        <v>72</v>
      </c>
      <c r="M72">
        <f t="shared" si="29"/>
        <v>71</v>
      </c>
      <c r="N72" s="3">
        <f t="shared" ca="1" si="30"/>
        <v>144650</v>
      </c>
      <c r="O72" s="5">
        <f t="shared" ca="1" si="31"/>
        <v>143420</v>
      </c>
      <c r="P72" t="str">
        <f t="shared" ca="1" si="32"/>
        <v xml:space="preserve"> 信用卡 </v>
      </c>
      <c r="Q72" t="str">
        <f t="shared" ca="1" si="33"/>
        <v xml:space="preserve"> 信用卡 </v>
      </c>
      <c r="R72" t="str">
        <f t="shared" ca="1" si="34"/>
        <v xml:space="preserve"> 微信支付 </v>
      </c>
      <c r="S72" t="str">
        <f t="shared" ca="1" si="35"/>
        <v>信用卡 - 信用卡 - 微信支付</v>
      </c>
    </row>
    <row r="73" spans="1:19" x14ac:dyDescent="0.2">
      <c r="A73" s="3">
        <f t="shared" ca="1" si="20"/>
        <v>143420</v>
      </c>
      <c r="B73">
        <v>101242</v>
      </c>
      <c r="C73">
        <f t="shared" ca="1" si="21"/>
        <v>13650598389</v>
      </c>
      <c r="D73" t="str">
        <f t="shared" ca="1" si="19"/>
        <v xml:space="preserve"> App </v>
      </c>
      <c r="E73" t="str">
        <f t="shared" ca="1" si="19"/>
        <v xml:space="preserve"> 天猫 </v>
      </c>
      <c r="F73" t="str">
        <f t="shared" ca="1" si="22"/>
        <v xml:space="preserve"> 信用卡 </v>
      </c>
      <c r="G73" t="str">
        <f t="shared" ca="1" si="23"/>
        <v xml:space="preserve"> App - 天猫 - 信用卡 </v>
      </c>
      <c r="H73" t="str">
        <f t="shared" ca="1" si="24"/>
        <v>8389</v>
      </c>
      <c r="I73">
        <f t="shared" ca="1" si="25"/>
        <v>6</v>
      </c>
      <c r="J73" t="str">
        <f t="shared" ca="1" si="26"/>
        <v>App - 天猫 - 信用卡</v>
      </c>
      <c r="K73" t="str">
        <f t="shared" ca="1" si="27"/>
        <v>136****8389</v>
      </c>
      <c r="L73">
        <f t="shared" si="28"/>
        <v>73</v>
      </c>
      <c r="M73">
        <f t="shared" si="29"/>
        <v>72</v>
      </c>
      <c r="N73" s="3">
        <f t="shared" ca="1" si="30"/>
        <v>107370</v>
      </c>
      <c r="O73" s="5">
        <f t="shared" ca="1" si="31"/>
        <v>123063</v>
      </c>
      <c r="P73" t="str">
        <f t="shared" ca="1" si="32"/>
        <v xml:space="preserve"> 支付宝 </v>
      </c>
      <c r="Q73" t="str">
        <f t="shared" ca="1" si="33"/>
        <v xml:space="preserve"> 信用卡 </v>
      </c>
      <c r="R73" t="str">
        <f t="shared" ca="1" si="34"/>
        <v xml:space="preserve"> 信用卡 </v>
      </c>
      <c r="S73" t="str">
        <f t="shared" ca="1" si="35"/>
        <v>支付宝 - 信用卡 - 信用卡</v>
      </c>
    </row>
    <row r="74" spans="1:19" x14ac:dyDescent="0.2">
      <c r="A74" s="3">
        <f t="shared" ca="1" si="20"/>
        <v>123063</v>
      </c>
      <c r="B74">
        <v>101489</v>
      </c>
      <c r="C74">
        <f t="shared" ca="1" si="21"/>
        <v>13265356376</v>
      </c>
      <c r="D74" t="str">
        <f t="shared" ca="1" si="19"/>
        <v xml:space="preserve"> 微信 </v>
      </c>
      <c r="E74" t="str">
        <f t="shared" ca="1" si="19"/>
        <v xml:space="preserve"> 天猫 </v>
      </c>
      <c r="F74" t="str">
        <f t="shared" ca="1" si="22"/>
        <v xml:space="preserve"> 信用卡 </v>
      </c>
      <c r="G74" t="str">
        <f t="shared" ca="1" si="23"/>
        <v xml:space="preserve"> 微信 - 天猫 - 信用卡 </v>
      </c>
      <c r="H74" t="str">
        <f t="shared" ca="1" si="24"/>
        <v>6376</v>
      </c>
      <c r="I74">
        <f t="shared" ca="1" si="25"/>
        <v>6</v>
      </c>
      <c r="J74" t="str">
        <f t="shared" ca="1" si="26"/>
        <v>微信 - 天猫 - 信用卡</v>
      </c>
      <c r="K74" t="str">
        <f t="shared" ca="1" si="27"/>
        <v>132****6376</v>
      </c>
      <c r="L74">
        <f t="shared" si="28"/>
        <v>74</v>
      </c>
      <c r="M74">
        <f t="shared" si="29"/>
        <v>73</v>
      </c>
      <c r="N74" s="3">
        <f t="shared" ca="1" si="30"/>
        <v>124687</v>
      </c>
      <c r="O74" s="5">
        <f t="shared" ca="1" si="31"/>
        <v>145401</v>
      </c>
      <c r="P74" t="str">
        <f t="shared" ca="1" si="32"/>
        <v xml:space="preserve"> 信用卡 </v>
      </c>
      <c r="Q74" t="str">
        <f t="shared" ca="1" si="33"/>
        <v xml:space="preserve"> 微信支付 </v>
      </c>
      <c r="R74" t="str">
        <f t="shared" ca="1" si="34"/>
        <v xml:space="preserve"> 微信支付 </v>
      </c>
      <c r="S74" t="str">
        <f t="shared" ca="1" si="35"/>
        <v>信用卡 - 微信支付 - 微信支付</v>
      </c>
    </row>
    <row r="75" spans="1:19" x14ac:dyDescent="0.2">
      <c r="A75" s="3">
        <f t="shared" ca="1" si="20"/>
        <v>145401</v>
      </c>
      <c r="B75">
        <v>101071</v>
      </c>
      <c r="C75">
        <f t="shared" ca="1" si="21"/>
        <v>13350452504</v>
      </c>
      <c r="D75" t="str">
        <f t="shared" ca="1" si="19"/>
        <v xml:space="preserve"> 微信 </v>
      </c>
      <c r="E75" t="str">
        <f t="shared" ca="1" si="19"/>
        <v xml:space="preserve"> 天猫 </v>
      </c>
      <c r="F75" t="str">
        <f t="shared" ca="1" si="22"/>
        <v xml:space="preserve"> 微信支付 </v>
      </c>
      <c r="G75" t="str">
        <f t="shared" ca="1" si="23"/>
        <v xml:space="preserve"> 微信 - 天猫 - 微信支付 </v>
      </c>
      <c r="H75" t="str">
        <f t="shared" ca="1" si="24"/>
        <v>2504</v>
      </c>
      <c r="I75">
        <f t="shared" ca="1" si="25"/>
        <v>6</v>
      </c>
      <c r="J75" t="str">
        <f t="shared" ca="1" si="26"/>
        <v>微信 - 天猫 - 微信支付</v>
      </c>
      <c r="K75" t="str">
        <f t="shared" ca="1" si="27"/>
        <v>133****2504</v>
      </c>
      <c r="L75">
        <f t="shared" si="28"/>
        <v>75</v>
      </c>
      <c r="M75">
        <f t="shared" si="29"/>
        <v>74</v>
      </c>
      <c r="N75" s="3">
        <f t="shared" ca="1" si="30"/>
        <v>173177</v>
      </c>
      <c r="O75" s="5">
        <f t="shared" ca="1" si="31"/>
        <v>103654</v>
      </c>
      <c r="P75" t="str">
        <f t="shared" ca="1" si="32"/>
        <v xml:space="preserve"> 信用卡 </v>
      </c>
      <c r="Q75" t="str">
        <f t="shared" ca="1" si="33"/>
        <v xml:space="preserve"> 信用卡 </v>
      </c>
      <c r="R75" t="str">
        <f t="shared" ca="1" si="34"/>
        <v xml:space="preserve"> 微信支付 </v>
      </c>
      <c r="S75" t="str">
        <f t="shared" ca="1" si="35"/>
        <v>信用卡 - 信用卡 - 微信支付</v>
      </c>
    </row>
    <row r="76" spans="1:19" x14ac:dyDescent="0.2">
      <c r="A76" s="3">
        <f t="shared" ca="1" si="20"/>
        <v>103654</v>
      </c>
      <c r="B76">
        <v>101158</v>
      </c>
      <c r="C76">
        <f t="shared" ca="1" si="21"/>
        <v>13613601369</v>
      </c>
      <c r="D76" t="str">
        <f t="shared" ca="1" si="19"/>
        <v xml:space="preserve"> 微信 </v>
      </c>
      <c r="E76" t="str">
        <f t="shared" ca="1" si="19"/>
        <v xml:space="preserve"> 微信 </v>
      </c>
      <c r="F76" t="str">
        <f t="shared" ca="1" si="22"/>
        <v xml:space="preserve"> 信用卡 </v>
      </c>
      <c r="G76" t="str">
        <f t="shared" ca="1" si="23"/>
        <v xml:space="preserve"> 微信 - 微信 - 信用卡 </v>
      </c>
      <c r="H76" t="str">
        <f t="shared" ca="1" si="24"/>
        <v>1369</v>
      </c>
      <c r="I76">
        <f t="shared" ca="1" si="25"/>
        <v>6</v>
      </c>
      <c r="J76" t="str">
        <f t="shared" ca="1" si="26"/>
        <v>微信 - 微信 - 信用卡</v>
      </c>
      <c r="K76" t="str">
        <f t="shared" ca="1" si="27"/>
        <v>136****1369</v>
      </c>
      <c r="L76">
        <f t="shared" si="28"/>
        <v>76</v>
      </c>
      <c r="M76">
        <f t="shared" si="29"/>
        <v>75</v>
      </c>
      <c r="N76" s="3">
        <f t="shared" ca="1" si="30"/>
        <v>120487</v>
      </c>
      <c r="O76" s="5">
        <f t="shared" ca="1" si="31"/>
        <v>108213</v>
      </c>
      <c r="P76" t="str">
        <f t="shared" ca="1" si="32"/>
        <v xml:space="preserve"> 微信支付 </v>
      </c>
      <c r="Q76" t="str">
        <f t="shared" ca="1" si="33"/>
        <v xml:space="preserve"> 信用卡 </v>
      </c>
      <c r="R76" t="str">
        <f t="shared" ca="1" si="34"/>
        <v xml:space="preserve"> 信用卡 </v>
      </c>
      <c r="S76" t="str">
        <f t="shared" ca="1" si="35"/>
        <v>微信支付 - 信用卡 - 信用卡</v>
      </c>
    </row>
    <row r="77" spans="1:19" x14ac:dyDescent="0.2">
      <c r="A77" s="3">
        <f t="shared" ca="1" si="20"/>
        <v>108213</v>
      </c>
      <c r="B77">
        <v>100319</v>
      </c>
      <c r="C77">
        <f t="shared" ca="1" si="21"/>
        <v>13253511208</v>
      </c>
      <c r="D77" t="str">
        <f t="shared" ca="1" si="19"/>
        <v xml:space="preserve"> 天猫 </v>
      </c>
      <c r="E77" t="str">
        <f t="shared" ca="1" si="19"/>
        <v xml:space="preserve"> App </v>
      </c>
      <c r="F77" t="str">
        <f t="shared" ca="1" si="22"/>
        <v xml:space="preserve"> 信用卡 </v>
      </c>
      <c r="G77" t="str">
        <f t="shared" ca="1" si="23"/>
        <v xml:space="preserve"> 天猫 - App - 信用卡 </v>
      </c>
      <c r="H77" t="str">
        <f t="shared" ca="1" si="24"/>
        <v>1208</v>
      </c>
      <c r="I77">
        <f t="shared" ca="1" si="25"/>
        <v>6</v>
      </c>
      <c r="J77" t="str">
        <f t="shared" ca="1" si="26"/>
        <v>天猫 - App - 信用卡</v>
      </c>
      <c r="K77" t="str">
        <f t="shared" ca="1" si="27"/>
        <v>132****1208</v>
      </c>
      <c r="L77">
        <f t="shared" si="28"/>
        <v>77</v>
      </c>
      <c r="M77">
        <f t="shared" si="29"/>
        <v>76</v>
      </c>
      <c r="N77" s="3">
        <f t="shared" ca="1" si="30"/>
        <v>179475</v>
      </c>
      <c r="O77" s="5">
        <f t="shared" ca="1" si="31"/>
        <v>169761</v>
      </c>
      <c r="P77" t="str">
        <f t="shared" ca="1" si="32"/>
        <v xml:space="preserve"> 信用卡 </v>
      </c>
      <c r="Q77" t="str">
        <f t="shared" ca="1" si="33"/>
        <v xml:space="preserve"> 微信支付 </v>
      </c>
      <c r="R77" t="str">
        <f t="shared" ca="1" si="34"/>
        <v xml:space="preserve"> 信用卡 </v>
      </c>
      <c r="S77" t="str">
        <f t="shared" ca="1" si="35"/>
        <v>信用卡 - 微信支付 - 信用卡</v>
      </c>
    </row>
    <row r="78" spans="1:19" x14ac:dyDescent="0.2">
      <c r="A78" s="3">
        <f t="shared" ca="1" si="20"/>
        <v>169761</v>
      </c>
      <c r="B78">
        <v>101310</v>
      </c>
      <c r="C78">
        <f t="shared" ca="1" si="21"/>
        <v>13682913591</v>
      </c>
      <c r="D78" t="str">
        <f t="shared" ca="1" si="19"/>
        <v xml:space="preserve"> App </v>
      </c>
      <c r="E78" t="str">
        <f t="shared" ca="1" si="19"/>
        <v xml:space="preserve"> App </v>
      </c>
      <c r="F78" t="str">
        <f t="shared" ca="1" si="22"/>
        <v xml:space="preserve"> 微信支付 </v>
      </c>
      <c r="G78" t="str">
        <f t="shared" ca="1" si="23"/>
        <v xml:space="preserve"> App - App - 微信支付 </v>
      </c>
      <c r="H78" t="str">
        <f t="shared" ca="1" si="24"/>
        <v>3591</v>
      </c>
      <c r="I78">
        <f t="shared" ca="1" si="25"/>
        <v>6</v>
      </c>
      <c r="J78" t="str">
        <f t="shared" ca="1" si="26"/>
        <v>App - App - 微信支付</v>
      </c>
      <c r="K78" t="str">
        <f t="shared" ca="1" si="27"/>
        <v>136****3591</v>
      </c>
      <c r="L78">
        <f t="shared" si="28"/>
        <v>78</v>
      </c>
      <c r="M78">
        <f t="shared" si="29"/>
        <v>77</v>
      </c>
      <c r="N78" s="3">
        <f t="shared" ca="1" si="30"/>
        <v>179660</v>
      </c>
      <c r="O78" s="5">
        <f t="shared" ca="1" si="31"/>
        <v>162166</v>
      </c>
      <c r="P78" t="str">
        <f t="shared" ca="1" si="32"/>
        <v xml:space="preserve"> 信用卡 </v>
      </c>
      <c r="Q78" t="str">
        <f t="shared" ca="1" si="33"/>
        <v xml:space="preserve"> 微信支付 </v>
      </c>
      <c r="R78" t="str">
        <f t="shared" ca="1" si="34"/>
        <v xml:space="preserve"> 支付宝 </v>
      </c>
      <c r="S78" t="str">
        <f t="shared" ca="1" si="35"/>
        <v>信用卡 - 微信支付 - 支付宝</v>
      </c>
    </row>
    <row r="79" spans="1:19" x14ac:dyDescent="0.2">
      <c r="A79" s="3">
        <f t="shared" ca="1" si="20"/>
        <v>162166</v>
      </c>
      <c r="B79">
        <v>101228</v>
      </c>
      <c r="C79">
        <f t="shared" ca="1" si="21"/>
        <v>13585666063</v>
      </c>
      <c r="D79" t="str">
        <f t="shared" ca="1" si="19"/>
        <v xml:space="preserve"> 天猫 </v>
      </c>
      <c r="E79" t="str">
        <f t="shared" ca="1" si="19"/>
        <v xml:space="preserve"> 微信 </v>
      </c>
      <c r="F79" t="str">
        <f t="shared" ca="1" si="22"/>
        <v xml:space="preserve"> 微信支付 </v>
      </c>
      <c r="G79" t="str">
        <f t="shared" ca="1" si="23"/>
        <v xml:space="preserve"> 天猫 - 微信 - 微信支付 </v>
      </c>
      <c r="H79" t="str">
        <f t="shared" ca="1" si="24"/>
        <v>6063</v>
      </c>
      <c r="I79">
        <f t="shared" ca="1" si="25"/>
        <v>6</v>
      </c>
      <c r="J79" t="str">
        <f t="shared" ca="1" si="26"/>
        <v>天猫 - 微信 - 微信支付</v>
      </c>
      <c r="K79" t="str">
        <f t="shared" ca="1" si="27"/>
        <v>135****6063</v>
      </c>
      <c r="L79">
        <f t="shared" si="28"/>
        <v>79</v>
      </c>
      <c r="M79">
        <f t="shared" si="29"/>
        <v>78</v>
      </c>
      <c r="N79" s="3">
        <f t="shared" ca="1" si="30"/>
        <v>198671</v>
      </c>
      <c r="O79" s="5">
        <f t="shared" ca="1" si="31"/>
        <v>197473</v>
      </c>
      <c r="P79" t="str">
        <f t="shared" ca="1" si="32"/>
        <v xml:space="preserve"> 信用卡 </v>
      </c>
      <c r="Q79" t="str">
        <f t="shared" ca="1" si="33"/>
        <v xml:space="preserve"> 微信支付 </v>
      </c>
      <c r="R79" t="str">
        <f t="shared" ca="1" si="34"/>
        <v xml:space="preserve"> 信用卡 </v>
      </c>
      <c r="S79" t="str">
        <f t="shared" ca="1" si="35"/>
        <v>信用卡 - 微信支付 - 信用卡</v>
      </c>
    </row>
    <row r="80" spans="1:19" x14ac:dyDescent="0.2">
      <c r="A80" s="3">
        <f t="shared" ca="1" si="20"/>
        <v>197473</v>
      </c>
      <c r="B80">
        <v>100022</v>
      </c>
      <c r="C80">
        <f t="shared" ca="1" si="21"/>
        <v>13265712054</v>
      </c>
      <c r="D80" t="str">
        <f t="shared" ca="1" si="19"/>
        <v xml:space="preserve"> 微信 </v>
      </c>
      <c r="E80" t="str">
        <f t="shared" ca="1" si="19"/>
        <v xml:space="preserve"> 天猫 </v>
      </c>
      <c r="F80" t="str">
        <f t="shared" ca="1" si="22"/>
        <v xml:space="preserve"> 支付宝 </v>
      </c>
      <c r="G80" t="str">
        <f t="shared" ca="1" si="23"/>
        <v xml:space="preserve"> 微信 - 天猫 - 支付宝 </v>
      </c>
      <c r="H80" t="str">
        <f t="shared" ca="1" si="24"/>
        <v>2054</v>
      </c>
      <c r="I80">
        <f t="shared" ca="1" si="25"/>
        <v>6</v>
      </c>
      <c r="J80" t="str">
        <f t="shared" ca="1" si="26"/>
        <v>微信 - 天猫 - 支付宝</v>
      </c>
      <c r="K80" t="str">
        <f t="shared" ca="1" si="27"/>
        <v>132****2054</v>
      </c>
      <c r="L80">
        <f t="shared" si="28"/>
        <v>80</v>
      </c>
      <c r="M80">
        <f t="shared" si="29"/>
        <v>79</v>
      </c>
      <c r="N80" s="3">
        <f t="shared" ca="1" si="30"/>
        <v>158413</v>
      </c>
      <c r="O80" s="5">
        <f t="shared" ca="1" si="31"/>
        <v>169160</v>
      </c>
      <c r="P80" t="str">
        <f t="shared" ca="1" si="32"/>
        <v xml:space="preserve"> 微信支付 </v>
      </c>
      <c r="Q80" t="str">
        <f t="shared" ca="1" si="33"/>
        <v xml:space="preserve"> 信用卡 </v>
      </c>
      <c r="R80" t="str">
        <f t="shared" ca="1" si="34"/>
        <v xml:space="preserve"> 信用卡 </v>
      </c>
      <c r="S80" t="str">
        <f t="shared" ca="1" si="35"/>
        <v>微信支付 - 信用卡 - 信用卡</v>
      </c>
    </row>
    <row r="81" spans="1:19" x14ac:dyDescent="0.2">
      <c r="A81" s="3">
        <f t="shared" ca="1" si="20"/>
        <v>169160</v>
      </c>
      <c r="B81">
        <v>101315</v>
      </c>
      <c r="C81">
        <f t="shared" ca="1" si="21"/>
        <v>13661765426</v>
      </c>
      <c r="D81" t="str">
        <f t="shared" ca="1" si="19"/>
        <v xml:space="preserve"> 天猫 </v>
      </c>
      <c r="E81" t="str">
        <f t="shared" ca="1" si="19"/>
        <v xml:space="preserve"> 微信 </v>
      </c>
      <c r="F81" t="str">
        <f t="shared" ca="1" si="22"/>
        <v xml:space="preserve"> 信用卡 </v>
      </c>
      <c r="G81" t="str">
        <f t="shared" ca="1" si="23"/>
        <v xml:space="preserve"> 天猫 - 微信 - 信用卡 </v>
      </c>
      <c r="H81" t="str">
        <f t="shared" ca="1" si="24"/>
        <v>5426</v>
      </c>
      <c r="I81">
        <f t="shared" ca="1" si="25"/>
        <v>6</v>
      </c>
      <c r="J81" t="str">
        <f t="shared" ca="1" si="26"/>
        <v>天猫 - 微信 - 信用卡</v>
      </c>
      <c r="K81" t="str">
        <f t="shared" ca="1" si="27"/>
        <v>136****5426</v>
      </c>
      <c r="L81">
        <f t="shared" si="28"/>
        <v>81</v>
      </c>
      <c r="M81">
        <f t="shared" si="29"/>
        <v>80</v>
      </c>
      <c r="N81" s="3">
        <f t="shared" ca="1" si="30"/>
        <v>192451</v>
      </c>
      <c r="O81" s="5">
        <f t="shared" ca="1" si="31"/>
        <v>101615</v>
      </c>
      <c r="P81" t="str">
        <f t="shared" ca="1" si="32"/>
        <v xml:space="preserve"> 微信支付 </v>
      </c>
      <c r="Q81" t="str">
        <f t="shared" ca="1" si="33"/>
        <v xml:space="preserve"> 信用卡 </v>
      </c>
      <c r="R81" t="str">
        <f t="shared" ca="1" si="34"/>
        <v xml:space="preserve"> 微信支付 </v>
      </c>
      <c r="S81" t="str">
        <f t="shared" ca="1" si="35"/>
        <v>微信支付 - 信用卡 - 微信支付</v>
      </c>
    </row>
    <row r="82" spans="1:19" x14ac:dyDescent="0.2">
      <c r="A82" s="3">
        <f t="shared" ca="1" si="20"/>
        <v>101615</v>
      </c>
      <c r="B82">
        <v>100282</v>
      </c>
      <c r="C82">
        <f t="shared" ca="1" si="21"/>
        <v>13722828696</v>
      </c>
      <c r="D82" t="str">
        <f t="shared" ref="D82:E101" ca="1" si="36">IF(RAND()&lt;0.33," 天猫 ",IF(RAND()&lt;0.66," 微信 "," App "))</f>
        <v xml:space="preserve"> 微信 </v>
      </c>
      <c r="E82" t="str">
        <f t="shared" ca="1" si="36"/>
        <v xml:space="preserve"> 微信 </v>
      </c>
      <c r="F82" t="str">
        <f t="shared" ca="1" si="22"/>
        <v xml:space="preserve"> 支付宝 </v>
      </c>
      <c r="G82" t="str">
        <f t="shared" ca="1" si="23"/>
        <v xml:space="preserve"> 微信 - 微信 - 支付宝 </v>
      </c>
      <c r="H82" t="str">
        <f t="shared" ca="1" si="24"/>
        <v>8696</v>
      </c>
      <c r="I82">
        <f t="shared" ca="1" si="25"/>
        <v>6</v>
      </c>
      <c r="J82" t="str">
        <f t="shared" ca="1" si="26"/>
        <v>微信 - 微信 - 支付宝</v>
      </c>
      <c r="K82" t="str">
        <f t="shared" ca="1" si="27"/>
        <v>137****8696</v>
      </c>
      <c r="L82">
        <f t="shared" si="28"/>
        <v>82</v>
      </c>
      <c r="M82">
        <f t="shared" si="29"/>
        <v>81</v>
      </c>
      <c r="N82" s="3">
        <f t="shared" ca="1" si="30"/>
        <v>129721</v>
      </c>
      <c r="O82" s="5">
        <f t="shared" ca="1" si="31"/>
        <v>119261</v>
      </c>
      <c r="P82" t="str">
        <f t="shared" ca="1" si="32"/>
        <v xml:space="preserve"> 信用卡 </v>
      </c>
      <c r="Q82" t="str">
        <f t="shared" ca="1" si="33"/>
        <v xml:space="preserve"> 微信支付 </v>
      </c>
      <c r="R82" t="str">
        <f t="shared" ca="1" si="34"/>
        <v xml:space="preserve"> 微信支付 </v>
      </c>
      <c r="S82" t="str">
        <f t="shared" ca="1" si="35"/>
        <v>信用卡 - 微信支付 - 微信支付</v>
      </c>
    </row>
    <row r="83" spans="1:19" x14ac:dyDescent="0.2">
      <c r="A83" s="3">
        <f t="shared" ca="1" si="20"/>
        <v>119261</v>
      </c>
      <c r="B83">
        <v>100257</v>
      </c>
      <c r="C83">
        <f t="shared" ca="1" si="21"/>
        <v>13046363895</v>
      </c>
      <c r="D83" t="str">
        <f t="shared" ca="1" si="36"/>
        <v xml:space="preserve"> 微信 </v>
      </c>
      <c r="E83" t="str">
        <f t="shared" ca="1" si="36"/>
        <v xml:space="preserve"> 天猫 </v>
      </c>
      <c r="F83" t="str">
        <f t="shared" ca="1" si="22"/>
        <v xml:space="preserve"> 支付宝 </v>
      </c>
      <c r="G83" t="str">
        <f t="shared" ca="1" si="23"/>
        <v xml:space="preserve"> 微信 - 天猫 - 支付宝 </v>
      </c>
      <c r="H83" t="str">
        <f t="shared" ca="1" si="24"/>
        <v>3895</v>
      </c>
      <c r="I83">
        <f t="shared" ca="1" si="25"/>
        <v>6</v>
      </c>
      <c r="J83" t="str">
        <f t="shared" ca="1" si="26"/>
        <v>微信 - 天猫 - 支付宝</v>
      </c>
      <c r="K83" t="str">
        <f t="shared" ca="1" si="27"/>
        <v>130****3895</v>
      </c>
      <c r="L83">
        <f t="shared" si="28"/>
        <v>83</v>
      </c>
      <c r="M83">
        <f t="shared" si="29"/>
        <v>82</v>
      </c>
      <c r="N83" s="3">
        <f t="shared" ca="1" si="30"/>
        <v>156529</v>
      </c>
      <c r="O83" s="5">
        <f t="shared" ca="1" si="31"/>
        <v>155348</v>
      </c>
      <c r="P83" t="str">
        <f t="shared" ca="1" si="32"/>
        <v xml:space="preserve"> 微信支付 </v>
      </c>
      <c r="Q83" t="str">
        <f t="shared" ca="1" si="33"/>
        <v xml:space="preserve"> 微信支付 </v>
      </c>
      <c r="R83" t="str">
        <f t="shared" ca="1" si="34"/>
        <v xml:space="preserve"> 信用卡 </v>
      </c>
      <c r="S83" t="str">
        <f t="shared" ca="1" si="35"/>
        <v>微信支付 - 微信支付 - 信用卡</v>
      </c>
    </row>
    <row r="84" spans="1:19" x14ac:dyDescent="0.2">
      <c r="A84" s="3">
        <f t="shared" ca="1" si="20"/>
        <v>155348</v>
      </c>
      <c r="B84">
        <v>100679</v>
      </c>
      <c r="C84">
        <f t="shared" ca="1" si="21"/>
        <v>13901292454</v>
      </c>
      <c r="D84" t="str">
        <f t="shared" ca="1" si="36"/>
        <v xml:space="preserve"> 天猫 </v>
      </c>
      <c r="E84" t="str">
        <f t="shared" ca="1" si="36"/>
        <v xml:space="preserve"> App </v>
      </c>
      <c r="F84" t="str">
        <f t="shared" ca="1" si="22"/>
        <v xml:space="preserve"> 微信支付 </v>
      </c>
      <c r="G84" t="str">
        <f t="shared" ca="1" si="23"/>
        <v xml:space="preserve"> 天猫 - App - 微信支付 </v>
      </c>
      <c r="H84" t="str">
        <f t="shared" ca="1" si="24"/>
        <v>2454</v>
      </c>
      <c r="I84">
        <f t="shared" ca="1" si="25"/>
        <v>6</v>
      </c>
      <c r="J84" t="str">
        <f t="shared" ca="1" si="26"/>
        <v>天猫 - App - 微信支付</v>
      </c>
      <c r="K84" t="str">
        <f t="shared" ca="1" si="27"/>
        <v>139****2454</v>
      </c>
      <c r="L84">
        <f t="shared" si="28"/>
        <v>84</v>
      </c>
      <c r="M84">
        <f t="shared" si="29"/>
        <v>83</v>
      </c>
      <c r="N84" s="3">
        <f t="shared" ca="1" si="30"/>
        <v>173753</v>
      </c>
      <c r="O84" s="5">
        <f t="shared" ca="1" si="31"/>
        <v>179419</v>
      </c>
      <c r="P84" t="str">
        <f t="shared" ca="1" si="32"/>
        <v xml:space="preserve"> 微信支付 </v>
      </c>
      <c r="Q84" t="str">
        <f t="shared" ca="1" si="33"/>
        <v xml:space="preserve"> 信用卡 </v>
      </c>
      <c r="R84" t="str">
        <f t="shared" ca="1" si="34"/>
        <v xml:space="preserve"> 支付宝 </v>
      </c>
      <c r="S84" t="str">
        <f t="shared" ca="1" si="35"/>
        <v>微信支付 - 信用卡 - 支付宝</v>
      </c>
    </row>
    <row r="85" spans="1:19" x14ac:dyDescent="0.2">
      <c r="A85" s="3">
        <f t="shared" ca="1" si="20"/>
        <v>179419</v>
      </c>
      <c r="B85">
        <v>101460</v>
      </c>
      <c r="C85">
        <f t="shared" ca="1" si="21"/>
        <v>13617280447</v>
      </c>
      <c r="D85" t="str">
        <f t="shared" ca="1" si="36"/>
        <v xml:space="preserve"> 天猫 </v>
      </c>
      <c r="E85" t="str">
        <f t="shared" ca="1" si="36"/>
        <v xml:space="preserve"> 天猫 </v>
      </c>
      <c r="F85" t="str">
        <f t="shared" ca="1" si="22"/>
        <v xml:space="preserve"> 微信支付 </v>
      </c>
      <c r="G85" t="str">
        <f t="shared" ca="1" si="23"/>
        <v xml:space="preserve"> 天猫 - 天猫 - 微信支付 </v>
      </c>
      <c r="H85" t="str">
        <f t="shared" ca="1" si="24"/>
        <v>0447</v>
      </c>
      <c r="I85">
        <f t="shared" ca="1" si="25"/>
        <v>6</v>
      </c>
      <c r="J85" t="str">
        <f t="shared" ca="1" si="26"/>
        <v>天猫 - 天猫 - 微信支付</v>
      </c>
      <c r="K85" t="str">
        <f t="shared" ca="1" si="27"/>
        <v>136****0447</v>
      </c>
      <c r="L85">
        <f t="shared" si="28"/>
        <v>85</v>
      </c>
      <c r="M85">
        <f t="shared" si="29"/>
        <v>84</v>
      </c>
      <c r="N85" s="3">
        <f t="shared" ca="1" si="30"/>
        <v>161680</v>
      </c>
      <c r="O85" s="5">
        <f t="shared" ca="1" si="31"/>
        <v>107884</v>
      </c>
      <c r="P85" t="str">
        <f t="shared" ca="1" si="32"/>
        <v xml:space="preserve"> 支付宝 </v>
      </c>
      <c r="Q85" t="str">
        <f t="shared" ca="1" si="33"/>
        <v xml:space="preserve"> 信用卡 </v>
      </c>
      <c r="R85" t="str">
        <f t="shared" ca="1" si="34"/>
        <v xml:space="preserve"> 微信支付 </v>
      </c>
      <c r="S85" t="str">
        <f t="shared" ca="1" si="35"/>
        <v>支付宝 - 信用卡 - 微信支付</v>
      </c>
    </row>
    <row r="86" spans="1:19" x14ac:dyDescent="0.2">
      <c r="A86" s="3">
        <f t="shared" ca="1" si="20"/>
        <v>107884</v>
      </c>
      <c r="B86">
        <v>100995</v>
      </c>
      <c r="C86">
        <f t="shared" ca="1" si="21"/>
        <v>13979545561</v>
      </c>
      <c r="D86" t="str">
        <f t="shared" ca="1" si="36"/>
        <v xml:space="preserve"> 天猫 </v>
      </c>
      <c r="E86" t="str">
        <f t="shared" ca="1" si="36"/>
        <v xml:space="preserve"> 天猫 </v>
      </c>
      <c r="F86" t="str">
        <f t="shared" ca="1" si="22"/>
        <v xml:space="preserve"> 微信支付 </v>
      </c>
      <c r="G86" t="str">
        <f t="shared" ca="1" si="23"/>
        <v xml:space="preserve"> 天猫 - 天猫 - 微信支付 </v>
      </c>
      <c r="H86" t="str">
        <f t="shared" ca="1" si="24"/>
        <v>5561</v>
      </c>
      <c r="I86">
        <f t="shared" ca="1" si="25"/>
        <v>6</v>
      </c>
      <c r="J86" t="str">
        <f t="shared" ca="1" si="26"/>
        <v>天猫 - 天猫 - 微信支付</v>
      </c>
      <c r="K86" t="str">
        <f t="shared" ca="1" si="27"/>
        <v>139****5561</v>
      </c>
      <c r="L86">
        <f t="shared" si="28"/>
        <v>86</v>
      </c>
      <c r="M86">
        <f t="shared" si="29"/>
        <v>85</v>
      </c>
      <c r="N86" s="3">
        <f t="shared" ca="1" si="30"/>
        <v>118066</v>
      </c>
      <c r="O86" s="5">
        <f t="shared" ca="1" si="31"/>
        <v>115179</v>
      </c>
      <c r="P86" t="str">
        <f t="shared" ca="1" si="32"/>
        <v xml:space="preserve"> 微信支付 </v>
      </c>
      <c r="Q86" t="str">
        <f t="shared" ca="1" si="33"/>
        <v xml:space="preserve"> 微信支付 </v>
      </c>
      <c r="R86" t="str">
        <f t="shared" ca="1" si="34"/>
        <v xml:space="preserve"> 支付宝 </v>
      </c>
      <c r="S86" t="str">
        <f t="shared" ca="1" si="35"/>
        <v>微信支付 - 微信支付 - 支付宝</v>
      </c>
    </row>
    <row r="87" spans="1:19" x14ac:dyDescent="0.2">
      <c r="A87" s="3">
        <f t="shared" ca="1" si="20"/>
        <v>115179</v>
      </c>
      <c r="B87">
        <v>101289</v>
      </c>
      <c r="C87">
        <f t="shared" ca="1" si="21"/>
        <v>13673820685</v>
      </c>
      <c r="D87" t="str">
        <f t="shared" ca="1" si="36"/>
        <v xml:space="preserve"> 微信 </v>
      </c>
      <c r="E87" t="str">
        <f t="shared" ca="1" si="36"/>
        <v xml:space="preserve"> 微信 </v>
      </c>
      <c r="F87" t="str">
        <f t="shared" ca="1" si="22"/>
        <v xml:space="preserve"> 支付宝 </v>
      </c>
      <c r="G87" t="str">
        <f t="shared" ca="1" si="23"/>
        <v xml:space="preserve"> 微信 - 微信 - 支付宝 </v>
      </c>
      <c r="H87" t="str">
        <f t="shared" ca="1" si="24"/>
        <v>0685</v>
      </c>
      <c r="I87">
        <f t="shared" ca="1" si="25"/>
        <v>6</v>
      </c>
      <c r="J87" t="str">
        <f t="shared" ca="1" si="26"/>
        <v>微信 - 微信 - 支付宝</v>
      </c>
      <c r="K87" t="str">
        <f t="shared" ca="1" si="27"/>
        <v>136****0685</v>
      </c>
      <c r="L87">
        <f t="shared" si="28"/>
        <v>87</v>
      </c>
      <c r="M87">
        <f t="shared" si="29"/>
        <v>86</v>
      </c>
      <c r="N87" s="3">
        <f t="shared" ca="1" si="30"/>
        <v>139888</v>
      </c>
      <c r="O87" s="5">
        <f t="shared" ca="1" si="31"/>
        <v>195338</v>
      </c>
      <c r="P87" t="str">
        <f t="shared" ca="1" si="32"/>
        <v xml:space="preserve"> 微信支付 </v>
      </c>
      <c r="Q87" t="str">
        <f t="shared" ca="1" si="33"/>
        <v xml:space="preserve"> 微信支付 </v>
      </c>
      <c r="R87" t="str">
        <f t="shared" ca="1" si="34"/>
        <v xml:space="preserve"> 微信支付 </v>
      </c>
      <c r="S87" t="str">
        <f t="shared" ca="1" si="35"/>
        <v>微信支付 - 微信支付 - 微信支付</v>
      </c>
    </row>
    <row r="88" spans="1:19" x14ac:dyDescent="0.2">
      <c r="A88" s="3">
        <f t="shared" ca="1" si="20"/>
        <v>195338</v>
      </c>
      <c r="B88">
        <v>100206</v>
      </c>
      <c r="C88">
        <f t="shared" ca="1" si="21"/>
        <v>13147933363</v>
      </c>
      <c r="D88" t="str">
        <f t="shared" ca="1" si="36"/>
        <v xml:space="preserve"> 天猫 </v>
      </c>
      <c r="E88" t="str">
        <f t="shared" ca="1" si="36"/>
        <v xml:space="preserve"> 天猫 </v>
      </c>
      <c r="F88" t="str">
        <f t="shared" ca="1" si="22"/>
        <v xml:space="preserve"> 信用卡 </v>
      </c>
      <c r="G88" t="str">
        <f t="shared" ca="1" si="23"/>
        <v xml:space="preserve"> 天猫 - 天猫 - 信用卡 </v>
      </c>
      <c r="H88" t="str">
        <f t="shared" ca="1" si="24"/>
        <v>3363</v>
      </c>
      <c r="I88">
        <f t="shared" ca="1" si="25"/>
        <v>6</v>
      </c>
      <c r="J88" t="str">
        <f t="shared" ca="1" si="26"/>
        <v>天猫 - 天猫 - 信用卡</v>
      </c>
      <c r="K88" t="str">
        <f t="shared" ca="1" si="27"/>
        <v>131****3363</v>
      </c>
      <c r="L88">
        <f t="shared" si="28"/>
        <v>88</v>
      </c>
      <c r="M88">
        <f t="shared" si="29"/>
        <v>87</v>
      </c>
      <c r="N88" s="3">
        <f t="shared" ca="1" si="30"/>
        <v>121098</v>
      </c>
      <c r="O88" s="5">
        <f t="shared" ca="1" si="31"/>
        <v>191663</v>
      </c>
      <c r="P88" t="str">
        <f t="shared" ca="1" si="32"/>
        <v xml:space="preserve"> 微信支付 </v>
      </c>
      <c r="Q88" t="str">
        <f t="shared" ca="1" si="33"/>
        <v xml:space="preserve"> 信用卡 </v>
      </c>
      <c r="R88" t="str">
        <f t="shared" ca="1" si="34"/>
        <v xml:space="preserve"> 信用卡 </v>
      </c>
      <c r="S88" t="str">
        <f t="shared" ca="1" si="35"/>
        <v>微信支付 - 信用卡 - 信用卡</v>
      </c>
    </row>
    <row r="89" spans="1:19" x14ac:dyDescent="0.2">
      <c r="A89" s="3">
        <f t="shared" ca="1" si="20"/>
        <v>191663</v>
      </c>
      <c r="B89">
        <v>100053</v>
      </c>
      <c r="C89">
        <f t="shared" ca="1" si="21"/>
        <v>13019624089</v>
      </c>
      <c r="D89" t="str">
        <f t="shared" ca="1" si="36"/>
        <v xml:space="preserve"> 微信 </v>
      </c>
      <c r="E89" t="str">
        <f t="shared" ca="1" si="36"/>
        <v xml:space="preserve"> 天猫 </v>
      </c>
      <c r="F89" t="str">
        <f t="shared" ca="1" si="22"/>
        <v xml:space="preserve"> 信用卡 </v>
      </c>
      <c r="G89" t="str">
        <f t="shared" ca="1" si="23"/>
        <v xml:space="preserve"> 微信 - 天猫 - 信用卡 </v>
      </c>
      <c r="H89" t="str">
        <f t="shared" ca="1" si="24"/>
        <v>4089</v>
      </c>
      <c r="I89">
        <f t="shared" ca="1" si="25"/>
        <v>6</v>
      </c>
      <c r="J89" t="str">
        <f t="shared" ca="1" si="26"/>
        <v>微信 - 天猫 - 信用卡</v>
      </c>
      <c r="K89" t="str">
        <f t="shared" ca="1" si="27"/>
        <v>130****4089</v>
      </c>
      <c r="L89">
        <f t="shared" si="28"/>
        <v>89</v>
      </c>
      <c r="M89">
        <f t="shared" si="29"/>
        <v>88</v>
      </c>
      <c r="N89" s="3">
        <f t="shared" ca="1" si="30"/>
        <v>178045</v>
      </c>
      <c r="O89" s="5">
        <f t="shared" ca="1" si="31"/>
        <v>183025</v>
      </c>
      <c r="P89" t="str">
        <f t="shared" ca="1" si="32"/>
        <v xml:space="preserve"> 信用卡 </v>
      </c>
      <c r="Q89" t="str">
        <f t="shared" ca="1" si="33"/>
        <v xml:space="preserve"> 微信支付 </v>
      </c>
      <c r="R89" t="str">
        <f t="shared" ca="1" si="34"/>
        <v xml:space="preserve"> 微信支付 </v>
      </c>
      <c r="S89" t="str">
        <f t="shared" ca="1" si="35"/>
        <v>信用卡 - 微信支付 - 微信支付</v>
      </c>
    </row>
    <row r="90" spans="1:19" x14ac:dyDescent="0.2">
      <c r="A90" s="3">
        <f t="shared" ca="1" si="20"/>
        <v>183025</v>
      </c>
      <c r="B90">
        <v>100477</v>
      </c>
      <c r="C90">
        <f t="shared" ca="1" si="21"/>
        <v>13077467953</v>
      </c>
      <c r="D90" t="str">
        <f t="shared" ca="1" si="36"/>
        <v xml:space="preserve"> 微信 </v>
      </c>
      <c r="E90" t="str">
        <f t="shared" ca="1" si="36"/>
        <v xml:space="preserve"> 天猫 </v>
      </c>
      <c r="F90" t="str">
        <f t="shared" ca="1" si="22"/>
        <v xml:space="preserve"> 支付宝 </v>
      </c>
      <c r="G90" t="str">
        <f t="shared" ca="1" si="23"/>
        <v xml:space="preserve"> 微信 - 天猫 - 支付宝 </v>
      </c>
      <c r="H90" t="str">
        <f t="shared" ca="1" si="24"/>
        <v>7953</v>
      </c>
      <c r="I90">
        <f t="shared" ca="1" si="25"/>
        <v>6</v>
      </c>
      <c r="J90" t="str">
        <f t="shared" ca="1" si="26"/>
        <v>微信 - 天猫 - 支付宝</v>
      </c>
      <c r="K90" t="str">
        <f t="shared" ca="1" si="27"/>
        <v>130****7953</v>
      </c>
      <c r="L90">
        <f t="shared" si="28"/>
        <v>90</v>
      </c>
      <c r="M90">
        <f t="shared" si="29"/>
        <v>89</v>
      </c>
      <c r="N90" s="3">
        <f t="shared" ca="1" si="30"/>
        <v>168876</v>
      </c>
      <c r="O90" s="5">
        <f t="shared" ca="1" si="31"/>
        <v>100558</v>
      </c>
      <c r="P90" t="str">
        <f t="shared" ca="1" si="32"/>
        <v xml:space="preserve"> 微信支付 </v>
      </c>
      <c r="Q90" t="str">
        <f t="shared" ca="1" si="33"/>
        <v xml:space="preserve"> 微信支付 </v>
      </c>
      <c r="R90" t="str">
        <f t="shared" ca="1" si="34"/>
        <v xml:space="preserve"> 信用卡 </v>
      </c>
      <c r="S90" t="str">
        <f t="shared" ca="1" si="35"/>
        <v>微信支付 - 微信支付 - 信用卡</v>
      </c>
    </row>
    <row r="91" spans="1:19" x14ac:dyDescent="0.2">
      <c r="A91" s="3">
        <f t="shared" ca="1" si="20"/>
        <v>100558</v>
      </c>
      <c r="B91">
        <v>100043</v>
      </c>
      <c r="C91">
        <f t="shared" ca="1" si="21"/>
        <v>13818742686</v>
      </c>
      <c r="D91" t="str">
        <f t="shared" ca="1" si="36"/>
        <v xml:space="preserve"> 天猫 </v>
      </c>
      <c r="E91" t="str">
        <f t="shared" ca="1" si="36"/>
        <v xml:space="preserve"> 微信 </v>
      </c>
      <c r="F91" t="str">
        <f t="shared" ca="1" si="22"/>
        <v xml:space="preserve"> 信用卡 </v>
      </c>
      <c r="G91" t="str">
        <f t="shared" ca="1" si="23"/>
        <v xml:space="preserve"> 天猫 - 微信 - 信用卡 </v>
      </c>
      <c r="H91" t="str">
        <f t="shared" ca="1" si="24"/>
        <v>2686</v>
      </c>
      <c r="I91">
        <f t="shared" ca="1" si="25"/>
        <v>6</v>
      </c>
      <c r="J91" t="str">
        <f t="shared" ca="1" si="26"/>
        <v>天猫 - 微信 - 信用卡</v>
      </c>
      <c r="K91" t="str">
        <f t="shared" ca="1" si="27"/>
        <v>138****2686</v>
      </c>
      <c r="L91">
        <f t="shared" si="28"/>
        <v>91</v>
      </c>
      <c r="M91">
        <f t="shared" si="29"/>
        <v>90</v>
      </c>
      <c r="N91" s="3">
        <f t="shared" ca="1" si="30"/>
        <v>124098</v>
      </c>
      <c r="O91" s="5">
        <f t="shared" ca="1" si="31"/>
        <v>191803</v>
      </c>
      <c r="P91" t="str">
        <f t="shared" ca="1" si="32"/>
        <v xml:space="preserve"> 微信支付 </v>
      </c>
      <c r="Q91" t="str">
        <f t="shared" ca="1" si="33"/>
        <v xml:space="preserve"> 微信支付 </v>
      </c>
      <c r="R91" t="str">
        <f t="shared" ca="1" si="34"/>
        <v xml:space="preserve"> 微信支付 </v>
      </c>
      <c r="S91" t="str">
        <f t="shared" ca="1" si="35"/>
        <v>微信支付 - 微信支付 - 微信支付</v>
      </c>
    </row>
    <row r="92" spans="1:19" x14ac:dyDescent="0.2">
      <c r="A92" s="3">
        <f t="shared" ca="1" si="20"/>
        <v>191803</v>
      </c>
      <c r="B92">
        <v>100059</v>
      </c>
      <c r="C92">
        <f t="shared" ca="1" si="21"/>
        <v>13079177657</v>
      </c>
      <c r="D92" t="str">
        <f t="shared" ca="1" si="36"/>
        <v xml:space="preserve"> 微信 </v>
      </c>
      <c r="E92" t="str">
        <f t="shared" ca="1" si="36"/>
        <v xml:space="preserve"> 微信 </v>
      </c>
      <c r="F92" t="str">
        <f t="shared" ca="1" si="22"/>
        <v xml:space="preserve"> 支付宝 </v>
      </c>
      <c r="G92" t="str">
        <f t="shared" ca="1" si="23"/>
        <v xml:space="preserve"> 微信 - 微信 - 支付宝 </v>
      </c>
      <c r="H92" t="str">
        <f t="shared" ca="1" si="24"/>
        <v>7657</v>
      </c>
      <c r="I92">
        <f t="shared" ca="1" si="25"/>
        <v>6</v>
      </c>
      <c r="J92" t="str">
        <f t="shared" ca="1" si="26"/>
        <v>微信 - 微信 - 支付宝</v>
      </c>
      <c r="K92" t="str">
        <f t="shared" ca="1" si="27"/>
        <v>130****7657</v>
      </c>
      <c r="L92">
        <f t="shared" si="28"/>
        <v>92</v>
      </c>
      <c r="M92">
        <f t="shared" si="29"/>
        <v>91</v>
      </c>
      <c r="N92" s="3">
        <f t="shared" ca="1" si="30"/>
        <v>112460</v>
      </c>
      <c r="O92" s="5">
        <f t="shared" ca="1" si="31"/>
        <v>143019</v>
      </c>
      <c r="P92" t="str">
        <f t="shared" ca="1" si="32"/>
        <v xml:space="preserve"> 微信支付 </v>
      </c>
      <c r="Q92" t="str">
        <f t="shared" ca="1" si="33"/>
        <v xml:space="preserve"> 微信支付 </v>
      </c>
      <c r="R92" t="str">
        <f t="shared" ca="1" si="34"/>
        <v xml:space="preserve"> 信用卡 </v>
      </c>
      <c r="S92" t="str">
        <f t="shared" ca="1" si="35"/>
        <v>微信支付 - 微信支付 - 信用卡</v>
      </c>
    </row>
    <row r="93" spans="1:19" x14ac:dyDescent="0.2">
      <c r="A93" s="3">
        <f t="shared" ca="1" si="20"/>
        <v>143019</v>
      </c>
      <c r="B93">
        <v>100158</v>
      </c>
      <c r="C93">
        <f t="shared" ca="1" si="21"/>
        <v>13702829428</v>
      </c>
      <c r="D93" t="str">
        <f t="shared" ca="1" si="36"/>
        <v xml:space="preserve"> 微信 </v>
      </c>
      <c r="E93" t="str">
        <f t="shared" ca="1" si="36"/>
        <v xml:space="preserve"> 天猫 </v>
      </c>
      <c r="F93" t="str">
        <f t="shared" ca="1" si="22"/>
        <v xml:space="preserve"> 信用卡 </v>
      </c>
      <c r="G93" t="str">
        <f t="shared" ca="1" si="23"/>
        <v xml:space="preserve"> 微信 - 天猫 - 信用卡 </v>
      </c>
      <c r="H93" t="str">
        <f t="shared" ca="1" si="24"/>
        <v>9428</v>
      </c>
      <c r="I93">
        <f t="shared" ca="1" si="25"/>
        <v>6</v>
      </c>
      <c r="J93" t="str">
        <f t="shared" ca="1" si="26"/>
        <v>微信 - 天猫 - 信用卡</v>
      </c>
      <c r="K93" t="str">
        <f t="shared" ca="1" si="27"/>
        <v>137****9428</v>
      </c>
      <c r="L93">
        <f t="shared" si="28"/>
        <v>93</v>
      </c>
      <c r="M93">
        <f t="shared" si="29"/>
        <v>92</v>
      </c>
      <c r="N93" s="3">
        <f t="shared" ca="1" si="30"/>
        <v>106352</v>
      </c>
      <c r="O93" s="5">
        <f t="shared" ca="1" si="31"/>
        <v>179778</v>
      </c>
      <c r="P93" t="str">
        <f t="shared" ca="1" si="32"/>
        <v xml:space="preserve"> 信用卡 </v>
      </c>
      <c r="Q93" t="str">
        <f t="shared" ca="1" si="33"/>
        <v xml:space="preserve"> 微信支付 </v>
      </c>
      <c r="R93" t="str">
        <f t="shared" ca="1" si="34"/>
        <v xml:space="preserve"> 微信支付 </v>
      </c>
      <c r="S93" t="str">
        <f t="shared" ca="1" si="35"/>
        <v>信用卡 - 微信支付 - 微信支付</v>
      </c>
    </row>
    <row r="94" spans="1:19" x14ac:dyDescent="0.2">
      <c r="A94" s="3">
        <f t="shared" ca="1" si="20"/>
        <v>179778</v>
      </c>
      <c r="B94">
        <v>101023</v>
      </c>
      <c r="C94">
        <f t="shared" ca="1" si="21"/>
        <v>13239411317</v>
      </c>
      <c r="D94" t="str">
        <f t="shared" ca="1" si="36"/>
        <v xml:space="preserve"> 微信 </v>
      </c>
      <c r="E94" t="str">
        <f t="shared" ca="1" si="36"/>
        <v xml:space="preserve"> App </v>
      </c>
      <c r="F94" t="str">
        <f t="shared" ca="1" si="22"/>
        <v xml:space="preserve"> 支付宝 </v>
      </c>
      <c r="G94" t="str">
        <f t="shared" ca="1" si="23"/>
        <v xml:space="preserve"> 微信 - App - 支付宝 </v>
      </c>
      <c r="H94" t="str">
        <f t="shared" ca="1" si="24"/>
        <v>1317</v>
      </c>
      <c r="I94">
        <f t="shared" ca="1" si="25"/>
        <v>6</v>
      </c>
      <c r="J94" t="str">
        <f t="shared" ca="1" si="26"/>
        <v>微信 - App - 支付宝</v>
      </c>
      <c r="K94" t="str">
        <f t="shared" ca="1" si="27"/>
        <v>132****1317</v>
      </c>
      <c r="L94">
        <f t="shared" si="28"/>
        <v>94</v>
      </c>
      <c r="M94">
        <f t="shared" si="29"/>
        <v>93</v>
      </c>
      <c r="N94" s="3">
        <f t="shared" ca="1" si="30"/>
        <v>123054</v>
      </c>
      <c r="O94" s="5">
        <f t="shared" ca="1" si="31"/>
        <v>144528</v>
      </c>
      <c r="P94" t="str">
        <f t="shared" ca="1" si="32"/>
        <v xml:space="preserve"> 信用卡 </v>
      </c>
      <c r="Q94" t="str">
        <f t="shared" ca="1" si="33"/>
        <v xml:space="preserve"> 微信支付 </v>
      </c>
      <c r="R94" t="str">
        <f t="shared" ca="1" si="34"/>
        <v xml:space="preserve"> 支付宝 </v>
      </c>
      <c r="S94" t="str">
        <f t="shared" ca="1" si="35"/>
        <v>信用卡 - 微信支付 - 支付宝</v>
      </c>
    </row>
    <row r="95" spans="1:19" x14ac:dyDescent="0.2">
      <c r="A95" s="3">
        <f t="shared" ca="1" si="20"/>
        <v>144528</v>
      </c>
      <c r="B95">
        <v>100278</v>
      </c>
      <c r="C95">
        <f t="shared" ca="1" si="21"/>
        <v>13743329183</v>
      </c>
      <c r="D95" t="str">
        <f t="shared" ca="1" si="36"/>
        <v xml:space="preserve"> 天猫 </v>
      </c>
      <c r="E95" t="str">
        <f t="shared" ca="1" si="36"/>
        <v xml:space="preserve"> 微信 </v>
      </c>
      <c r="F95" t="str">
        <f t="shared" ca="1" si="22"/>
        <v xml:space="preserve"> 信用卡 </v>
      </c>
      <c r="G95" t="str">
        <f t="shared" ca="1" si="23"/>
        <v xml:space="preserve"> 天猫 - 微信 - 信用卡 </v>
      </c>
      <c r="H95" t="str">
        <f t="shared" ca="1" si="24"/>
        <v>9183</v>
      </c>
      <c r="I95">
        <f t="shared" ca="1" si="25"/>
        <v>6</v>
      </c>
      <c r="J95" t="str">
        <f t="shared" ca="1" si="26"/>
        <v>天猫 - 微信 - 信用卡</v>
      </c>
      <c r="K95" t="str">
        <f t="shared" ca="1" si="27"/>
        <v>137****9183</v>
      </c>
      <c r="L95">
        <f t="shared" si="28"/>
        <v>95</v>
      </c>
      <c r="M95">
        <f t="shared" si="29"/>
        <v>94</v>
      </c>
      <c r="N95" s="3">
        <f t="shared" ca="1" si="30"/>
        <v>189415</v>
      </c>
      <c r="O95" s="5">
        <f t="shared" ca="1" si="31"/>
        <v>172253</v>
      </c>
      <c r="P95" t="str">
        <f t="shared" ca="1" si="32"/>
        <v xml:space="preserve"> 支付宝 </v>
      </c>
      <c r="Q95" t="str">
        <f t="shared" ca="1" si="33"/>
        <v xml:space="preserve"> 支付宝 </v>
      </c>
      <c r="R95" t="str">
        <f t="shared" ca="1" si="34"/>
        <v xml:space="preserve"> 支付宝 </v>
      </c>
      <c r="S95" t="str">
        <f t="shared" ca="1" si="35"/>
        <v>支付宝 - 支付宝 - 支付宝</v>
      </c>
    </row>
    <row r="96" spans="1:19" x14ac:dyDescent="0.2">
      <c r="A96" s="3">
        <f t="shared" ca="1" si="20"/>
        <v>172253</v>
      </c>
      <c r="B96">
        <v>101465</v>
      </c>
      <c r="C96">
        <f t="shared" ca="1" si="21"/>
        <v>13065335931</v>
      </c>
      <c r="D96" t="str">
        <f t="shared" ca="1" si="36"/>
        <v xml:space="preserve"> App </v>
      </c>
      <c r="E96" t="str">
        <f t="shared" ca="1" si="36"/>
        <v xml:space="preserve"> 天猫 </v>
      </c>
      <c r="F96" t="str">
        <f t="shared" ca="1" si="22"/>
        <v xml:space="preserve"> 信用卡 </v>
      </c>
      <c r="G96" t="str">
        <f t="shared" ca="1" si="23"/>
        <v xml:space="preserve"> App - 天猫 - 信用卡 </v>
      </c>
      <c r="H96" t="str">
        <f t="shared" ca="1" si="24"/>
        <v>5931</v>
      </c>
      <c r="I96">
        <f t="shared" ca="1" si="25"/>
        <v>6</v>
      </c>
      <c r="J96" t="str">
        <f t="shared" ca="1" si="26"/>
        <v>App - 天猫 - 信用卡</v>
      </c>
      <c r="K96" t="str">
        <f t="shared" ca="1" si="27"/>
        <v>130****5931</v>
      </c>
      <c r="L96">
        <f t="shared" si="28"/>
        <v>96</v>
      </c>
      <c r="M96">
        <f t="shared" si="29"/>
        <v>95</v>
      </c>
      <c r="N96" s="3">
        <f t="shared" ca="1" si="30"/>
        <v>179007</v>
      </c>
      <c r="O96" s="5">
        <f t="shared" ca="1" si="31"/>
        <v>125861</v>
      </c>
      <c r="P96" t="str">
        <f t="shared" ca="1" si="32"/>
        <v xml:space="preserve"> 微信支付 </v>
      </c>
      <c r="Q96" t="str">
        <f t="shared" ca="1" si="33"/>
        <v xml:space="preserve"> 微信支付 </v>
      </c>
      <c r="R96" t="str">
        <f t="shared" ca="1" si="34"/>
        <v xml:space="preserve"> 微信支付 </v>
      </c>
      <c r="S96" t="str">
        <f t="shared" ca="1" si="35"/>
        <v>微信支付 - 微信支付 - 微信支付</v>
      </c>
    </row>
    <row r="97" spans="1:19" x14ac:dyDescent="0.2">
      <c r="A97" s="3">
        <f t="shared" ca="1" si="20"/>
        <v>125861</v>
      </c>
      <c r="B97">
        <v>101438</v>
      </c>
      <c r="C97">
        <f t="shared" ca="1" si="21"/>
        <v>13636881295</v>
      </c>
      <c r="D97" t="str">
        <f t="shared" ca="1" si="36"/>
        <v xml:space="preserve"> 微信 </v>
      </c>
      <c r="E97" t="str">
        <f t="shared" ca="1" si="36"/>
        <v xml:space="preserve"> 微信 </v>
      </c>
      <c r="F97" t="str">
        <f t="shared" ca="1" si="22"/>
        <v xml:space="preserve"> 微信支付 </v>
      </c>
      <c r="G97" t="str">
        <f t="shared" ca="1" si="23"/>
        <v xml:space="preserve"> 微信 - 微信 - 微信支付 </v>
      </c>
      <c r="H97" t="str">
        <f t="shared" ca="1" si="24"/>
        <v>1295</v>
      </c>
      <c r="I97">
        <f t="shared" ca="1" si="25"/>
        <v>6</v>
      </c>
      <c r="J97" t="str">
        <f t="shared" ca="1" si="26"/>
        <v>微信 - 微信 - 微信支付</v>
      </c>
      <c r="K97" t="str">
        <f t="shared" ca="1" si="27"/>
        <v>136****1295</v>
      </c>
      <c r="L97">
        <f t="shared" si="28"/>
        <v>97</v>
      </c>
      <c r="M97">
        <f t="shared" si="29"/>
        <v>96</v>
      </c>
      <c r="N97" s="3">
        <f t="shared" ca="1" si="30"/>
        <v>174163</v>
      </c>
      <c r="O97" s="5">
        <f t="shared" ca="1" si="31"/>
        <v>111057</v>
      </c>
      <c r="P97" t="str">
        <f t="shared" ca="1" si="32"/>
        <v xml:space="preserve"> 微信支付 </v>
      </c>
      <c r="Q97" t="str">
        <f t="shared" ca="1" si="33"/>
        <v xml:space="preserve"> 支付宝 </v>
      </c>
      <c r="R97" t="str">
        <f t="shared" ca="1" si="34"/>
        <v xml:space="preserve"> 微信支付 </v>
      </c>
      <c r="S97" t="str">
        <f t="shared" ca="1" si="35"/>
        <v>微信支付 - 支付宝 - 微信支付</v>
      </c>
    </row>
    <row r="98" spans="1:19" x14ac:dyDescent="0.2">
      <c r="A98" s="3">
        <f t="shared" ca="1" si="20"/>
        <v>111057</v>
      </c>
      <c r="B98">
        <v>100628</v>
      </c>
      <c r="C98">
        <f t="shared" ca="1" si="21"/>
        <v>13789903855</v>
      </c>
      <c r="D98" t="str">
        <f t="shared" ca="1" si="36"/>
        <v xml:space="preserve"> 微信 </v>
      </c>
      <c r="E98" t="str">
        <f t="shared" ca="1" si="36"/>
        <v xml:space="preserve"> 微信 </v>
      </c>
      <c r="F98" t="str">
        <f t="shared" ca="1" si="22"/>
        <v xml:space="preserve"> 微信支付 </v>
      </c>
      <c r="G98" t="str">
        <f t="shared" ca="1" si="23"/>
        <v xml:space="preserve"> 微信 - 微信 - 微信支付 </v>
      </c>
      <c r="H98" t="str">
        <f t="shared" ca="1" si="24"/>
        <v>3855</v>
      </c>
      <c r="I98">
        <f t="shared" ca="1" si="25"/>
        <v>6</v>
      </c>
      <c r="J98" t="str">
        <f t="shared" ca="1" si="26"/>
        <v>微信 - 微信 - 微信支付</v>
      </c>
      <c r="K98" t="str">
        <f t="shared" ca="1" si="27"/>
        <v>137****3855</v>
      </c>
      <c r="L98">
        <f t="shared" si="28"/>
        <v>98</v>
      </c>
      <c r="M98">
        <f t="shared" si="29"/>
        <v>97</v>
      </c>
      <c r="N98" s="3">
        <f t="shared" ca="1" si="30"/>
        <v>123140</v>
      </c>
      <c r="O98" s="5">
        <f t="shared" ca="1" si="31"/>
        <v>125912</v>
      </c>
      <c r="P98" t="str">
        <f t="shared" ca="1" si="32"/>
        <v xml:space="preserve"> 信用卡 </v>
      </c>
      <c r="Q98" t="str">
        <f t="shared" ca="1" si="33"/>
        <v xml:space="preserve"> 微信支付 </v>
      </c>
      <c r="R98" t="str">
        <f t="shared" ca="1" si="34"/>
        <v xml:space="preserve"> 微信支付 </v>
      </c>
      <c r="S98" t="str">
        <f t="shared" ca="1" si="35"/>
        <v>信用卡 - 微信支付 - 微信支付</v>
      </c>
    </row>
    <row r="99" spans="1:19" x14ac:dyDescent="0.2">
      <c r="A99" s="3">
        <f t="shared" ca="1" si="20"/>
        <v>125912</v>
      </c>
      <c r="B99">
        <v>100443</v>
      </c>
      <c r="C99">
        <f t="shared" ca="1" si="21"/>
        <v>13615786372</v>
      </c>
      <c r="D99" t="str">
        <f t="shared" ca="1" si="36"/>
        <v xml:space="preserve"> 微信 </v>
      </c>
      <c r="E99" t="str">
        <f t="shared" ca="1" si="36"/>
        <v xml:space="preserve"> 天猫 </v>
      </c>
      <c r="F99" t="str">
        <f t="shared" ca="1" si="22"/>
        <v xml:space="preserve"> 支付宝 </v>
      </c>
      <c r="G99" t="str">
        <f t="shared" ca="1" si="23"/>
        <v xml:space="preserve"> 微信 - 天猫 - 支付宝 </v>
      </c>
      <c r="H99" t="str">
        <f t="shared" ca="1" si="24"/>
        <v>6372</v>
      </c>
      <c r="I99">
        <f t="shared" ca="1" si="25"/>
        <v>6</v>
      </c>
      <c r="J99" t="str">
        <f t="shared" ca="1" si="26"/>
        <v>微信 - 天猫 - 支付宝</v>
      </c>
      <c r="K99" t="str">
        <f t="shared" ca="1" si="27"/>
        <v>136****6372</v>
      </c>
      <c r="L99">
        <f t="shared" si="28"/>
        <v>99</v>
      </c>
      <c r="M99">
        <f t="shared" si="29"/>
        <v>98</v>
      </c>
      <c r="N99" s="3">
        <f t="shared" ca="1" si="30"/>
        <v>122058</v>
      </c>
      <c r="O99" s="5">
        <f t="shared" ca="1" si="31"/>
        <v>150530</v>
      </c>
      <c r="P99" t="str">
        <f t="shared" ca="1" si="32"/>
        <v xml:space="preserve"> 支付宝 </v>
      </c>
      <c r="Q99" t="str">
        <f t="shared" ca="1" si="33"/>
        <v xml:space="preserve"> 信用卡 </v>
      </c>
      <c r="R99" t="str">
        <f t="shared" ca="1" si="34"/>
        <v xml:space="preserve"> 微信支付 </v>
      </c>
      <c r="S99" t="str">
        <f t="shared" ca="1" si="35"/>
        <v>支付宝 - 信用卡 - 微信支付</v>
      </c>
    </row>
    <row r="100" spans="1:19" x14ac:dyDescent="0.2">
      <c r="A100" s="3">
        <f t="shared" ca="1" si="20"/>
        <v>150530</v>
      </c>
      <c r="B100">
        <v>100371</v>
      </c>
      <c r="C100">
        <f t="shared" ca="1" si="21"/>
        <v>13174538064</v>
      </c>
      <c r="D100" t="str">
        <f t="shared" ca="1" si="36"/>
        <v xml:space="preserve"> 天猫 </v>
      </c>
      <c r="E100" t="str">
        <f t="shared" ca="1" si="36"/>
        <v xml:space="preserve"> 天猫 </v>
      </c>
      <c r="F100" t="str">
        <f t="shared" ca="1" si="22"/>
        <v xml:space="preserve"> 信用卡 </v>
      </c>
      <c r="G100" t="str">
        <f t="shared" ca="1" si="23"/>
        <v xml:space="preserve"> 天猫 - 天猫 - 信用卡 </v>
      </c>
      <c r="H100" t="str">
        <f t="shared" ca="1" si="24"/>
        <v>8064</v>
      </c>
      <c r="I100">
        <f t="shared" ca="1" si="25"/>
        <v>6</v>
      </c>
      <c r="J100" t="str">
        <f t="shared" ca="1" si="26"/>
        <v>天猫 - 天猫 - 信用卡</v>
      </c>
      <c r="K100" t="str">
        <f t="shared" ca="1" si="27"/>
        <v>131****8064</v>
      </c>
      <c r="L100">
        <f t="shared" si="28"/>
        <v>100</v>
      </c>
      <c r="M100">
        <f t="shared" si="29"/>
        <v>99</v>
      </c>
      <c r="N100" s="3">
        <f t="shared" ca="1" si="30"/>
        <v>192440</v>
      </c>
      <c r="O100" s="5">
        <f t="shared" ca="1" si="31"/>
        <v>154291</v>
      </c>
      <c r="P100" t="str">
        <f t="shared" ca="1" si="32"/>
        <v xml:space="preserve"> 微信支付 </v>
      </c>
      <c r="Q100" t="str">
        <f t="shared" ca="1" si="33"/>
        <v xml:space="preserve"> 信用卡 </v>
      </c>
      <c r="R100" t="str">
        <f t="shared" ca="1" si="34"/>
        <v xml:space="preserve"> 信用卡 </v>
      </c>
      <c r="S100" t="str">
        <f t="shared" ca="1" si="35"/>
        <v>微信支付 - 信用卡 - 信用卡</v>
      </c>
    </row>
    <row r="101" spans="1:19" x14ac:dyDescent="0.2">
      <c r="A101" s="3">
        <f t="shared" ca="1" si="20"/>
        <v>154291</v>
      </c>
      <c r="B101">
        <v>101163</v>
      </c>
      <c r="C101">
        <f t="shared" ca="1" si="21"/>
        <v>13982963290</v>
      </c>
      <c r="D101" t="str">
        <f t="shared" ca="1" si="36"/>
        <v xml:space="preserve"> 微信 </v>
      </c>
      <c r="E101" t="str">
        <f t="shared" ca="1" si="36"/>
        <v xml:space="preserve"> 天猫 </v>
      </c>
      <c r="F101" t="str">
        <f t="shared" ca="1" si="22"/>
        <v xml:space="preserve"> 微信支付 </v>
      </c>
      <c r="G101" t="str">
        <f t="shared" ca="1" si="23"/>
        <v xml:space="preserve"> 微信 - 天猫 - 微信支付 </v>
      </c>
      <c r="H101" t="str">
        <f t="shared" ca="1" si="24"/>
        <v>3290</v>
      </c>
      <c r="I101">
        <f t="shared" ca="1" si="25"/>
        <v>6</v>
      </c>
      <c r="J101" t="str">
        <f t="shared" ca="1" si="26"/>
        <v>微信 - 天猫 - 微信支付</v>
      </c>
      <c r="K101" t="str">
        <f t="shared" ca="1" si="27"/>
        <v>139****3290</v>
      </c>
      <c r="L101">
        <f t="shared" si="28"/>
        <v>101</v>
      </c>
      <c r="M101">
        <f t="shared" si="29"/>
        <v>100</v>
      </c>
      <c r="N101" s="3">
        <f t="shared" ca="1" si="30"/>
        <v>184089</v>
      </c>
      <c r="O101" s="5">
        <f t="shared" ca="1" si="31"/>
        <v>148985</v>
      </c>
      <c r="P101" t="str">
        <f t="shared" ca="1" si="32"/>
        <v xml:space="preserve"> 信用卡 </v>
      </c>
      <c r="Q101" t="str">
        <f t="shared" ca="1" si="33"/>
        <v xml:space="preserve"> 信用卡 </v>
      </c>
      <c r="R101" t="str">
        <f t="shared" ca="1" si="34"/>
        <v xml:space="preserve"> 支付宝 </v>
      </c>
      <c r="S101" t="str">
        <f t="shared" ca="1" si="35"/>
        <v>信用卡 - 信用卡 - 支付宝</v>
      </c>
    </row>
    <row r="102" spans="1:19" x14ac:dyDescent="0.2">
      <c r="A102" s="3">
        <f t="shared" ca="1" si="20"/>
        <v>148985</v>
      </c>
      <c r="B102">
        <v>101284</v>
      </c>
      <c r="C102">
        <f t="shared" ca="1" si="21"/>
        <v>13329129993</v>
      </c>
      <c r="D102" t="str">
        <f t="shared" ref="D102:E121" ca="1" si="37">IF(RAND()&lt;0.33," 天猫 ",IF(RAND()&lt;0.66," 微信 "," App "))</f>
        <v xml:space="preserve"> 天猫 </v>
      </c>
      <c r="E102" t="str">
        <f t="shared" ca="1" si="37"/>
        <v xml:space="preserve"> 天猫 </v>
      </c>
      <c r="F102" t="str">
        <f t="shared" ca="1" si="22"/>
        <v xml:space="preserve"> 信用卡 </v>
      </c>
      <c r="G102" t="str">
        <f t="shared" ca="1" si="23"/>
        <v xml:space="preserve"> 天猫 - 天猫 - 信用卡 </v>
      </c>
      <c r="H102" t="str">
        <f t="shared" ca="1" si="24"/>
        <v>9993</v>
      </c>
      <c r="I102">
        <f t="shared" ca="1" si="25"/>
        <v>6</v>
      </c>
      <c r="J102" t="str">
        <f t="shared" ca="1" si="26"/>
        <v>天猫 - 天猫 - 信用卡</v>
      </c>
      <c r="K102" t="str">
        <f t="shared" ca="1" si="27"/>
        <v>133****9993</v>
      </c>
      <c r="L102">
        <f t="shared" si="28"/>
        <v>102</v>
      </c>
      <c r="M102">
        <f t="shared" si="29"/>
        <v>101</v>
      </c>
      <c r="N102" s="3">
        <f t="shared" ca="1" si="30"/>
        <v>139584</v>
      </c>
      <c r="O102" s="5">
        <f t="shared" ca="1" si="31"/>
        <v>108553</v>
      </c>
      <c r="P102" t="str">
        <f t="shared" ca="1" si="32"/>
        <v xml:space="preserve"> 信用卡 </v>
      </c>
      <c r="Q102" t="str">
        <f t="shared" ca="1" si="33"/>
        <v xml:space="preserve"> 支付宝 </v>
      </c>
      <c r="R102" t="str">
        <f t="shared" ca="1" si="34"/>
        <v xml:space="preserve"> 支付宝 </v>
      </c>
      <c r="S102" t="str">
        <f t="shared" ca="1" si="35"/>
        <v>信用卡 - 支付宝 - 支付宝</v>
      </c>
    </row>
    <row r="103" spans="1:19" x14ac:dyDescent="0.2">
      <c r="A103" s="3">
        <f t="shared" ca="1" si="20"/>
        <v>108553</v>
      </c>
      <c r="B103">
        <v>100016</v>
      </c>
      <c r="C103">
        <f t="shared" ca="1" si="21"/>
        <v>13601307430</v>
      </c>
      <c r="D103" t="str">
        <f t="shared" ca="1" si="37"/>
        <v xml:space="preserve"> 天猫 </v>
      </c>
      <c r="E103" t="str">
        <f t="shared" ca="1" si="37"/>
        <v xml:space="preserve"> App </v>
      </c>
      <c r="F103" t="str">
        <f t="shared" ca="1" si="22"/>
        <v xml:space="preserve"> 支付宝 </v>
      </c>
      <c r="G103" t="str">
        <f t="shared" ca="1" si="23"/>
        <v xml:space="preserve"> 天猫 - App - 支付宝 </v>
      </c>
      <c r="H103" t="str">
        <f t="shared" ca="1" si="24"/>
        <v>7430</v>
      </c>
      <c r="I103">
        <f t="shared" ca="1" si="25"/>
        <v>6</v>
      </c>
      <c r="J103" t="str">
        <f t="shared" ca="1" si="26"/>
        <v>天猫 - App - 支付宝</v>
      </c>
      <c r="K103" t="str">
        <f t="shared" ca="1" si="27"/>
        <v>136****7430</v>
      </c>
      <c r="L103">
        <f t="shared" si="28"/>
        <v>103</v>
      </c>
      <c r="M103">
        <f t="shared" si="29"/>
        <v>102</v>
      </c>
      <c r="N103" s="3">
        <f t="shared" ca="1" si="30"/>
        <v>185425</v>
      </c>
      <c r="O103" s="5">
        <f t="shared" ca="1" si="31"/>
        <v>197462</v>
      </c>
      <c r="P103" t="str">
        <f t="shared" ca="1" si="32"/>
        <v xml:space="preserve"> 微信支付 </v>
      </c>
      <c r="Q103" t="str">
        <f t="shared" ca="1" si="33"/>
        <v xml:space="preserve"> 支付宝 </v>
      </c>
      <c r="R103" t="str">
        <f t="shared" ca="1" si="34"/>
        <v xml:space="preserve"> 微信支付 </v>
      </c>
      <c r="S103" t="str">
        <f t="shared" ca="1" si="35"/>
        <v>微信支付 - 支付宝 - 微信支付</v>
      </c>
    </row>
    <row r="104" spans="1:19" x14ac:dyDescent="0.2">
      <c r="A104" s="3">
        <f t="shared" ca="1" si="20"/>
        <v>197462</v>
      </c>
      <c r="B104">
        <v>100509</v>
      </c>
      <c r="C104">
        <f t="shared" ca="1" si="21"/>
        <v>13982401662</v>
      </c>
      <c r="D104" t="str">
        <f t="shared" ca="1" si="37"/>
        <v xml:space="preserve"> 天猫 </v>
      </c>
      <c r="E104" t="str">
        <f t="shared" ca="1" si="37"/>
        <v xml:space="preserve"> 天猫 </v>
      </c>
      <c r="F104" t="str">
        <f t="shared" ca="1" si="22"/>
        <v xml:space="preserve"> 微信支付 </v>
      </c>
      <c r="G104" t="str">
        <f t="shared" ca="1" si="23"/>
        <v xml:space="preserve"> 天猫 - 天猫 - 微信支付 </v>
      </c>
      <c r="H104" t="str">
        <f t="shared" ca="1" si="24"/>
        <v>1662</v>
      </c>
      <c r="I104">
        <f t="shared" ca="1" si="25"/>
        <v>6</v>
      </c>
      <c r="J104" t="str">
        <f t="shared" ca="1" si="26"/>
        <v>天猫 - 天猫 - 微信支付</v>
      </c>
      <c r="K104" t="str">
        <f t="shared" ca="1" si="27"/>
        <v>139****1662</v>
      </c>
      <c r="L104">
        <f t="shared" si="28"/>
        <v>104</v>
      </c>
      <c r="M104">
        <f t="shared" si="29"/>
        <v>103</v>
      </c>
      <c r="N104" s="3">
        <f t="shared" ca="1" si="30"/>
        <v>126025</v>
      </c>
      <c r="O104" s="5">
        <f t="shared" ca="1" si="31"/>
        <v>114751</v>
      </c>
      <c r="P104" t="str">
        <f t="shared" ca="1" si="32"/>
        <v xml:space="preserve"> 微信支付 </v>
      </c>
      <c r="Q104" t="str">
        <f t="shared" ca="1" si="33"/>
        <v xml:space="preserve"> 微信支付 </v>
      </c>
      <c r="R104" t="str">
        <f t="shared" ca="1" si="34"/>
        <v xml:space="preserve"> 信用卡 </v>
      </c>
      <c r="S104" t="str">
        <f t="shared" ca="1" si="35"/>
        <v>微信支付 - 微信支付 - 信用卡</v>
      </c>
    </row>
    <row r="105" spans="1:19" x14ac:dyDescent="0.2">
      <c r="A105" s="3">
        <f t="shared" ca="1" si="20"/>
        <v>114751</v>
      </c>
      <c r="B105">
        <v>100380</v>
      </c>
      <c r="C105">
        <f t="shared" ca="1" si="21"/>
        <v>13460773109</v>
      </c>
      <c r="D105" t="str">
        <f t="shared" ca="1" si="37"/>
        <v xml:space="preserve"> 微信 </v>
      </c>
      <c r="E105" t="str">
        <f t="shared" ca="1" si="37"/>
        <v xml:space="preserve"> 天猫 </v>
      </c>
      <c r="F105" t="str">
        <f t="shared" ca="1" si="22"/>
        <v xml:space="preserve"> 信用卡 </v>
      </c>
      <c r="G105" t="str">
        <f t="shared" ca="1" si="23"/>
        <v xml:space="preserve"> 微信 - 天猫 - 信用卡 </v>
      </c>
      <c r="H105" t="str">
        <f t="shared" ca="1" si="24"/>
        <v>3109</v>
      </c>
      <c r="I105">
        <f t="shared" ca="1" si="25"/>
        <v>6</v>
      </c>
      <c r="J105" t="str">
        <f t="shared" ca="1" si="26"/>
        <v>微信 - 天猫 - 信用卡</v>
      </c>
      <c r="K105" t="str">
        <f t="shared" ca="1" si="27"/>
        <v>134****3109</v>
      </c>
      <c r="L105">
        <f t="shared" si="28"/>
        <v>105</v>
      </c>
      <c r="M105">
        <f t="shared" si="29"/>
        <v>104</v>
      </c>
      <c r="N105" s="3">
        <f t="shared" ca="1" si="30"/>
        <v>107468</v>
      </c>
      <c r="O105" s="5">
        <f t="shared" ca="1" si="31"/>
        <v>165567</v>
      </c>
      <c r="P105" t="str">
        <f t="shared" ca="1" si="32"/>
        <v xml:space="preserve"> 微信支付 </v>
      </c>
      <c r="Q105" t="str">
        <f t="shared" ca="1" si="33"/>
        <v xml:space="preserve"> 微信支付 </v>
      </c>
      <c r="R105" t="str">
        <f t="shared" ca="1" si="34"/>
        <v xml:space="preserve"> 微信支付 </v>
      </c>
      <c r="S105" t="str">
        <f t="shared" ca="1" si="35"/>
        <v>微信支付 - 微信支付 - 微信支付</v>
      </c>
    </row>
    <row r="106" spans="1:19" x14ac:dyDescent="0.2">
      <c r="A106" s="3">
        <f t="shared" ca="1" si="20"/>
        <v>165567</v>
      </c>
      <c r="B106">
        <v>100483</v>
      </c>
      <c r="C106">
        <f t="shared" ca="1" si="21"/>
        <v>13519088984</v>
      </c>
      <c r="D106" t="str">
        <f t="shared" ca="1" si="37"/>
        <v xml:space="preserve"> 微信 </v>
      </c>
      <c r="E106" t="str">
        <f t="shared" ca="1" si="37"/>
        <v xml:space="preserve"> 微信 </v>
      </c>
      <c r="F106" t="str">
        <f t="shared" ca="1" si="22"/>
        <v xml:space="preserve"> 微信支付 </v>
      </c>
      <c r="G106" t="str">
        <f t="shared" ca="1" si="23"/>
        <v xml:space="preserve"> 微信 - 微信 - 微信支付 </v>
      </c>
      <c r="H106" t="str">
        <f t="shared" ca="1" si="24"/>
        <v>8984</v>
      </c>
      <c r="I106">
        <f t="shared" ca="1" si="25"/>
        <v>6</v>
      </c>
      <c r="J106" t="str">
        <f t="shared" ca="1" si="26"/>
        <v>微信 - 微信 - 微信支付</v>
      </c>
      <c r="K106" t="str">
        <f t="shared" ca="1" si="27"/>
        <v>135****8984</v>
      </c>
      <c r="L106">
        <f t="shared" si="28"/>
        <v>106</v>
      </c>
      <c r="M106">
        <f t="shared" si="29"/>
        <v>105</v>
      </c>
      <c r="N106" s="3">
        <f t="shared" ca="1" si="30"/>
        <v>109094</v>
      </c>
      <c r="O106" s="5">
        <f t="shared" ca="1" si="31"/>
        <v>165287</v>
      </c>
      <c r="P106" t="str">
        <f t="shared" ca="1" si="32"/>
        <v xml:space="preserve"> 信用卡 </v>
      </c>
      <c r="Q106" t="str">
        <f t="shared" ca="1" si="33"/>
        <v xml:space="preserve"> 信用卡 </v>
      </c>
      <c r="R106" t="str">
        <f t="shared" ca="1" si="34"/>
        <v xml:space="preserve"> 微信支付 </v>
      </c>
      <c r="S106" t="str">
        <f t="shared" ca="1" si="35"/>
        <v>信用卡 - 信用卡 - 微信支付</v>
      </c>
    </row>
    <row r="107" spans="1:19" x14ac:dyDescent="0.2">
      <c r="A107" s="3">
        <f t="shared" ca="1" si="20"/>
        <v>165287</v>
      </c>
      <c r="B107">
        <v>100042</v>
      </c>
      <c r="C107">
        <f t="shared" ca="1" si="21"/>
        <v>13481926893</v>
      </c>
      <c r="D107" t="str">
        <f t="shared" ca="1" si="37"/>
        <v xml:space="preserve"> App </v>
      </c>
      <c r="E107" t="str">
        <f t="shared" ca="1" si="37"/>
        <v xml:space="preserve"> 天猫 </v>
      </c>
      <c r="F107" t="str">
        <f t="shared" ca="1" si="22"/>
        <v xml:space="preserve"> 信用卡 </v>
      </c>
      <c r="G107" t="str">
        <f t="shared" ca="1" si="23"/>
        <v xml:space="preserve"> App - 天猫 - 信用卡 </v>
      </c>
      <c r="H107" t="str">
        <f t="shared" ca="1" si="24"/>
        <v>6893</v>
      </c>
      <c r="I107">
        <f t="shared" ca="1" si="25"/>
        <v>6</v>
      </c>
      <c r="J107" t="str">
        <f t="shared" ca="1" si="26"/>
        <v>App - 天猫 - 信用卡</v>
      </c>
      <c r="K107" t="str">
        <f t="shared" ca="1" si="27"/>
        <v>134****6893</v>
      </c>
      <c r="L107">
        <f t="shared" si="28"/>
        <v>107</v>
      </c>
      <c r="M107">
        <f t="shared" si="29"/>
        <v>106</v>
      </c>
      <c r="N107" s="3">
        <f t="shared" ca="1" si="30"/>
        <v>100558</v>
      </c>
      <c r="O107" s="5">
        <f t="shared" ca="1" si="31"/>
        <v>176648</v>
      </c>
      <c r="P107" t="str">
        <f t="shared" ca="1" si="32"/>
        <v xml:space="preserve"> 信用卡 </v>
      </c>
      <c r="Q107" t="str">
        <f t="shared" ca="1" si="33"/>
        <v xml:space="preserve"> 微信支付 </v>
      </c>
      <c r="R107" t="str">
        <f t="shared" ca="1" si="34"/>
        <v xml:space="preserve"> 微信支付 </v>
      </c>
      <c r="S107" t="str">
        <f t="shared" ca="1" si="35"/>
        <v>信用卡 - 微信支付 - 微信支付</v>
      </c>
    </row>
    <row r="108" spans="1:19" x14ac:dyDescent="0.2">
      <c r="A108" s="3">
        <f t="shared" ca="1" si="20"/>
        <v>176648</v>
      </c>
      <c r="B108">
        <v>101074</v>
      </c>
      <c r="C108">
        <f t="shared" ca="1" si="21"/>
        <v>13211865549</v>
      </c>
      <c r="D108" t="str">
        <f t="shared" ca="1" si="37"/>
        <v xml:space="preserve"> 天猫 </v>
      </c>
      <c r="E108" t="str">
        <f t="shared" ca="1" si="37"/>
        <v xml:space="preserve"> 微信 </v>
      </c>
      <c r="F108" t="str">
        <f t="shared" ca="1" si="22"/>
        <v xml:space="preserve"> 信用卡 </v>
      </c>
      <c r="G108" t="str">
        <f t="shared" ca="1" si="23"/>
        <v xml:space="preserve"> 天猫 - 微信 - 信用卡 </v>
      </c>
      <c r="H108" t="str">
        <f t="shared" ca="1" si="24"/>
        <v>5549</v>
      </c>
      <c r="I108">
        <f t="shared" ca="1" si="25"/>
        <v>6</v>
      </c>
      <c r="J108" t="str">
        <f t="shared" ca="1" si="26"/>
        <v>天猫 - 微信 - 信用卡</v>
      </c>
      <c r="K108" t="str">
        <f t="shared" ca="1" si="27"/>
        <v>132****5549</v>
      </c>
      <c r="L108">
        <f t="shared" si="28"/>
        <v>108</v>
      </c>
      <c r="M108">
        <f t="shared" si="29"/>
        <v>107</v>
      </c>
      <c r="N108" s="3">
        <f t="shared" ca="1" si="30"/>
        <v>123984</v>
      </c>
      <c r="O108" s="5">
        <f t="shared" ca="1" si="31"/>
        <v>185984</v>
      </c>
      <c r="P108" t="str">
        <f t="shared" ca="1" si="32"/>
        <v xml:space="preserve"> 信用卡 </v>
      </c>
      <c r="Q108" t="str">
        <f t="shared" ca="1" si="33"/>
        <v xml:space="preserve"> 微信支付 </v>
      </c>
      <c r="R108" t="str">
        <f t="shared" ca="1" si="34"/>
        <v xml:space="preserve"> 微信支付 </v>
      </c>
      <c r="S108" t="str">
        <f t="shared" ca="1" si="35"/>
        <v>信用卡 - 微信支付 - 微信支付</v>
      </c>
    </row>
    <row r="109" spans="1:19" x14ac:dyDescent="0.2">
      <c r="A109" s="3">
        <f t="shared" ca="1" si="20"/>
        <v>185984</v>
      </c>
      <c r="B109">
        <v>100989</v>
      </c>
      <c r="C109">
        <f t="shared" ca="1" si="21"/>
        <v>13144479963</v>
      </c>
      <c r="D109" t="str">
        <f t="shared" ca="1" si="37"/>
        <v xml:space="preserve"> 天猫 </v>
      </c>
      <c r="E109" t="str">
        <f t="shared" ca="1" si="37"/>
        <v xml:space="preserve"> 天猫 </v>
      </c>
      <c r="F109" t="str">
        <f t="shared" ca="1" si="22"/>
        <v xml:space="preserve"> 微信支付 </v>
      </c>
      <c r="G109" t="str">
        <f t="shared" ca="1" si="23"/>
        <v xml:space="preserve"> 天猫 - 天猫 - 微信支付 </v>
      </c>
      <c r="H109" t="str">
        <f t="shared" ca="1" si="24"/>
        <v>9963</v>
      </c>
      <c r="I109">
        <f t="shared" ca="1" si="25"/>
        <v>6</v>
      </c>
      <c r="J109" t="str">
        <f t="shared" ca="1" si="26"/>
        <v>天猫 - 天猫 - 微信支付</v>
      </c>
      <c r="K109" t="str">
        <f t="shared" ca="1" si="27"/>
        <v>131****9963</v>
      </c>
      <c r="L109">
        <f t="shared" si="28"/>
        <v>109</v>
      </c>
      <c r="M109">
        <f t="shared" si="29"/>
        <v>108</v>
      </c>
      <c r="N109" s="3">
        <f t="shared" ca="1" si="30"/>
        <v>174120</v>
      </c>
      <c r="O109" s="5">
        <f t="shared" ca="1" si="31"/>
        <v>119298</v>
      </c>
      <c r="P109" t="str">
        <f t="shared" ca="1" si="32"/>
        <v xml:space="preserve"> 微信支付 </v>
      </c>
      <c r="Q109" t="str">
        <f t="shared" ca="1" si="33"/>
        <v xml:space="preserve"> 信用卡 </v>
      </c>
      <c r="R109" t="str">
        <f t="shared" ca="1" si="34"/>
        <v xml:space="preserve"> 微信支付 </v>
      </c>
      <c r="S109" t="str">
        <f t="shared" ca="1" si="35"/>
        <v>微信支付 - 信用卡 - 微信支付</v>
      </c>
    </row>
    <row r="110" spans="1:19" x14ac:dyDescent="0.2">
      <c r="A110" s="3">
        <f t="shared" ca="1" si="20"/>
        <v>119298</v>
      </c>
      <c r="B110">
        <v>100064</v>
      </c>
      <c r="C110">
        <f t="shared" ca="1" si="21"/>
        <v>13220776345</v>
      </c>
      <c r="D110" t="str">
        <f t="shared" ca="1" si="37"/>
        <v xml:space="preserve"> App </v>
      </c>
      <c r="E110" t="str">
        <f t="shared" ca="1" si="37"/>
        <v xml:space="preserve"> 微信 </v>
      </c>
      <c r="F110" t="str">
        <f t="shared" ca="1" si="22"/>
        <v xml:space="preserve"> 微信支付 </v>
      </c>
      <c r="G110" t="str">
        <f t="shared" ca="1" si="23"/>
        <v xml:space="preserve"> App - 微信 - 微信支付 </v>
      </c>
      <c r="H110" t="str">
        <f t="shared" ca="1" si="24"/>
        <v>6345</v>
      </c>
      <c r="I110">
        <f t="shared" ca="1" si="25"/>
        <v>6</v>
      </c>
      <c r="J110" t="str">
        <f t="shared" ca="1" si="26"/>
        <v>App - 微信 - 微信支付</v>
      </c>
      <c r="K110" t="str">
        <f t="shared" ca="1" si="27"/>
        <v>132****6345</v>
      </c>
      <c r="L110">
        <f t="shared" si="28"/>
        <v>110</v>
      </c>
      <c r="M110">
        <f t="shared" si="29"/>
        <v>109</v>
      </c>
      <c r="N110" s="3">
        <f t="shared" ca="1" si="30"/>
        <v>112409</v>
      </c>
      <c r="O110" s="5">
        <f t="shared" ca="1" si="31"/>
        <v>180432</v>
      </c>
      <c r="P110" t="str">
        <f t="shared" ca="1" si="32"/>
        <v xml:space="preserve"> 微信支付 </v>
      </c>
      <c r="Q110" t="str">
        <f t="shared" ca="1" si="33"/>
        <v xml:space="preserve"> 微信支付 </v>
      </c>
      <c r="R110" t="str">
        <f t="shared" ca="1" si="34"/>
        <v xml:space="preserve"> 信用卡 </v>
      </c>
      <c r="S110" t="str">
        <f t="shared" ca="1" si="35"/>
        <v>微信支付 - 微信支付 - 信用卡</v>
      </c>
    </row>
    <row r="111" spans="1:19" x14ac:dyDescent="0.2">
      <c r="A111" s="3">
        <f t="shared" ca="1" si="20"/>
        <v>180432</v>
      </c>
      <c r="B111">
        <v>100674</v>
      </c>
      <c r="C111">
        <f t="shared" ca="1" si="21"/>
        <v>13031580193</v>
      </c>
      <c r="D111" t="str">
        <f t="shared" ca="1" si="37"/>
        <v xml:space="preserve"> 天猫 </v>
      </c>
      <c r="E111" t="str">
        <f t="shared" ca="1" si="37"/>
        <v xml:space="preserve"> App </v>
      </c>
      <c r="F111" t="str">
        <f t="shared" ca="1" si="22"/>
        <v xml:space="preserve"> 支付宝 </v>
      </c>
      <c r="G111" t="str">
        <f t="shared" ca="1" si="23"/>
        <v xml:space="preserve"> 天猫 - App - 支付宝 </v>
      </c>
      <c r="H111" t="str">
        <f t="shared" ca="1" si="24"/>
        <v>0193</v>
      </c>
      <c r="I111">
        <f t="shared" ca="1" si="25"/>
        <v>6</v>
      </c>
      <c r="J111" t="str">
        <f t="shared" ca="1" si="26"/>
        <v>天猫 - App - 支付宝</v>
      </c>
      <c r="K111" t="str">
        <f t="shared" ca="1" si="27"/>
        <v>130****0193</v>
      </c>
      <c r="L111">
        <f t="shared" si="28"/>
        <v>111</v>
      </c>
      <c r="M111">
        <f t="shared" si="29"/>
        <v>110</v>
      </c>
      <c r="N111" s="3">
        <f t="shared" ca="1" si="30"/>
        <v>171706</v>
      </c>
      <c r="O111" s="5">
        <f t="shared" ca="1" si="31"/>
        <v>185625</v>
      </c>
      <c r="P111" t="str">
        <f t="shared" ca="1" si="32"/>
        <v xml:space="preserve"> 信用卡 </v>
      </c>
      <c r="Q111" t="str">
        <f t="shared" ca="1" si="33"/>
        <v xml:space="preserve"> 微信支付 </v>
      </c>
      <c r="R111" t="str">
        <f t="shared" ca="1" si="34"/>
        <v xml:space="preserve"> 支付宝 </v>
      </c>
      <c r="S111" t="str">
        <f t="shared" ca="1" si="35"/>
        <v>信用卡 - 微信支付 - 支付宝</v>
      </c>
    </row>
    <row r="112" spans="1:19" x14ac:dyDescent="0.2">
      <c r="A112" s="3">
        <f t="shared" ca="1" si="20"/>
        <v>185625</v>
      </c>
      <c r="B112">
        <v>101291</v>
      </c>
      <c r="C112">
        <f t="shared" ca="1" si="21"/>
        <v>13904889821</v>
      </c>
      <c r="D112" t="str">
        <f t="shared" ca="1" si="37"/>
        <v xml:space="preserve"> App </v>
      </c>
      <c r="E112" t="str">
        <f t="shared" ca="1" si="37"/>
        <v xml:space="preserve"> 天猫 </v>
      </c>
      <c r="F112" t="str">
        <f t="shared" ca="1" si="22"/>
        <v xml:space="preserve"> 信用卡 </v>
      </c>
      <c r="G112" t="str">
        <f t="shared" ca="1" si="23"/>
        <v xml:space="preserve"> App - 天猫 - 信用卡 </v>
      </c>
      <c r="H112" t="str">
        <f t="shared" ca="1" si="24"/>
        <v>9821</v>
      </c>
      <c r="I112">
        <f t="shared" ca="1" si="25"/>
        <v>6</v>
      </c>
      <c r="J112" t="str">
        <f t="shared" ca="1" si="26"/>
        <v>App - 天猫 - 信用卡</v>
      </c>
      <c r="K112" t="str">
        <f t="shared" ca="1" si="27"/>
        <v>139****9821</v>
      </c>
      <c r="L112">
        <f t="shared" si="28"/>
        <v>112</v>
      </c>
      <c r="M112">
        <f t="shared" si="29"/>
        <v>111</v>
      </c>
      <c r="N112" s="3">
        <f t="shared" ca="1" si="30"/>
        <v>154292</v>
      </c>
      <c r="O112" s="5">
        <f t="shared" ca="1" si="31"/>
        <v>118761</v>
      </c>
      <c r="P112" t="str">
        <f t="shared" ca="1" si="32"/>
        <v xml:space="preserve"> 信用卡 </v>
      </c>
      <c r="Q112" t="str">
        <f t="shared" ca="1" si="33"/>
        <v xml:space="preserve"> 微信支付 </v>
      </c>
      <c r="R112" t="str">
        <f t="shared" ca="1" si="34"/>
        <v xml:space="preserve"> 信用卡 </v>
      </c>
      <c r="S112" t="str">
        <f t="shared" ca="1" si="35"/>
        <v>信用卡 - 微信支付 - 信用卡</v>
      </c>
    </row>
    <row r="113" spans="1:19" x14ac:dyDescent="0.2">
      <c r="A113" s="3">
        <f t="shared" ca="1" si="20"/>
        <v>118761</v>
      </c>
      <c r="B113">
        <v>101309</v>
      </c>
      <c r="C113">
        <f t="shared" ca="1" si="21"/>
        <v>13342688343</v>
      </c>
      <c r="D113" t="str">
        <f t="shared" ca="1" si="37"/>
        <v xml:space="preserve"> 天猫 </v>
      </c>
      <c r="E113" t="str">
        <f t="shared" ca="1" si="37"/>
        <v xml:space="preserve"> App </v>
      </c>
      <c r="F113" t="str">
        <f t="shared" ca="1" si="22"/>
        <v xml:space="preserve"> 微信支付 </v>
      </c>
      <c r="G113" t="str">
        <f t="shared" ca="1" si="23"/>
        <v xml:space="preserve"> 天猫 - App - 微信支付 </v>
      </c>
      <c r="H113" t="str">
        <f t="shared" ca="1" si="24"/>
        <v>8343</v>
      </c>
      <c r="I113">
        <f t="shared" ca="1" si="25"/>
        <v>6</v>
      </c>
      <c r="J113" t="str">
        <f t="shared" ca="1" si="26"/>
        <v>天猫 - App - 微信支付</v>
      </c>
      <c r="K113" t="str">
        <f t="shared" ca="1" si="27"/>
        <v>133****8343</v>
      </c>
      <c r="L113">
        <f t="shared" si="28"/>
        <v>113</v>
      </c>
      <c r="M113">
        <f t="shared" si="29"/>
        <v>112</v>
      </c>
      <c r="N113" s="3">
        <f t="shared" ca="1" si="30"/>
        <v>169761</v>
      </c>
      <c r="O113" s="5">
        <f t="shared" ca="1" si="31"/>
        <v>110949</v>
      </c>
      <c r="P113" t="str">
        <f t="shared" ca="1" si="32"/>
        <v xml:space="preserve"> 信用卡 </v>
      </c>
      <c r="Q113" t="str">
        <f t="shared" ca="1" si="33"/>
        <v xml:space="preserve"> 微信支付 </v>
      </c>
      <c r="R113" t="str">
        <f t="shared" ca="1" si="34"/>
        <v xml:space="preserve"> 微信支付 </v>
      </c>
      <c r="S113" t="str">
        <f t="shared" ca="1" si="35"/>
        <v>信用卡 - 微信支付 - 微信支付</v>
      </c>
    </row>
    <row r="114" spans="1:19" x14ac:dyDescent="0.2">
      <c r="A114" s="3">
        <f t="shared" ca="1" si="20"/>
        <v>110949</v>
      </c>
      <c r="B114">
        <v>100429</v>
      </c>
      <c r="C114">
        <f t="shared" ca="1" si="21"/>
        <v>13375637988</v>
      </c>
      <c r="D114" t="str">
        <f t="shared" ca="1" si="37"/>
        <v xml:space="preserve"> 天猫 </v>
      </c>
      <c r="E114" t="str">
        <f t="shared" ca="1" si="37"/>
        <v xml:space="preserve"> 天猫 </v>
      </c>
      <c r="F114" t="str">
        <f t="shared" ca="1" si="22"/>
        <v xml:space="preserve"> 信用卡 </v>
      </c>
      <c r="G114" t="str">
        <f t="shared" ca="1" si="23"/>
        <v xml:space="preserve"> 天猫 - 天猫 - 信用卡 </v>
      </c>
      <c r="H114" t="str">
        <f t="shared" ca="1" si="24"/>
        <v>7988</v>
      </c>
      <c r="I114">
        <f t="shared" ca="1" si="25"/>
        <v>6</v>
      </c>
      <c r="J114" t="str">
        <f t="shared" ca="1" si="26"/>
        <v>天猫 - 天猫 - 信用卡</v>
      </c>
      <c r="K114" t="str">
        <f t="shared" ca="1" si="27"/>
        <v>133****7988</v>
      </c>
      <c r="L114">
        <f t="shared" si="28"/>
        <v>114</v>
      </c>
      <c r="M114">
        <f t="shared" si="29"/>
        <v>113</v>
      </c>
      <c r="N114" s="3">
        <f t="shared" ca="1" si="30"/>
        <v>123857</v>
      </c>
      <c r="O114" s="5">
        <f t="shared" ca="1" si="31"/>
        <v>173371</v>
      </c>
      <c r="P114" t="str">
        <f t="shared" ca="1" si="32"/>
        <v xml:space="preserve"> 微信支付 </v>
      </c>
      <c r="Q114" t="str">
        <f t="shared" ca="1" si="33"/>
        <v xml:space="preserve"> 信用卡 </v>
      </c>
      <c r="R114" t="str">
        <f t="shared" ca="1" si="34"/>
        <v xml:space="preserve"> 微信支付 </v>
      </c>
      <c r="S114" t="str">
        <f t="shared" ca="1" si="35"/>
        <v>微信支付 - 信用卡 - 微信支付</v>
      </c>
    </row>
    <row r="115" spans="1:19" x14ac:dyDescent="0.2">
      <c r="A115" s="3">
        <f t="shared" ca="1" si="20"/>
        <v>173371</v>
      </c>
      <c r="B115">
        <v>100462</v>
      </c>
      <c r="C115">
        <f t="shared" ca="1" si="21"/>
        <v>13609850191</v>
      </c>
      <c r="D115" t="str">
        <f t="shared" ca="1" si="37"/>
        <v xml:space="preserve"> 微信 </v>
      </c>
      <c r="E115" t="str">
        <f t="shared" ca="1" si="37"/>
        <v xml:space="preserve"> 天猫 </v>
      </c>
      <c r="F115" t="str">
        <f t="shared" ca="1" si="22"/>
        <v xml:space="preserve"> 信用卡 </v>
      </c>
      <c r="G115" t="str">
        <f t="shared" ca="1" si="23"/>
        <v xml:space="preserve"> 微信 - 天猫 - 信用卡 </v>
      </c>
      <c r="H115" t="str">
        <f t="shared" ca="1" si="24"/>
        <v>0191</v>
      </c>
      <c r="I115">
        <f t="shared" ca="1" si="25"/>
        <v>6</v>
      </c>
      <c r="J115" t="str">
        <f t="shared" ca="1" si="26"/>
        <v>微信 - 天猫 - 信用卡</v>
      </c>
      <c r="K115" t="str">
        <f t="shared" ca="1" si="27"/>
        <v>136****0191</v>
      </c>
      <c r="L115">
        <f t="shared" si="28"/>
        <v>115</v>
      </c>
      <c r="M115">
        <f t="shared" si="29"/>
        <v>114</v>
      </c>
      <c r="N115" s="3">
        <f t="shared" ca="1" si="30"/>
        <v>173585</v>
      </c>
      <c r="O115" s="5">
        <f t="shared" ca="1" si="31"/>
        <v>108006</v>
      </c>
      <c r="P115" t="str">
        <f t="shared" ca="1" si="32"/>
        <v xml:space="preserve"> 支付宝 </v>
      </c>
      <c r="Q115" t="str">
        <f t="shared" ca="1" si="33"/>
        <v xml:space="preserve"> 支付宝 </v>
      </c>
      <c r="R115" t="str">
        <f t="shared" ca="1" si="34"/>
        <v xml:space="preserve"> 微信支付 </v>
      </c>
      <c r="S115" t="str">
        <f t="shared" ca="1" si="35"/>
        <v>支付宝 - 支付宝 - 微信支付</v>
      </c>
    </row>
    <row r="116" spans="1:19" x14ac:dyDescent="0.2">
      <c r="A116" s="3">
        <f t="shared" ca="1" si="20"/>
        <v>108006</v>
      </c>
      <c r="B116">
        <v>100719</v>
      </c>
      <c r="C116">
        <f t="shared" ca="1" si="21"/>
        <v>13185395537</v>
      </c>
      <c r="D116" t="str">
        <f t="shared" ca="1" si="37"/>
        <v xml:space="preserve"> App </v>
      </c>
      <c r="E116" t="str">
        <f t="shared" ca="1" si="37"/>
        <v xml:space="preserve"> 天猫 </v>
      </c>
      <c r="F116" t="str">
        <f t="shared" ca="1" si="22"/>
        <v xml:space="preserve"> 微信支付 </v>
      </c>
      <c r="G116" t="str">
        <f t="shared" ca="1" si="23"/>
        <v xml:space="preserve"> App - 天猫 - 微信支付 </v>
      </c>
      <c r="H116" t="str">
        <f t="shared" ca="1" si="24"/>
        <v>5537</v>
      </c>
      <c r="I116">
        <f t="shared" ca="1" si="25"/>
        <v>6</v>
      </c>
      <c r="J116" t="str">
        <f t="shared" ca="1" si="26"/>
        <v>App - 天猫 - 微信支付</v>
      </c>
      <c r="K116" t="str">
        <f t="shared" ca="1" si="27"/>
        <v>131****5537</v>
      </c>
      <c r="L116">
        <f t="shared" si="28"/>
        <v>116</v>
      </c>
      <c r="M116">
        <f t="shared" si="29"/>
        <v>115</v>
      </c>
      <c r="N116" s="3">
        <f t="shared" ca="1" si="30"/>
        <v>134559</v>
      </c>
      <c r="O116" s="5">
        <f t="shared" ca="1" si="31"/>
        <v>108104</v>
      </c>
      <c r="P116" t="str">
        <f t="shared" ca="1" si="32"/>
        <v xml:space="preserve"> 支付宝 </v>
      </c>
      <c r="Q116" t="str">
        <f t="shared" ca="1" si="33"/>
        <v xml:space="preserve"> 微信支付 </v>
      </c>
      <c r="R116" t="str">
        <f t="shared" ca="1" si="34"/>
        <v xml:space="preserve"> 微信支付 </v>
      </c>
      <c r="S116" t="str">
        <f t="shared" ca="1" si="35"/>
        <v>支付宝 - 微信支付 - 微信支付</v>
      </c>
    </row>
    <row r="117" spans="1:19" x14ac:dyDescent="0.2">
      <c r="A117" s="3">
        <f t="shared" ca="1" si="20"/>
        <v>108104</v>
      </c>
      <c r="B117">
        <v>100435</v>
      </c>
      <c r="C117">
        <f t="shared" ca="1" si="21"/>
        <v>13838363550</v>
      </c>
      <c r="D117" t="str">
        <f t="shared" ca="1" si="37"/>
        <v xml:space="preserve"> App </v>
      </c>
      <c r="E117" t="str">
        <f t="shared" ca="1" si="37"/>
        <v xml:space="preserve"> 天猫 </v>
      </c>
      <c r="F117" t="str">
        <f t="shared" ca="1" si="22"/>
        <v xml:space="preserve"> 支付宝 </v>
      </c>
      <c r="G117" t="str">
        <f t="shared" ca="1" si="23"/>
        <v xml:space="preserve"> App - 天猫 - 支付宝 </v>
      </c>
      <c r="H117" t="str">
        <f t="shared" ca="1" si="24"/>
        <v>3550</v>
      </c>
      <c r="I117">
        <f t="shared" ca="1" si="25"/>
        <v>6</v>
      </c>
      <c r="J117" t="str">
        <f t="shared" ca="1" si="26"/>
        <v>App - 天猫 - 支付宝</v>
      </c>
      <c r="K117" t="str">
        <f t="shared" ca="1" si="27"/>
        <v>138****3550</v>
      </c>
      <c r="L117">
        <f t="shared" si="28"/>
        <v>117</v>
      </c>
      <c r="M117">
        <f t="shared" si="29"/>
        <v>116</v>
      </c>
      <c r="N117" s="3">
        <f t="shared" ca="1" si="30"/>
        <v>116622</v>
      </c>
      <c r="O117" s="5">
        <f t="shared" ca="1" si="31"/>
        <v>120613</v>
      </c>
      <c r="P117" t="str">
        <f t="shared" ca="1" si="32"/>
        <v xml:space="preserve"> 信用卡 </v>
      </c>
      <c r="Q117" t="str">
        <f t="shared" ca="1" si="33"/>
        <v xml:space="preserve"> 信用卡 </v>
      </c>
      <c r="R117" t="str">
        <f t="shared" ca="1" si="34"/>
        <v xml:space="preserve"> 信用卡 </v>
      </c>
      <c r="S117" t="str">
        <f t="shared" ca="1" si="35"/>
        <v>信用卡 - 信用卡 - 信用卡</v>
      </c>
    </row>
    <row r="118" spans="1:19" x14ac:dyDescent="0.2">
      <c r="A118" s="3">
        <f t="shared" ca="1" si="20"/>
        <v>120613</v>
      </c>
      <c r="B118">
        <v>100817</v>
      </c>
      <c r="C118">
        <f t="shared" ca="1" si="21"/>
        <v>13782053522</v>
      </c>
      <c r="D118" t="str">
        <f t="shared" ca="1" si="37"/>
        <v xml:space="preserve"> 天猫 </v>
      </c>
      <c r="E118" t="str">
        <f t="shared" ca="1" si="37"/>
        <v xml:space="preserve"> 微信 </v>
      </c>
      <c r="F118" t="str">
        <f t="shared" ca="1" si="22"/>
        <v xml:space="preserve"> 微信支付 </v>
      </c>
      <c r="G118" t="str">
        <f t="shared" ca="1" si="23"/>
        <v xml:space="preserve"> 天猫 - 微信 - 微信支付 </v>
      </c>
      <c r="H118" t="str">
        <f t="shared" ca="1" si="24"/>
        <v>3522</v>
      </c>
      <c r="I118">
        <f t="shared" ca="1" si="25"/>
        <v>6</v>
      </c>
      <c r="J118" t="str">
        <f t="shared" ca="1" si="26"/>
        <v>天猫 - 微信 - 微信支付</v>
      </c>
      <c r="K118" t="str">
        <f t="shared" ca="1" si="27"/>
        <v>137****3522</v>
      </c>
      <c r="L118">
        <f t="shared" si="28"/>
        <v>118</v>
      </c>
      <c r="M118">
        <f t="shared" si="29"/>
        <v>117</v>
      </c>
      <c r="N118" s="3">
        <f t="shared" ca="1" si="30"/>
        <v>102984</v>
      </c>
      <c r="O118" s="5">
        <f t="shared" ca="1" si="31"/>
        <v>191571</v>
      </c>
      <c r="P118" t="str">
        <f t="shared" ca="1" si="32"/>
        <v xml:space="preserve"> 信用卡 </v>
      </c>
      <c r="Q118" t="str">
        <f t="shared" ca="1" si="33"/>
        <v xml:space="preserve"> 信用卡 </v>
      </c>
      <c r="R118" t="str">
        <f t="shared" ca="1" si="34"/>
        <v xml:space="preserve"> 信用卡 </v>
      </c>
      <c r="S118" t="str">
        <f t="shared" ca="1" si="35"/>
        <v>信用卡 - 信用卡 - 信用卡</v>
      </c>
    </row>
    <row r="119" spans="1:19" x14ac:dyDescent="0.2">
      <c r="A119" s="3">
        <f t="shared" ca="1" si="20"/>
        <v>191571</v>
      </c>
      <c r="B119">
        <v>100181</v>
      </c>
      <c r="C119">
        <f t="shared" ca="1" si="21"/>
        <v>13140935537</v>
      </c>
      <c r="D119" t="str">
        <f t="shared" ca="1" si="37"/>
        <v xml:space="preserve"> 微信 </v>
      </c>
      <c r="E119" t="str">
        <f t="shared" ca="1" si="37"/>
        <v xml:space="preserve"> App </v>
      </c>
      <c r="F119" t="str">
        <f t="shared" ca="1" si="22"/>
        <v xml:space="preserve"> 微信支付 </v>
      </c>
      <c r="G119" t="str">
        <f t="shared" ca="1" si="23"/>
        <v xml:space="preserve"> 微信 - App - 微信支付 </v>
      </c>
      <c r="H119" t="str">
        <f t="shared" ca="1" si="24"/>
        <v>5537</v>
      </c>
      <c r="I119">
        <f t="shared" ca="1" si="25"/>
        <v>6</v>
      </c>
      <c r="J119" t="str">
        <f t="shared" ca="1" si="26"/>
        <v>微信 - App - 微信支付</v>
      </c>
      <c r="K119" t="str">
        <f t="shared" ca="1" si="27"/>
        <v>131****5537</v>
      </c>
      <c r="L119">
        <f t="shared" si="28"/>
        <v>119</v>
      </c>
      <c r="M119">
        <f t="shared" si="29"/>
        <v>118</v>
      </c>
      <c r="N119" s="3">
        <f t="shared" ca="1" si="30"/>
        <v>191724</v>
      </c>
      <c r="O119" s="5">
        <f t="shared" ca="1" si="31"/>
        <v>108670</v>
      </c>
      <c r="P119" t="str">
        <f t="shared" ca="1" si="32"/>
        <v xml:space="preserve"> 微信支付 </v>
      </c>
      <c r="Q119" t="str">
        <f t="shared" ca="1" si="33"/>
        <v xml:space="preserve"> 信用卡 </v>
      </c>
      <c r="R119" t="str">
        <f t="shared" ca="1" si="34"/>
        <v xml:space="preserve"> 支付宝 </v>
      </c>
      <c r="S119" t="str">
        <f t="shared" ca="1" si="35"/>
        <v>微信支付 - 信用卡 - 支付宝</v>
      </c>
    </row>
    <row r="120" spans="1:19" x14ac:dyDescent="0.2">
      <c r="A120" s="3">
        <f t="shared" ca="1" si="20"/>
        <v>108670</v>
      </c>
      <c r="B120">
        <v>101149</v>
      </c>
      <c r="C120">
        <f t="shared" ca="1" si="21"/>
        <v>13776066418</v>
      </c>
      <c r="D120" t="str">
        <f t="shared" ca="1" si="37"/>
        <v xml:space="preserve"> 微信 </v>
      </c>
      <c r="E120" t="str">
        <f t="shared" ca="1" si="37"/>
        <v xml:space="preserve"> App </v>
      </c>
      <c r="F120" t="str">
        <f t="shared" ca="1" si="22"/>
        <v xml:space="preserve"> 微信支付 </v>
      </c>
      <c r="G120" t="str">
        <f t="shared" ca="1" si="23"/>
        <v xml:space="preserve"> 微信 - App - 微信支付 </v>
      </c>
      <c r="H120" t="str">
        <f t="shared" ca="1" si="24"/>
        <v>6418</v>
      </c>
      <c r="I120">
        <f t="shared" ca="1" si="25"/>
        <v>6</v>
      </c>
      <c r="J120" t="str">
        <f t="shared" ca="1" si="26"/>
        <v>微信 - App - 微信支付</v>
      </c>
      <c r="K120" t="str">
        <f t="shared" ca="1" si="27"/>
        <v>137****6418</v>
      </c>
      <c r="L120">
        <f t="shared" si="28"/>
        <v>120</v>
      </c>
      <c r="M120">
        <f t="shared" si="29"/>
        <v>119</v>
      </c>
      <c r="N120" s="3">
        <f t="shared" ca="1" si="30"/>
        <v>146597</v>
      </c>
      <c r="O120" s="5">
        <f t="shared" ca="1" si="31"/>
        <v>134224</v>
      </c>
      <c r="P120" t="str">
        <f t="shared" ca="1" si="32"/>
        <v xml:space="preserve"> 信用卡 </v>
      </c>
      <c r="Q120" t="str">
        <f t="shared" ca="1" si="33"/>
        <v xml:space="preserve"> 信用卡 </v>
      </c>
      <c r="R120" t="str">
        <f t="shared" ca="1" si="34"/>
        <v xml:space="preserve"> 信用卡 </v>
      </c>
      <c r="S120" t="str">
        <f t="shared" ca="1" si="35"/>
        <v>信用卡 - 信用卡 - 信用卡</v>
      </c>
    </row>
    <row r="121" spans="1:19" x14ac:dyDescent="0.2">
      <c r="A121" s="3">
        <f t="shared" ca="1" si="20"/>
        <v>134224</v>
      </c>
      <c r="B121">
        <v>100459</v>
      </c>
      <c r="C121">
        <f t="shared" ca="1" si="21"/>
        <v>13014163452</v>
      </c>
      <c r="D121" t="str">
        <f t="shared" ca="1" si="37"/>
        <v xml:space="preserve"> 微信 </v>
      </c>
      <c r="E121" t="str">
        <f t="shared" ca="1" si="37"/>
        <v xml:space="preserve"> 微信 </v>
      </c>
      <c r="F121" t="str">
        <f t="shared" ca="1" si="22"/>
        <v xml:space="preserve"> 支付宝 </v>
      </c>
      <c r="G121" t="str">
        <f t="shared" ca="1" si="23"/>
        <v xml:space="preserve"> 微信 - 微信 - 支付宝 </v>
      </c>
      <c r="H121" t="str">
        <f t="shared" ca="1" si="24"/>
        <v>3452</v>
      </c>
      <c r="I121">
        <f t="shared" ca="1" si="25"/>
        <v>6</v>
      </c>
      <c r="J121" t="str">
        <f t="shared" ca="1" si="26"/>
        <v>微信 - 微信 - 支付宝</v>
      </c>
      <c r="K121" t="str">
        <f t="shared" ca="1" si="27"/>
        <v>130****3452</v>
      </c>
      <c r="L121">
        <f t="shared" si="28"/>
        <v>121</v>
      </c>
      <c r="M121">
        <f t="shared" si="29"/>
        <v>120</v>
      </c>
      <c r="N121" s="3">
        <f t="shared" ca="1" si="30"/>
        <v>105683</v>
      </c>
      <c r="O121" s="5">
        <f t="shared" ca="1" si="31"/>
        <v>174648</v>
      </c>
      <c r="P121" t="str">
        <f t="shared" ca="1" si="32"/>
        <v xml:space="preserve"> 信用卡 </v>
      </c>
      <c r="Q121" t="str">
        <f t="shared" ca="1" si="33"/>
        <v xml:space="preserve"> 支付宝 </v>
      </c>
      <c r="R121" t="str">
        <f t="shared" ca="1" si="34"/>
        <v xml:space="preserve"> 信用卡 </v>
      </c>
      <c r="S121" t="str">
        <f t="shared" ca="1" si="35"/>
        <v>信用卡 - 支付宝 - 信用卡</v>
      </c>
    </row>
    <row r="122" spans="1:19" x14ac:dyDescent="0.2">
      <c r="A122" s="3">
        <f t="shared" ca="1" si="20"/>
        <v>174648</v>
      </c>
      <c r="B122">
        <v>100231</v>
      </c>
      <c r="C122">
        <f t="shared" ca="1" si="21"/>
        <v>13074220843</v>
      </c>
      <c r="D122" t="str">
        <f t="shared" ref="D122:E141" ca="1" si="38">IF(RAND()&lt;0.33," 天猫 ",IF(RAND()&lt;0.66," 微信 "," App "))</f>
        <v xml:space="preserve"> App </v>
      </c>
      <c r="E122" t="str">
        <f t="shared" ca="1" si="38"/>
        <v xml:space="preserve"> 微信 </v>
      </c>
      <c r="F122" t="str">
        <f t="shared" ca="1" si="22"/>
        <v xml:space="preserve"> 信用卡 </v>
      </c>
      <c r="G122" t="str">
        <f t="shared" ca="1" si="23"/>
        <v xml:space="preserve"> App - 微信 - 信用卡 </v>
      </c>
      <c r="H122" t="str">
        <f t="shared" ca="1" si="24"/>
        <v>0843</v>
      </c>
      <c r="I122">
        <f t="shared" ca="1" si="25"/>
        <v>6</v>
      </c>
      <c r="J122" t="str">
        <f t="shared" ca="1" si="26"/>
        <v>App - 微信 - 信用卡</v>
      </c>
      <c r="K122" t="str">
        <f t="shared" ca="1" si="27"/>
        <v>130****0843</v>
      </c>
      <c r="L122">
        <f t="shared" si="28"/>
        <v>122</v>
      </c>
      <c r="M122">
        <f t="shared" si="29"/>
        <v>121</v>
      </c>
      <c r="N122" s="3">
        <f t="shared" ca="1" si="30"/>
        <v>140446</v>
      </c>
      <c r="O122" s="5">
        <f t="shared" ca="1" si="31"/>
        <v>153360</v>
      </c>
      <c r="P122" t="str">
        <f t="shared" ca="1" si="32"/>
        <v xml:space="preserve"> 支付宝 </v>
      </c>
      <c r="Q122" t="str">
        <f t="shared" ca="1" si="33"/>
        <v xml:space="preserve"> 信用卡 </v>
      </c>
      <c r="R122" t="str">
        <f t="shared" ca="1" si="34"/>
        <v xml:space="preserve"> 信用卡 </v>
      </c>
      <c r="S122" t="str">
        <f t="shared" ca="1" si="35"/>
        <v>支付宝 - 信用卡 - 信用卡</v>
      </c>
    </row>
    <row r="123" spans="1:19" x14ac:dyDescent="0.2">
      <c r="A123" s="3">
        <f t="shared" ca="1" si="20"/>
        <v>153360</v>
      </c>
      <c r="B123">
        <v>100737</v>
      </c>
      <c r="C123">
        <f t="shared" ca="1" si="21"/>
        <v>13228213228</v>
      </c>
      <c r="D123" t="str">
        <f t="shared" ca="1" si="38"/>
        <v xml:space="preserve"> App </v>
      </c>
      <c r="E123" t="str">
        <f t="shared" ca="1" si="38"/>
        <v xml:space="preserve"> App </v>
      </c>
      <c r="F123" t="str">
        <f t="shared" ca="1" si="22"/>
        <v xml:space="preserve"> 微信支付 </v>
      </c>
      <c r="G123" t="str">
        <f t="shared" ca="1" si="23"/>
        <v xml:space="preserve"> App - App - 微信支付 </v>
      </c>
      <c r="H123" t="str">
        <f t="shared" ca="1" si="24"/>
        <v>3228</v>
      </c>
      <c r="I123">
        <f t="shared" ca="1" si="25"/>
        <v>6</v>
      </c>
      <c r="J123" t="str">
        <f t="shared" ca="1" si="26"/>
        <v>App - App - 微信支付</v>
      </c>
      <c r="K123" t="str">
        <f t="shared" ca="1" si="27"/>
        <v>132****3228</v>
      </c>
      <c r="L123">
        <f t="shared" si="28"/>
        <v>123</v>
      </c>
      <c r="M123">
        <f t="shared" si="29"/>
        <v>122</v>
      </c>
      <c r="N123" s="3">
        <f t="shared" ca="1" si="30"/>
        <v>110942</v>
      </c>
      <c r="O123" s="5">
        <f t="shared" ca="1" si="31"/>
        <v>184821</v>
      </c>
      <c r="P123" t="str">
        <f t="shared" ca="1" si="32"/>
        <v xml:space="preserve"> 微信支付 </v>
      </c>
      <c r="Q123" t="str">
        <f t="shared" ca="1" si="33"/>
        <v xml:space="preserve"> 微信支付 </v>
      </c>
      <c r="R123" t="str">
        <f t="shared" ca="1" si="34"/>
        <v xml:space="preserve"> 支付宝 </v>
      </c>
      <c r="S123" t="str">
        <f t="shared" ca="1" si="35"/>
        <v>微信支付 - 微信支付 - 支付宝</v>
      </c>
    </row>
    <row r="124" spans="1:19" x14ac:dyDescent="0.2">
      <c r="A124" s="3">
        <f t="shared" ca="1" si="20"/>
        <v>184821</v>
      </c>
      <c r="B124">
        <v>101365</v>
      </c>
      <c r="C124">
        <f t="shared" ca="1" si="21"/>
        <v>13813502962</v>
      </c>
      <c r="D124" t="str">
        <f t="shared" ca="1" si="38"/>
        <v xml:space="preserve"> 微信 </v>
      </c>
      <c r="E124" t="str">
        <f t="shared" ca="1" si="38"/>
        <v xml:space="preserve"> App </v>
      </c>
      <c r="F124" t="str">
        <f t="shared" ca="1" si="22"/>
        <v xml:space="preserve"> 信用卡 </v>
      </c>
      <c r="G124" t="str">
        <f t="shared" ca="1" si="23"/>
        <v xml:space="preserve"> 微信 - App - 信用卡 </v>
      </c>
      <c r="H124" t="str">
        <f t="shared" ca="1" si="24"/>
        <v>2962</v>
      </c>
      <c r="I124">
        <f t="shared" ca="1" si="25"/>
        <v>6</v>
      </c>
      <c r="J124" t="str">
        <f t="shared" ca="1" si="26"/>
        <v>微信 - App - 信用卡</v>
      </c>
      <c r="K124" t="str">
        <f t="shared" ca="1" si="27"/>
        <v>138****2962</v>
      </c>
      <c r="L124">
        <f t="shared" si="28"/>
        <v>124</v>
      </c>
      <c r="M124">
        <f t="shared" si="29"/>
        <v>123</v>
      </c>
      <c r="N124" s="3">
        <f t="shared" ca="1" si="30"/>
        <v>162166</v>
      </c>
      <c r="O124" s="5">
        <f t="shared" ca="1" si="31"/>
        <v>193513</v>
      </c>
      <c r="P124" t="str">
        <f t="shared" ca="1" si="32"/>
        <v xml:space="preserve"> 微信支付 </v>
      </c>
      <c r="Q124" t="str">
        <f t="shared" ca="1" si="33"/>
        <v xml:space="preserve"> 信用卡 </v>
      </c>
      <c r="R124" t="str">
        <f t="shared" ca="1" si="34"/>
        <v xml:space="preserve"> 微信支付 </v>
      </c>
      <c r="S124" t="str">
        <f t="shared" ca="1" si="35"/>
        <v>微信支付 - 信用卡 - 微信支付</v>
      </c>
    </row>
    <row r="125" spans="1:19" x14ac:dyDescent="0.2">
      <c r="A125" s="3">
        <f t="shared" ca="1" si="20"/>
        <v>193513</v>
      </c>
      <c r="B125">
        <v>100676</v>
      </c>
      <c r="C125">
        <f t="shared" ca="1" si="21"/>
        <v>13459354003</v>
      </c>
      <c r="D125" t="str">
        <f t="shared" ca="1" si="38"/>
        <v xml:space="preserve"> 微信 </v>
      </c>
      <c r="E125" t="str">
        <f t="shared" ca="1" si="38"/>
        <v xml:space="preserve"> 天猫 </v>
      </c>
      <c r="F125" t="str">
        <f t="shared" ca="1" si="22"/>
        <v xml:space="preserve"> 微信支付 </v>
      </c>
      <c r="G125" t="str">
        <f t="shared" ca="1" si="23"/>
        <v xml:space="preserve"> 微信 - 天猫 - 微信支付 </v>
      </c>
      <c r="H125" t="str">
        <f t="shared" ca="1" si="24"/>
        <v>4003</v>
      </c>
      <c r="I125">
        <f t="shared" ca="1" si="25"/>
        <v>6</v>
      </c>
      <c r="J125" t="str">
        <f t="shared" ca="1" si="26"/>
        <v>微信 - 天猫 - 微信支付</v>
      </c>
      <c r="K125" t="str">
        <f t="shared" ca="1" si="27"/>
        <v>134****4003</v>
      </c>
      <c r="L125">
        <f t="shared" si="28"/>
        <v>125</v>
      </c>
      <c r="M125">
        <f t="shared" si="29"/>
        <v>124</v>
      </c>
      <c r="N125" s="3">
        <f t="shared" ca="1" si="30"/>
        <v>135231</v>
      </c>
      <c r="O125" s="5">
        <f t="shared" ca="1" si="31"/>
        <v>188331</v>
      </c>
      <c r="P125" t="str">
        <f t="shared" ca="1" si="32"/>
        <v xml:space="preserve"> 微信支付 </v>
      </c>
      <c r="Q125" t="str">
        <f t="shared" ca="1" si="33"/>
        <v xml:space="preserve"> 信用卡 </v>
      </c>
      <c r="R125" t="str">
        <f t="shared" ca="1" si="34"/>
        <v xml:space="preserve"> 支付宝 </v>
      </c>
      <c r="S125" t="str">
        <f t="shared" ca="1" si="35"/>
        <v>微信支付 - 信用卡 - 支付宝</v>
      </c>
    </row>
    <row r="126" spans="1:19" x14ac:dyDescent="0.2">
      <c r="A126" s="3">
        <f t="shared" ca="1" si="20"/>
        <v>188331</v>
      </c>
      <c r="B126">
        <v>100974</v>
      </c>
      <c r="C126">
        <f t="shared" ca="1" si="21"/>
        <v>13872182702</v>
      </c>
      <c r="D126" t="str">
        <f t="shared" ca="1" si="38"/>
        <v xml:space="preserve"> 微信 </v>
      </c>
      <c r="E126" t="str">
        <f t="shared" ca="1" si="38"/>
        <v xml:space="preserve"> 天猫 </v>
      </c>
      <c r="F126" t="str">
        <f t="shared" ca="1" si="22"/>
        <v xml:space="preserve"> 微信支付 </v>
      </c>
      <c r="G126" t="str">
        <f t="shared" ca="1" si="23"/>
        <v xml:space="preserve"> 微信 - 天猫 - 微信支付 </v>
      </c>
      <c r="H126" t="str">
        <f t="shared" ca="1" si="24"/>
        <v>2702</v>
      </c>
      <c r="I126">
        <f t="shared" ca="1" si="25"/>
        <v>6</v>
      </c>
      <c r="J126" t="str">
        <f t="shared" ca="1" si="26"/>
        <v>微信 - 天猫 - 微信支付</v>
      </c>
      <c r="K126" t="str">
        <f t="shared" ca="1" si="27"/>
        <v>138****2702</v>
      </c>
      <c r="L126">
        <f t="shared" si="28"/>
        <v>126</v>
      </c>
      <c r="M126">
        <f t="shared" si="29"/>
        <v>125</v>
      </c>
      <c r="N126" s="3">
        <f t="shared" ca="1" si="30"/>
        <v>134431</v>
      </c>
      <c r="O126" s="5">
        <f t="shared" ca="1" si="31"/>
        <v>172408</v>
      </c>
      <c r="P126" t="str">
        <f t="shared" ca="1" si="32"/>
        <v xml:space="preserve"> 信用卡 </v>
      </c>
      <c r="Q126" t="str">
        <f t="shared" ca="1" si="33"/>
        <v xml:space="preserve"> 支付宝 </v>
      </c>
      <c r="R126" t="str">
        <f t="shared" ca="1" si="34"/>
        <v xml:space="preserve"> 微信支付 </v>
      </c>
      <c r="S126" t="str">
        <f t="shared" ca="1" si="35"/>
        <v>信用卡 - 支付宝 - 微信支付</v>
      </c>
    </row>
    <row r="127" spans="1:19" x14ac:dyDescent="0.2">
      <c r="A127" s="3">
        <f t="shared" ca="1" si="20"/>
        <v>172408</v>
      </c>
      <c r="B127">
        <v>101359</v>
      </c>
      <c r="C127">
        <f t="shared" ca="1" si="21"/>
        <v>13471043086</v>
      </c>
      <c r="D127" t="str">
        <f t="shared" ca="1" si="38"/>
        <v xml:space="preserve"> App </v>
      </c>
      <c r="E127" t="str">
        <f t="shared" ca="1" si="38"/>
        <v xml:space="preserve"> 天猫 </v>
      </c>
      <c r="F127" t="str">
        <f t="shared" ca="1" si="22"/>
        <v xml:space="preserve"> 信用卡 </v>
      </c>
      <c r="G127" t="str">
        <f t="shared" ca="1" si="23"/>
        <v xml:space="preserve"> App - 天猫 - 信用卡 </v>
      </c>
      <c r="H127" t="str">
        <f t="shared" ca="1" si="24"/>
        <v>3086</v>
      </c>
      <c r="I127">
        <f t="shared" ca="1" si="25"/>
        <v>6</v>
      </c>
      <c r="J127" t="str">
        <f t="shared" ca="1" si="26"/>
        <v>App - 天猫 - 信用卡</v>
      </c>
      <c r="K127" t="str">
        <f t="shared" ca="1" si="27"/>
        <v>134****3086</v>
      </c>
      <c r="L127">
        <f t="shared" si="28"/>
        <v>127</v>
      </c>
      <c r="M127">
        <f t="shared" si="29"/>
        <v>126</v>
      </c>
      <c r="N127" s="3">
        <f t="shared" ca="1" si="30"/>
        <v>163877</v>
      </c>
      <c r="O127" s="5">
        <f t="shared" ca="1" si="31"/>
        <v>135620</v>
      </c>
      <c r="P127" t="str">
        <f t="shared" ca="1" si="32"/>
        <v xml:space="preserve"> 支付宝 </v>
      </c>
      <c r="Q127" t="str">
        <f t="shared" ca="1" si="33"/>
        <v xml:space="preserve"> 信用卡 </v>
      </c>
      <c r="R127" t="str">
        <f t="shared" ca="1" si="34"/>
        <v xml:space="preserve"> 信用卡 </v>
      </c>
      <c r="S127" t="str">
        <f t="shared" ca="1" si="35"/>
        <v>支付宝 - 信用卡 - 信用卡</v>
      </c>
    </row>
    <row r="128" spans="1:19" x14ac:dyDescent="0.2">
      <c r="A128" s="3">
        <f t="shared" ca="1" si="20"/>
        <v>135620</v>
      </c>
      <c r="B128">
        <v>100394</v>
      </c>
      <c r="C128">
        <f t="shared" ca="1" si="21"/>
        <v>13681395109</v>
      </c>
      <c r="D128" t="str">
        <f t="shared" ca="1" si="38"/>
        <v xml:space="preserve"> 微信 </v>
      </c>
      <c r="E128" t="str">
        <f t="shared" ca="1" si="38"/>
        <v xml:space="preserve"> 天猫 </v>
      </c>
      <c r="F128" t="str">
        <f t="shared" ca="1" si="22"/>
        <v xml:space="preserve"> 信用卡 </v>
      </c>
      <c r="G128" t="str">
        <f t="shared" ca="1" si="23"/>
        <v xml:space="preserve"> 微信 - 天猫 - 信用卡 </v>
      </c>
      <c r="H128" t="str">
        <f t="shared" ca="1" si="24"/>
        <v>5109</v>
      </c>
      <c r="I128">
        <f t="shared" ca="1" si="25"/>
        <v>6</v>
      </c>
      <c r="J128" t="str">
        <f t="shared" ca="1" si="26"/>
        <v>微信 - 天猫 - 信用卡</v>
      </c>
      <c r="K128" t="str">
        <f t="shared" ca="1" si="27"/>
        <v>136****5109</v>
      </c>
      <c r="L128">
        <f t="shared" si="28"/>
        <v>128</v>
      </c>
      <c r="M128">
        <f t="shared" si="29"/>
        <v>127</v>
      </c>
      <c r="N128" s="3">
        <f t="shared" ca="1" si="30"/>
        <v>143743</v>
      </c>
      <c r="O128" s="5">
        <f t="shared" ca="1" si="31"/>
        <v>172594</v>
      </c>
      <c r="P128" t="str">
        <f t="shared" ca="1" si="32"/>
        <v xml:space="preserve"> 支付宝 </v>
      </c>
      <c r="Q128" t="str">
        <f t="shared" ca="1" si="33"/>
        <v xml:space="preserve"> 支付宝 </v>
      </c>
      <c r="R128" t="str">
        <f t="shared" ca="1" si="34"/>
        <v xml:space="preserve"> 微信支付 </v>
      </c>
      <c r="S128" t="str">
        <f t="shared" ca="1" si="35"/>
        <v>支付宝 - 支付宝 - 微信支付</v>
      </c>
    </row>
    <row r="129" spans="1:19" x14ac:dyDescent="0.2">
      <c r="A129" s="3">
        <f t="shared" ca="1" si="20"/>
        <v>172594</v>
      </c>
      <c r="B129">
        <v>100165</v>
      </c>
      <c r="C129">
        <f t="shared" ca="1" si="21"/>
        <v>13712164426</v>
      </c>
      <c r="D129" t="str">
        <f t="shared" ca="1" si="38"/>
        <v xml:space="preserve"> 天猫 </v>
      </c>
      <c r="E129" t="str">
        <f t="shared" ca="1" si="38"/>
        <v xml:space="preserve"> 天猫 </v>
      </c>
      <c r="F129" t="str">
        <f t="shared" ca="1" si="22"/>
        <v xml:space="preserve"> 支付宝 </v>
      </c>
      <c r="G129" t="str">
        <f t="shared" ca="1" si="23"/>
        <v xml:space="preserve"> 天猫 - 天猫 - 支付宝 </v>
      </c>
      <c r="H129" t="str">
        <f t="shared" ca="1" si="24"/>
        <v>4426</v>
      </c>
      <c r="I129">
        <f t="shared" ca="1" si="25"/>
        <v>6</v>
      </c>
      <c r="J129" t="str">
        <f t="shared" ca="1" si="26"/>
        <v>天猫 - 天猫 - 支付宝</v>
      </c>
      <c r="K129" t="str">
        <f t="shared" ca="1" si="27"/>
        <v>137****4426</v>
      </c>
      <c r="L129">
        <f t="shared" si="28"/>
        <v>129</v>
      </c>
      <c r="M129">
        <f t="shared" si="29"/>
        <v>128</v>
      </c>
      <c r="N129" s="3">
        <f t="shared" ca="1" si="30"/>
        <v>177746</v>
      </c>
      <c r="O129" s="5">
        <f t="shared" ca="1" si="31"/>
        <v>184595</v>
      </c>
      <c r="P129" t="str">
        <f t="shared" ca="1" si="32"/>
        <v xml:space="preserve"> 微信支付 </v>
      </c>
      <c r="Q129" t="str">
        <f t="shared" ca="1" si="33"/>
        <v xml:space="preserve"> 微信支付 </v>
      </c>
      <c r="R129" t="str">
        <f t="shared" ca="1" si="34"/>
        <v xml:space="preserve"> 微信支付 </v>
      </c>
      <c r="S129" t="str">
        <f t="shared" ca="1" si="35"/>
        <v>微信支付 - 微信支付 - 微信支付</v>
      </c>
    </row>
    <row r="130" spans="1:19" x14ac:dyDescent="0.2">
      <c r="A130" s="3">
        <f t="shared" ref="A130:A193" ca="1" si="39">ROUND((RAND()*100000+100000),0)</f>
        <v>184595</v>
      </c>
      <c r="B130">
        <v>101471</v>
      </c>
      <c r="C130">
        <f t="shared" ref="C130:C193" ca="1" si="40">ROUND((13000000000+RAND()*1000000000),0)</f>
        <v>13615963400</v>
      </c>
      <c r="D130" t="str">
        <f t="shared" ca="1" si="38"/>
        <v xml:space="preserve"> 天猫 </v>
      </c>
      <c r="E130" t="str">
        <f t="shared" ca="1" si="38"/>
        <v xml:space="preserve"> 天猫 </v>
      </c>
      <c r="F130" t="str">
        <f t="shared" ref="F130:F193" ca="1" si="41">IF(RAND()&lt;0.33," 信用卡 ",IF(RAND()&lt;0.66," 微信支付 "," 支付宝 "))</f>
        <v xml:space="preserve"> 支付宝 </v>
      </c>
      <c r="G130" t="str">
        <f t="shared" ref="G130:G193" ca="1" si="42">CONCATENATE(D130,"-",E130,"-",F130)</f>
        <v xml:space="preserve"> 天猫 - 天猫 - 支付宝 </v>
      </c>
      <c r="H130" t="str">
        <f t="shared" ref="H130:H193" ca="1" si="43">RIGHT(C130,4)</f>
        <v>3400</v>
      </c>
      <c r="I130">
        <f t="shared" ref="I130:I193" ca="1" si="44">LEN(A130)</f>
        <v>6</v>
      </c>
      <c r="J130" t="str">
        <f t="shared" ref="J130:J193" ca="1" si="45">TRIM(G130)</f>
        <v>天猫 - 天猫 - 支付宝</v>
      </c>
      <c r="K130" t="str">
        <f t="shared" ref="K130:K193" ca="1" si="46">REPLACE(C130,4,4,"****")</f>
        <v>136****3400</v>
      </c>
      <c r="L130">
        <f t="shared" ref="L130:L193" si="47">ROW(A130)</f>
        <v>130</v>
      </c>
      <c r="M130">
        <f t="shared" ref="M130:M193" si="48">MATCH(B130,$B$2:$B$1501,)</f>
        <v>129</v>
      </c>
      <c r="N130" s="3">
        <f t="shared" ref="N130:N193" ca="1" si="49">INDEX($A$2:$A$1501,(MATCH(B130+1,$B$2:$B$1501,)))</f>
        <v>123217</v>
      </c>
      <c r="O130" s="5">
        <f t="shared" ref="O130:O193" ca="1" si="50">A131</f>
        <v>157953</v>
      </c>
      <c r="P130" t="str">
        <f t="shared" ca="1" si="32"/>
        <v xml:space="preserve"> 信用卡 </v>
      </c>
      <c r="Q130" t="str">
        <f t="shared" ca="1" si="33"/>
        <v xml:space="preserve"> 信用卡 </v>
      </c>
      <c r="R130" t="str">
        <f t="shared" ca="1" si="34"/>
        <v xml:space="preserve"> 支付宝 </v>
      </c>
      <c r="S130" t="str">
        <f t="shared" ca="1" si="35"/>
        <v>信用卡 - 信用卡 - 支付宝</v>
      </c>
    </row>
    <row r="131" spans="1:19" x14ac:dyDescent="0.2">
      <c r="A131" s="3">
        <f t="shared" ca="1" si="39"/>
        <v>157953</v>
      </c>
      <c r="B131">
        <v>100728</v>
      </c>
      <c r="C131">
        <f t="shared" ca="1" si="40"/>
        <v>13131519205</v>
      </c>
      <c r="D131" t="str">
        <f t="shared" ca="1" si="38"/>
        <v xml:space="preserve"> 天猫 </v>
      </c>
      <c r="E131" t="str">
        <f t="shared" ca="1" si="38"/>
        <v xml:space="preserve"> 微信 </v>
      </c>
      <c r="F131" t="str">
        <f t="shared" ca="1" si="41"/>
        <v xml:space="preserve"> 微信支付 </v>
      </c>
      <c r="G131" t="str">
        <f t="shared" ca="1" si="42"/>
        <v xml:space="preserve"> 天猫 - 微信 - 微信支付 </v>
      </c>
      <c r="H131" t="str">
        <f t="shared" ca="1" si="43"/>
        <v>9205</v>
      </c>
      <c r="I131">
        <f t="shared" ca="1" si="44"/>
        <v>6</v>
      </c>
      <c r="J131" t="str">
        <f t="shared" ca="1" si="45"/>
        <v>天猫 - 微信 - 微信支付</v>
      </c>
      <c r="K131" t="str">
        <f t="shared" ca="1" si="46"/>
        <v>131****9205</v>
      </c>
      <c r="L131">
        <f t="shared" si="47"/>
        <v>131</v>
      </c>
      <c r="M131">
        <f t="shared" si="48"/>
        <v>130</v>
      </c>
      <c r="N131" s="3">
        <f t="shared" ca="1" si="49"/>
        <v>167437</v>
      </c>
      <c r="O131" s="5">
        <f t="shared" ca="1" si="50"/>
        <v>162166</v>
      </c>
      <c r="P131" t="str">
        <f t="shared" ca="1" si="32"/>
        <v xml:space="preserve"> 微信支付 </v>
      </c>
      <c r="Q131" t="str">
        <f t="shared" ca="1" si="33"/>
        <v xml:space="preserve"> 微信支付 </v>
      </c>
      <c r="R131" t="str">
        <f t="shared" ca="1" si="34"/>
        <v xml:space="preserve"> 微信支付 </v>
      </c>
      <c r="S131" t="str">
        <f t="shared" ca="1" si="35"/>
        <v>微信支付 - 微信支付 - 微信支付</v>
      </c>
    </row>
    <row r="132" spans="1:19" x14ac:dyDescent="0.2">
      <c r="A132" s="3">
        <f t="shared" ca="1" si="39"/>
        <v>162166</v>
      </c>
      <c r="B132">
        <v>101366</v>
      </c>
      <c r="C132">
        <f t="shared" ca="1" si="40"/>
        <v>13419514632</v>
      </c>
      <c r="D132" t="str">
        <f t="shared" ca="1" si="38"/>
        <v xml:space="preserve"> 天猫 </v>
      </c>
      <c r="E132" t="str">
        <f t="shared" ca="1" si="38"/>
        <v xml:space="preserve"> 微信 </v>
      </c>
      <c r="F132" t="str">
        <f t="shared" ca="1" si="41"/>
        <v xml:space="preserve"> 微信支付 </v>
      </c>
      <c r="G132" t="str">
        <f t="shared" ca="1" si="42"/>
        <v xml:space="preserve"> 天猫 - 微信 - 微信支付 </v>
      </c>
      <c r="H132" t="str">
        <f t="shared" ca="1" si="43"/>
        <v>4632</v>
      </c>
      <c r="I132">
        <f t="shared" ca="1" si="44"/>
        <v>6</v>
      </c>
      <c r="J132" t="str">
        <f t="shared" ca="1" si="45"/>
        <v>天猫 - 微信 - 微信支付</v>
      </c>
      <c r="K132" t="str">
        <f t="shared" ca="1" si="46"/>
        <v>134****4632</v>
      </c>
      <c r="L132">
        <f t="shared" si="47"/>
        <v>132</v>
      </c>
      <c r="M132">
        <f t="shared" si="48"/>
        <v>131</v>
      </c>
      <c r="N132" s="3">
        <f t="shared" ca="1" si="49"/>
        <v>167711</v>
      </c>
      <c r="O132" s="5">
        <f t="shared" ca="1" si="50"/>
        <v>196986</v>
      </c>
      <c r="P132" t="str">
        <f t="shared" ref="P132:P195" ca="1" si="51">INDEX($F$2:$F$1501,(MATCH($B131+1,$B$2:$B$1501,)))</f>
        <v xml:space="preserve"> 信用卡 </v>
      </c>
      <c r="Q132" t="str">
        <f t="shared" ref="Q132:Q195" ca="1" si="52">INDEX($F$2:$F$1501,(MATCH($B131+2,$B$2:$B$1501,)))</f>
        <v xml:space="preserve"> 信用卡 </v>
      </c>
      <c r="R132" t="str">
        <f t="shared" ref="R132:R195" ca="1" si="53">INDEX($F$2:$F$1501,(MATCH($B131+3,$B$2:$B$1501,)))</f>
        <v xml:space="preserve"> 微信支付 </v>
      </c>
      <c r="S132" t="str">
        <f t="shared" ref="S132:S195" ca="1" si="54">TRIM(_xlfn.CONCAT(P132,"-",Q132,"-",R132))</f>
        <v>信用卡 - 信用卡 - 微信支付</v>
      </c>
    </row>
    <row r="133" spans="1:19" x14ac:dyDescent="0.2">
      <c r="A133" s="3">
        <f t="shared" ca="1" si="39"/>
        <v>196986</v>
      </c>
      <c r="B133">
        <v>101434</v>
      </c>
      <c r="C133">
        <f t="shared" ca="1" si="40"/>
        <v>13942168505</v>
      </c>
      <c r="D133" t="str">
        <f t="shared" ca="1" si="38"/>
        <v xml:space="preserve"> 微信 </v>
      </c>
      <c r="E133" t="str">
        <f t="shared" ca="1" si="38"/>
        <v xml:space="preserve"> 微信 </v>
      </c>
      <c r="F133" t="str">
        <f t="shared" ca="1" si="41"/>
        <v xml:space="preserve"> 微信支付 </v>
      </c>
      <c r="G133" t="str">
        <f t="shared" ca="1" si="42"/>
        <v xml:space="preserve"> 微信 - 微信 - 微信支付 </v>
      </c>
      <c r="H133" t="str">
        <f t="shared" ca="1" si="43"/>
        <v>8505</v>
      </c>
      <c r="I133">
        <f t="shared" ca="1" si="44"/>
        <v>6</v>
      </c>
      <c r="J133" t="str">
        <f t="shared" ca="1" si="45"/>
        <v>微信 - 微信 - 微信支付</v>
      </c>
      <c r="K133" t="str">
        <f t="shared" ca="1" si="46"/>
        <v>139****8505</v>
      </c>
      <c r="L133">
        <f t="shared" si="47"/>
        <v>133</v>
      </c>
      <c r="M133">
        <f t="shared" si="48"/>
        <v>132</v>
      </c>
      <c r="N133" s="3">
        <f t="shared" ca="1" si="49"/>
        <v>191390</v>
      </c>
      <c r="O133" s="5">
        <f t="shared" ca="1" si="50"/>
        <v>130722</v>
      </c>
      <c r="P133" t="str">
        <f t="shared" ca="1" si="51"/>
        <v xml:space="preserve"> 信用卡 </v>
      </c>
      <c r="Q133" t="str">
        <f t="shared" ca="1" si="52"/>
        <v xml:space="preserve"> 支付宝 </v>
      </c>
      <c r="R133" t="str">
        <f t="shared" ca="1" si="53"/>
        <v xml:space="preserve"> 微信支付 </v>
      </c>
      <c r="S133" t="str">
        <f t="shared" ca="1" si="54"/>
        <v>信用卡 - 支付宝 - 微信支付</v>
      </c>
    </row>
    <row r="134" spans="1:19" x14ac:dyDescent="0.2">
      <c r="A134" s="3">
        <f t="shared" ca="1" si="39"/>
        <v>130722</v>
      </c>
      <c r="B134">
        <v>100273</v>
      </c>
      <c r="C134">
        <f t="shared" ca="1" si="40"/>
        <v>13183969792</v>
      </c>
      <c r="D134" t="str">
        <f t="shared" ca="1" si="38"/>
        <v xml:space="preserve"> 天猫 </v>
      </c>
      <c r="E134" t="str">
        <f t="shared" ca="1" si="38"/>
        <v xml:space="preserve"> 天猫 </v>
      </c>
      <c r="F134" t="str">
        <f t="shared" ca="1" si="41"/>
        <v xml:space="preserve"> 信用卡 </v>
      </c>
      <c r="G134" t="str">
        <f t="shared" ca="1" si="42"/>
        <v xml:space="preserve"> 天猫 - 天猫 - 信用卡 </v>
      </c>
      <c r="H134" t="str">
        <f t="shared" ca="1" si="43"/>
        <v>9792</v>
      </c>
      <c r="I134">
        <f t="shared" ca="1" si="44"/>
        <v>6</v>
      </c>
      <c r="J134" t="str">
        <f t="shared" ca="1" si="45"/>
        <v>天猫 - 天猫 - 信用卡</v>
      </c>
      <c r="K134" t="str">
        <f t="shared" ca="1" si="46"/>
        <v>131****9792</v>
      </c>
      <c r="L134">
        <f t="shared" si="47"/>
        <v>134</v>
      </c>
      <c r="M134">
        <f t="shared" si="48"/>
        <v>133</v>
      </c>
      <c r="N134" s="3">
        <f t="shared" ca="1" si="49"/>
        <v>185855</v>
      </c>
      <c r="O134" s="5">
        <f t="shared" ca="1" si="50"/>
        <v>132837</v>
      </c>
      <c r="P134" t="str">
        <f t="shared" ca="1" si="51"/>
        <v xml:space="preserve"> 微信支付 </v>
      </c>
      <c r="Q134" t="str">
        <f t="shared" ca="1" si="52"/>
        <v xml:space="preserve"> 微信支付 </v>
      </c>
      <c r="R134" t="str">
        <f t="shared" ca="1" si="53"/>
        <v xml:space="preserve"> 支付宝 </v>
      </c>
      <c r="S134" t="str">
        <f t="shared" ca="1" si="54"/>
        <v>微信支付 - 微信支付 - 支付宝</v>
      </c>
    </row>
    <row r="135" spans="1:19" x14ac:dyDescent="0.2">
      <c r="A135" s="3">
        <f t="shared" ca="1" si="39"/>
        <v>132837</v>
      </c>
      <c r="B135">
        <v>101429</v>
      </c>
      <c r="C135">
        <f t="shared" ca="1" si="40"/>
        <v>13342751001</v>
      </c>
      <c r="D135" t="str">
        <f t="shared" ca="1" si="38"/>
        <v xml:space="preserve"> 微信 </v>
      </c>
      <c r="E135" t="str">
        <f t="shared" ca="1" si="38"/>
        <v xml:space="preserve"> 天猫 </v>
      </c>
      <c r="F135" t="str">
        <f t="shared" ca="1" si="41"/>
        <v xml:space="preserve"> 微信支付 </v>
      </c>
      <c r="G135" t="str">
        <f t="shared" ca="1" si="42"/>
        <v xml:space="preserve"> 微信 - 天猫 - 微信支付 </v>
      </c>
      <c r="H135" t="str">
        <f t="shared" ca="1" si="43"/>
        <v>1001</v>
      </c>
      <c r="I135">
        <f t="shared" ca="1" si="44"/>
        <v>6</v>
      </c>
      <c r="J135" t="str">
        <f t="shared" ca="1" si="45"/>
        <v>微信 - 天猫 - 微信支付</v>
      </c>
      <c r="K135" t="str">
        <f t="shared" ca="1" si="46"/>
        <v>133****1001</v>
      </c>
      <c r="L135">
        <f t="shared" si="47"/>
        <v>135</v>
      </c>
      <c r="M135">
        <f t="shared" si="48"/>
        <v>134</v>
      </c>
      <c r="N135" s="3">
        <f t="shared" ca="1" si="49"/>
        <v>170944</v>
      </c>
      <c r="O135" s="5">
        <f t="shared" ca="1" si="50"/>
        <v>105094</v>
      </c>
      <c r="P135" t="str">
        <f t="shared" ca="1" si="51"/>
        <v xml:space="preserve"> 信用卡 </v>
      </c>
      <c r="Q135" t="str">
        <f t="shared" ca="1" si="52"/>
        <v xml:space="preserve"> 信用卡 </v>
      </c>
      <c r="R135" t="str">
        <f t="shared" ca="1" si="53"/>
        <v xml:space="preserve"> 微信支付 </v>
      </c>
      <c r="S135" t="str">
        <f t="shared" ca="1" si="54"/>
        <v>信用卡 - 信用卡 - 微信支付</v>
      </c>
    </row>
    <row r="136" spans="1:19" x14ac:dyDescent="0.2">
      <c r="A136" s="3">
        <f t="shared" ca="1" si="39"/>
        <v>105094</v>
      </c>
      <c r="B136">
        <v>100171</v>
      </c>
      <c r="C136">
        <f t="shared" ca="1" si="40"/>
        <v>13731168471</v>
      </c>
      <c r="D136" t="str">
        <f t="shared" ca="1" si="38"/>
        <v xml:space="preserve"> 微信 </v>
      </c>
      <c r="E136" t="str">
        <f t="shared" ca="1" si="38"/>
        <v xml:space="preserve"> 天猫 </v>
      </c>
      <c r="F136" t="str">
        <f t="shared" ca="1" si="41"/>
        <v xml:space="preserve"> 信用卡 </v>
      </c>
      <c r="G136" t="str">
        <f t="shared" ca="1" si="42"/>
        <v xml:space="preserve"> 微信 - 天猫 - 信用卡 </v>
      </c>
      <c r="H136" t="str">
        <f t="shared" ca="1" si="43"/>
        <v>8471</v>
      </c>
      <c r="I136">
        <f t="shared" ca="1" si="44"/>
        <v>6</v>
      </c>
      <c r="J136" t="str">
        <f t="shared" ca="1" si="45"/>
        <v>微信 - 天猫 - 信用卡</v>
      </c>
      <c r="K136" t="str">
        <f t="shared" ca="1" si="46"/>
        <v>137****8471</v>
      </c>
      <c r="L136">
        <f t="shared" si="47"/>
        <v>136</v>
      </c>
      <c r="M136">
        <f t="shared" si="48"/>
        <v>135</v>
      </c>
      <c r="N136" s="3">
        <f t="shared" ca="1" si="49"/>
        <v>188933</v>
      </c>
      <c r="O136" s="5">
        <f t="shared" ca="1" si="50"/>
        <v>184917</v>
      </c>
      <c r="P136" t="str">
        <f t="shared" ca="1" si="51"/>
        <v xml:space="preserve"> 微信支付 </v>
      </c>
      <c r="Q136" t="str">
        <f t="shared" ca="1" si="52"/>
        <v xml:space="preserve"> 信用卡 </v>
      </c>
      <c r="R136" t="str">
        <f t="shared" ca="1" si="53"/>
        <v xml:space="preserve"> 信用卡 </v>
      </c>
      <c r="S136" t="str">
        <f t="shared" ca="1" si="54"/>
        <v>微信支付 - 信用卡 - 信用卡</v>
      </c>
    </row>
    <row r="137" spans="1:19" x14ac:dyDescent="0.2">
      <c r="A137" s="3">
        <f t="shared" ca="1" si="39"/>
        <v>184917</v>
      </c>
      <c r="B137">
        <v>101170</v>
      </c>
      <c r="C137">
        <f t="shared" ca="1" si="40"/>
        <v>13948712412</v>
      </c>
      <c r="D137" t="str">
        <f t="shared" ca="1" si="38"/>
        <v xml:space="preserve"> 微信 </v>
      </c>
      <c r="E137" t="str">
        <f t="shared" ca="1" si="38"/>
        <v xml:space="preserve"> 天猫 </v>
      </c>
      <c r="F137" t="str">
        <f t="shared" ca="1" si="41"/>
        <v xml:space="preserve"> 信用卡 </v>
      </c>
      <c r="G137" t="str">
        <f t="shared" ca="1" si="42"/>
        <v xml:space="preserve"> 微信 - 天猫 - 信用卡 </v>
      </c>
      <c r="H137" t="str">
        <f t="shared" ca="1" si="43"/>
        <v>2412</v>
      </c>
      <c r="I137">
        <f t="shared" ca="1" si="44"/>
        <v>6</v>
      </c>
      <c r="J137" t="str">
        <f t="shared" ca="1" si="45"/>
        <v>微信 - 天猫 - 信用卡</v>
      </c>
      <c r="K137" t="str">
        <f t="shared" ca="1" si="46"/>
        <v>139****2412</v>
      </c>
      <c r="L137">
        <f t="shared" si="47"/>
        <v>137</v>
      </c>
      <c r="M137">
        <f t="shared" si="48"/>
        <v>136</v>
      </c>
      <c r="N137" s="3">
        <f t="shared" ca="1" si="49"/>
        <v>100362</v>
      </c>
      <c r="O137" s="5">
        <f t="shared" ca="1" si="50"/>
        <v>148935</v>
      </c>
      <c r="P137" t="str">
        <f t="shared" ca="1" si="51"/>
        <v xml:space="preserve"> 微信支付 </v>
      </c>
      <c r="Q137" t="str">
        <f t="shared" ca="1" si="52"/>
        <v xml:space="preserve"> 信用卡 </v>
      </c>
      <c r="R137" t="str">
        <f t="shared" ca="1" si="53"/>
        <v xml:space="preserve"> 支付宝 </v>
      </c>
      <c r="S137" t="str">
        <f t="shared" ca="1" si="54"/>
        <v>微信支付 - 信用卡 - 支付宝</v>
      </c>
    </row>
    <row r="138" spans="1:19" x14ac:dyDescent="0.2">
      <c r="A138" s="3">
        <f t="shared" ca="1" si="39"/>
        <v>148935</v>
      </c>
      <c r="B138">
        <v>100766</v>
      </c>
      <c r="C138">
        <f t="shared" ca="1" si="40"/>
        <v>13260215368</v>
      </c>
      <c r="D138" t="str">
        <f t="shared" ca="1" si="38"/>
        <v xml:space="preserve"> 微信 </v>
      </c>
      <c r="E138" t="str">
        <f t="shared" ca="1" si="38"/>
        <v xml:space="preserve"> 微信 </v>
      </c>
      <c r="F138" t="str">
        <f t="shared" ca="1" si="41"/>
        <v xml:space="preserve"> 微信支付 </v>
      </c>
      <c r="G138" t="str">
        <f t="shared" ca="1" si="42"/>
        <v xml:space="preserve"> 微信 - 微信 - 微信支付 </v>
      </c>
      <c r="H138" t="str">
        <f t="shared" ca="1" si="43"/>
        <v>5368</v>
      </c>
      <c r="I138">
        <f t="shared" ca="1" si="44"/>
        <v>6</v>
      </c>
      <c r="J138" t="str">
        <f t="shared" ca="1" si="45"/>
        <v>微信 - 微信 - 微信支付</v>
      </c>
      <c r="K138" t="str">
        <f t="shared" ca="1" si="46"/>
        <v>132****5368</v>
      </c>
      <c r="L138">
        <f t="shared" si="47"/>
        <v>138</v>
      </c>
      <c r="M138">
        <f t="shared" si="48"/>
        <v>137</v>
      </c>
      <c r="N138" s="3">
        <f t="shared" ca="1" si="49"/>
        <v>185979</v>
      </c>
      <c r="O138" s="5">
        <f t="shared" ca="1" si="50"/>
        <v>122950</v>
      </c>
      <c r="P138" t="str">
        <f t="shared" ca="1" si="51"/>
        <v xml:space="preserve"> 微信支付 </v>
      </c>
      <c r="Q138" t="str">
        <f t="shared" ca="1" si="52"/>
        <v xml:space="preserve"> 信用卡 </v>
      </c>
      <c r="R138" t="str">
        <f t="shared" ca="1" si="53"/>
        <v xml:space="preserve"> 信用卡 </v>
      </c>
      <c r="S138" t="str">
        <f t="shared" ca="1" si="54"/>
        <v>微信支付 - 信用卡 - 信用卡</v>
      </c>
    </row>
    <row r="139" spans="1:19" x14ac:dyDescent="0.2">
      <c r="A139" s="3">
        <f t="shared" ca="1" si="39"/>
        <v>122950</v>
      </c>
      <c r="B139">
        <v>100753</v>
      </c>
      <c r="C139">
        <f t="shared" ca="1" si="40"/>
        <v>13428560013</v>
      </c>
      <c r="D139" t="str">
        <f t="shared" ca="1" si="38"/>
        <v xml:space="preserve"> 天猫 </v>
      </c>
      <c r="E139" t="str">
        <f t="shared" ca="1" si="38"/>
        <v xml:space="preserve"> 微信 </v>
      </c>
      <c r="F139" t="str">
        <f t="shared" ca="1" si="41"/>
        <v xml:space="preserve"> 信用卡 </v>
      </c>
      <c r="G139" t="str">
        <f t="shared" ca="1" si="42"/>
        <v xml:space="preserve"> 天猫 - 微信 - 信用卡 </v>
      </c>
      <c r="H139" t="str">
        <f t="shared" ca="1" si="43"/>
        <v>0013</v>
      </c>
      <c r="I139">
        <f t="shared" ca="1" si="44"/>
        <v>6</v>
      </c>
      <c r="J139" t="str">
        <f t="shared" ca="1" si="45"/>
        <v>天猫 - 微信 - 信用卡</v>
      </c>
      <c r="K139" t="str">
        <f t="shared" ca="1" si="46"/>
        <v>134****0013</v>
      </c>
      <c r="L139">
        <f t="shared" si="47"/>
        <v>139</v>
      </c>
      <c r="M139">
        <f t="shared" si="48"/>
        <v>138</v>
      </c>
      <c r="N139" s="3">
        <f t="shared" ca="1" si="49"/>
        <v>182267</v>
      </c>
      <c r="O139" s="5">
        <f t="shared" ca="1" si="50"/>
        <v>181138</v>
      </c>
      <c r="P139" t="str">
        <f t="shared" ca="1" si="51"/>
        <v xml:space="preserve"> 微信支付 </v>
      </c>
      <c r="Q139" t="str">
        <f t="shared" ca="1" si="52"/>
        <v xml:space="preserve"> 微信支付 </v>
      </c>
      <c r="R139" t="str">
        <f t="shared" ca="1" si="53"/>
        <v xml:space="preserve"> 支付宝 </v>
      </c>
      <c r="S139" t="str">
        <f t="shared" ca="1" si="54"/>
        <v>微信支付 - 微信支付 - 支付宝</v>
      </c>
    </row>
    <row r="140" spans="1:19" x14ac:dyDescent="0.2">
      <c r="A140" s="3">
        <f t="shared" ca="1" si="39"/>
        <v>181138</v>
      </c>
      <c r="B140">
        <v>100687</v>
      </c>
      <c r="C140">
        <f t="shared" ca="1" si="40"/>
        <v>13783916552</v>
      </c>
      <c r="D140" t="str">
        <f t="shared" ca="1" si="38"/>
        <v xml:space="preserve"> 微信 </v>
      </c>
      <c r="E140" t="str">
        <f t="shared" ca="1" si="38"/>
        <v xml:space="preserve"> 天猫 </v>
      </c>
      <c r="F140" t="str">
        <f t="shared" ca="1" si="41"/>
        <v xml:space="preserve"> 信用卡 </v>
      </c>
      <c r="G140" t="str">
        <f t="shared" ca="1" si="42"/>
        <v xml:space="preserve"> 微信 - 天猫 - 信用卡 </v>
      </c>
      <c r="H140" t="str">
        <f t="shared" ca="1" si="43"/>
        <v>6552</v>
      </c>
      <c r="I140">
        <f t="shared" ca="1" si="44"/>
        <v>6</v>
      </c>
      <c r="J140" t="str">
        <f t="shared" ca="1" si="45"/>
        <v>微信 - 天猫 - 信用卡</v>
      </c>
      <c r="K140" t="str">
        <f t="shared" ca="1" si="46"/>
        <v>137****6552</v>
      </c>
      <c r="L140">
        <f t="shared" si="47"/>
        <v>140</v>
      </c>
      <c r="M140">
        <f t="shared" si="48"/>
        <v>139</v>
      </c>
      <c r="N140" s="3">
        <f t="shared" ca="1" si="49"/>
        <v>125965</v>
      </c>
      <c r="O140" s="5">
        <f t="shared" ca="1" si="50"/>
        <v>196535</v>
      </c>
      <c r="P140" t="str">
        <f t="shared" ca="1" si="51"/>
        <v xml:space="preserve"> 支付宝 </v>
      </c>
      <c r="Q140" t="str">
        <f t="shared" ca="1" si="52"/>
        <v xml:space="preserve"> 信用卡 </v>
      </c>
      <c r="R140" t="str">
        <f t="shared" ca="1" si="53"/>
        <v xml:space="preserve"> 信用卡 </v>
      </c>
      <c r="S140" t="str">
        <f t="shared" ca="1" si="54"/>
        <v>支付宝 - 信用卡 - 信用卡</v>
      </c>
    </row>
    <row r="141" spans="1:19" x14ac:dyDescent="0.2">
      <c r="A141" s="3">
        <f t="shared" ca="1" si="39"/>
        <v>196535</v>
      </c>
      <c r="B141">
        <v>100375</v>
      </c>
      <c r="C141">
        <f t="shared" ca="1" si="40"/>
        <v>13964642955</v>
      </c>
      <c r="D141" t="str">
        <f t="shared" ca="1" si="38"/>
        <v xml:space="preserve"> 微信 </v>
      </c>
      <c r="E141" t="str">
        <f t="shared" ca="1" si="38"/>
        <v xml:space="preserve"> 天猫 </v>
      </c>
      <c r="F141" t="str">
        <f t="shared" ca="1" si="41"/>
        <v xml:space="preserve"> 微信支付 </v>
      </c>
      <c r="G141" t="str">
        <f t="shared" ca="1" si="42"/>
        <v xml:space="preserve"> 微信 - 天猫 - 微信支付 </v>
      </c>
      <c r="H141" t="str">
        <f t="shared" ca="1" si="43"/>
        <v>2955</v>
      </c>
      <c r="I141">
        <f t="shared" ca="1" si="44"/>
        <v>6</v>
      </c>
      <c r="J141" t="str">
        <f t="shared" ca="1" si="45"/>
        <v>微信 - 天猫 - 微信支付</v>
      </c>
      <c r="K141" t="str">
        <f t="shared" ca="1" si="46"/>
        <v>139****2955</v>
      </c>
      <c r="L141">
        <f t="shared" si="47"/>
        <v>141</v>
      </c>
      <c r="M141">
        <f t="shared" si="48"/>
        <v>140</v>
      </c>
      <c r="N141" s="3">
        <f t="shared" ca="1" si="49"/>
        <v>124078</v>
      </c>
      <c r="O141" s="5">
        <f t="shared" ca="1" si="50"/>
        <v>122860</v>
      </c>
      <c r="P141" t="str">
        <f t="shared" ca="1" si="51"/>
        <v xml:space="preserve"> 信用卡 </v>
      </c>
      <c r="Q141" t="str">
        <f t="shared" ca="1" si="52"/>
        <v xml:space="preserve"> 支付宝 </v>
      </c>
      <c r="R141" t="str">
        <f t="shared" ca="1" si="53"/>
        <v xml:space="preserve"> 微信支付 </v>
      </c>
      <c r="S141" t="str">
        <f t="shared" ca="1" si="54"/>
        <v>信用卡 - 支付宝 - 微信支付</v>
      </c>
    </row>
    <row r="142" spans="1:19" x14ac:dyDescent="0.2">
      <c r="A142" s="3">
        <f t="shared" ca="1" si="39"/>
        <v>122860</v>
      </c>
      <c r="B142">
        <v>100236</v>
      </c>
      <c r="C142">
        <f t="shared" ca="1" si="40"/>
        <v>13278410864</v>
      </c>
      <c r="D142" t="str">
        <f t="shared" ref="D142:E161" ca="1" si="55">IF(RAND()&lt;0.33," 天猫 ",IF(RAND()&lt;0.66," 微信 "," App "))</f>
        <v xml:space="preserve"> App </v>
      </c>
      <c r="E142" t="str">
        <f t="shared" ca="1" si="55"/>
        <v xml:space="preserve"> 微信 </v>
      </c>
      <c r="F142" t="str">
        <f t="shared" ca="1" si="41"/>
        <v xml:space="preserve"> 支付宝 </v>
      </c>
      <c r="G142" t="str">
        <f t="shared" ca="1" si="42"/>
        <v xml:space="preserve"> App - 微信 - 支付宝 </v>
      </c>
      <c r="H142" t="str">
        <f t="shared" ca="1" si="43"/>
        <v>0864</v>
      </c>
      <c r="I142">
        <f t="shared" ca="1" si="44"/>
        <v>6</v>
      </c>
      <c r="J142" t="str">
        <f t="shared" ca="1" si="45"/>
        <v>App - 微信 - 支付宝</v>
      </c>
      <c r="K142" t="str">
        <f t="shared" ca="1" si="46"/>
        <v>132****0864</v>
      </c>
      <c r="L142">
        <f t="shared" si="47"/>
        <v>142</v>
      </c>
      <c r="M142">
        <f t="shared" si="48"/>
        <v>141</v>
      </c>
      <c r="N142" s="3">
        <f t="shared" ca="1" si="49"/>
        <v>153559</v>
      </c>
      <c r="O142" s="5">
        <f t="shared" ca="1" si="50"/>
        <v>179660</v>
      </c>
      <c r="P142" t="str">
        <f t="shared" ca="1" si="51"/>
        <v xml:space="preserve"> 信用卡 </v>
      </c>
      <c r="Q142" t="str">
        <f t="shared" ca="1" si="52"/>
        <v xml:space="preserve"> 支付宝 </v>
      </c>
      <c r="R142" t="str">
        <f t="shared" ca="1" si="53"/>
        <v xml:space="preserve"> 微信支付 </v>
      </c>
      <c r="S142" t="str">
        <f t="shared" ca="1" si="54"/>
        <v>信用卡 - 支付宝 - 微信支付</v>
      </c>
    </row>
    <row r="143" spans="1:19" x14ac:dyDescent="0.2">
      <c r="A143" s="3">
        <f t="shared" ca="1" si="39"/>
        <v>179660</v>
      </c>
      <c r="B143">
        <v>101311</v>
      </c>
      <c r="C143">
        <f t="shared" ca="1" si="40"/>
        <v>13805701650</v>
      </c>
      <c r="D143" t="str">
        <f t="shared" ca="1" si="55"/>
        <v xml:space="preserve"> 天猫 </v>
      </c>
      <c r="E143" t="str">
        <f t="shared" ca="1" si="55"/>
        <v xml:space="preserve"> App </v>
      </c>
      <c r="F143" t="str">
        <f t="shared" ca="1" si="41"/>
        <v xml:space="preserve"> 信用卡 </v>
      </c>
      <c r="G143" t="str">
        <f t="shared" ca="1" si="42"/>
        <v xml:space="preserve"> 天猫 - App - 信用卡 </v>
      </c>
      <c r="H143" t="str">
        <f t="shared" ca="1" si="43"/>
        <v>1650</v>
      </c>
      <c r="I143">
        <f t="shared" ca="1" si="44"/>
        <v>6</v>
      </c>
      <c r="J143" t="str">
        <f t="shared" ca="1" si="45"/>
        <v>天猫 - App - 信用卡</v>
      </c>
      <c r="K143" t="str">
        <f t="shared" ca="1" si="46"/>
        <v>138****1650</v>
      </c>
      <c r="L143">
        <f t="shared" si="47"/>
        <v>143</v>
      </c>
      <c r="M143">
        <f t="shared" si="48"/>
        <v>142</v>
      </c>
      <c r="N143" s="3">
        <f t="shared" ca="1" si="49"/>
        <v>158258</v>
      </c>
      <c r="O143" s="5">
        <f t="shared" ca="1" si="50"/>
        <v>126453</v>
      </c>
      <c r="P143" t="str">
        <f t="shared" ca="1" si="51"/>
        <v xml:space="preserve"> 微信支付 </v>
      </c>
      <c r="Q143" t="str">
        <f t="shared" ca="1" si="52"/>
        <v xml:space="preserve"> 支付宝 </v>
      </c>
      <c r="R143" t="str">
        <f t="shared" ca="1" si="53"/>
        <v xml:space="preserve"> 信用卡 </v>
      </c>
      <c r="S143" t="str">
        <f t="shared" ca="1" si="54"/>
        <v>微信支付 - 支付宝 - 信用卡</v>
      </c>
    </row>
    <row r="144" spans="1:19" x14ac:dyDescent="0.2">
      <c r="A144" s="3">
        <f t="shared" ca="1" si="39"/>
        <v>126453</v>
      </c>
      <c r="B144">
        <v>100544</v>
      </c>
      <c r="C144">
        <f t="shared" ca="1" si="40"/>
        <v>13403545460</v>
      </c>
      <c r="D144" t="str">
        <f t="shared" ca="1" si="55"/>
        <v xml:space="preserve"> 天猫 </v>
      </c>
      <c r="E144" t="str">
        <f t="shared" ca="1" si="55"/>
        <v xml:space="preserve"> 天猫 </v>
      </c>
      <c r="F144" t="str">
        <f t="shared" ca="1" si="41"/>
        <v xml:space="preserve"> 信用卡 </v>
      </c>
      <c r="G144" t="str">
        <f t="shared" ca="1" si="42"/>
        <v xml:space="preserve"> 天猫 - 天猫 - 信用卡 </v>
      </c>
      <c r="H144" t="str">
        <f t="shared" ca="1" si="43"/>
        <v>5460</v>
      </c>
      <c r="I144">
        <f t="shared" ca="1" si="44"/>
        <v>6</v>
      </c>
      <c r="J144" t="str">
        <f t="shared" ca="1" si="45"/>
        <v>天猫 - 天猫 - 信用卡</v>
      </c>
      <c r="K144" t="str">
        <f t="shared" ca="1" si="46"/>
        <v>134****5460</v>
      </c>
      <c r="L144">
        <f t="shared" si="47"/>
        <v>144</v>
      </c>
      <c r="M144">
        <f t="shared" si="48"/>
        <v>143</v>
      </c>
      <c r="N144" s="3">
        <f t="shared" ca="1" si="49"/>
        <v>125097</v>
      </c>
      <c r="O144" s="5">
        <f t="shared" ca="1" si="50"/>
        <v>155806</v>
      </c>
      <c r="P144" t="str">
        <f t="shared" ca="1" si="51"/>
        <v xml:space="preserve"> 微信支付 </v>
      </c>
      <c r="Q144" t="str">
        <f t="shared" ca="1" si="52"/>
        <v xml:space="preserve"> 信用卡 </v>
      </c>
      <c r="R144" t="str">
        <f t="shared" ca="1" si="53"/>
        <v xml:space="preserve"> 微信支付 </v>
      </c>
      <c r="S144" t="str">
        <f t="shared" ca="1" si="54"/>
        <v>微信支付 - 信用卡 - 微信支付</v>
      </c>
    </row>
    <row r="145" spans="1:19" x14ac:dyDescent="0.2">
      <c r="A145" s="3">
        <f t="shared" ca="1" si="39"/>
        <v>155806</v>
      </c>
      <c r="B145">
        <v>100570</v>
      </c>
      <c r="C145">
        <f t="shared" ca="1" si="40"/>
        <v>13115579135</v>
      </c>
      <c r="D145" t="str">
        <f t="shared" ca="1" si="55"/>
        <v xml:space="preserve"> App </v>
      </c>
      <c r="E145" t="str">
        <f t="shared" ca="1" si="55"/>
        <v xml:space="preserve"> 天猫 </v>
      </c>
      <c r="F145" t="str">
        <f t="shared" ca="1" si="41"/>
        <v xml:space="preserve"> 微信支付 </v>
      </c>
      <c r="G145" t="str">
        <f t="shared" ca="1" si="42"/>
        <v xml:space="preserve"> App - 天猫 - 微信支付 </v>
      </c>
      <c r="H145" t="str">
        <f t="shared" ca="1" si="43"/>
        <v>9135</v>
      </c>
      <c r="I145">
        <f t="shared" ca="1" si="44"/>
        <v>6</v>
      </c>
      <c r="J145" t="str">
        <f t="shared" ca="1" si="45"/>
        <v>App - 天猫 - 微信支付</v>
      </c>
      <c r="K145" t="str">
        <f t="shared" ca="1" si="46"/>
        <v>131****9135</v>
      </c>
      <c r="L145">
        <f t="shared" si="47"/>
        <v>145</v>
      </c>
      <c r="M145">
        <f t="shared" si="48"/>
        <v>144</v>
      </c>
      <c r="N145" s="3">
        <f t="shared" ca="1" si="49"/>
        <v>124752</v>
      </c>
      <c r="O145" s="5">
        <f t="shared" ca="1" si="50"/>
        <v>139027</v>
      </c>
      <c r="P145" t="str">
        <f t="shared" ca="1" si="51"/>
        <v xml:space="preserve"> 微信支付 </v>
      </c>
      <c r="Q145" t="str">
        <f t="shared" ca="1" si="52"/>
        <v xml:space="preserve"> 信用卡 </v>
      </c>
      <c r="R145" t="str">
        <f t="shared" ca="1" si="53"/>
        <v xml:space="preserve"> 支付宝 </v>
      </c>
      <c r="S145" t="str">
        <f t="shared" ca="1" si="54"/>
        <v>微信支付 - 信用卡 - 支付宝</v>
      </c>
    </row>
    <row r="146" spans="1:19" x14ac:dyDescent="0.2">
      <c r="A146" s="3">
        <f t="shared" ca="1" si="39"/>
        <v>139027</v>
      </c>
      <c r="B146">
        <v>100770</v>
      </c>
      <c r="C146">
        <f t="shared" ca="1" si="40"/>
        <v>13623273375</v>
      </c>
      <c r="D146" t="str">
        <f t="shared" ca="1" si="55"/>
        <v xml:space="preserve"> 天猫 </v>
      </c>
      <c r="E146" t="str">
        <f t="shared" ca="1" si="55"/>
        <v xml:space="preserve"> 天猫 </v>
      </c>
      <c r="F146" t="str">
        <f t="shared" ca="1" si="41"/>
        <v xml:space="preserve"> 微信支付 </v>
      </c>
      <c r="G146" t="str">
        <f t="shared" ca="1" si="42"/>
        <v xml:space="preserve"> 天猫 - 天猫 - 微信支付 </v>
      </c>
      <c r="H146" t="str">
        <f t="shared" ca="1" si="43"/>
        <v>3375</v>
      </c>
      <c r="I146">
        <f t="shared" ca="1" si="44"/>
        <v>6</v>
      </c>
      <c r="J146" t="str">
        <f t="shared" ca="1" si="45"/>
        <v>天猫 - 天猫 - 微信支付</v>
      </c>
      <c r="K146" t="str">
        <f t="shared" ca="1" si="46"/>
        <v>136****3375</v>
      </c>
      <c r="L146">
        <f t="shared" si="47"/>
        <v>146</v>
      </c>
      <c r="M146">
        <f t="shared" si="48"/>
        <v>145</v>
      </c>
      <c r="N146" s="3">
        <f t="shared" ca="1" si="49"/>
        <v>197125</v>
      </c>
      <c r="O146" s="5">
        <f t="shared" ca="1" si="50"/>
        <v>123326</v>
      </c>
      <c r="P146" t="str">
        <f t="shared" ca="1" si="51"/>
        <v xml:space="preserve"> 信用卡 </v>
      </c>
      <c r="Q146" t="str">
        <f t="shared" ca="1" si="52"/>
        <v xml:space="preserve"> 支付宝 </v>
      </c>
      <c r="R146" t="str">
        <f t="shared" ca="1" si="53"/>
        <v xml:space="preserve"> 微信支付 </v>
      </c>
      <c r="S146" t="str">
        <f t="shared" ca="1" si="54"/>
        <v>信用卡 - 支付宝 - 微信支付</v>
      </c>
    </row>
    <row r="147" spans="1:19" x14ac:dyDescent="0.2">
      <c r="A147" s="3">
        <f t="shared" ca="1" si="39"/>
        <v>123326</v>
      </c>
      <c r="B147">
        <v>100934</v>
      </c>
      <c r="C147">
        <f t="shared" ca="1" si="40"/>
        <v>13309925151</v>
      </c>
      <c r="D147" t="str">
        <f t="shared" ca="1" si="55"/>
        <v xml:space="preserve"> 天猫 </v>
      </c>
      <c r="E147" t="str">
        <f t="shared" ca="1" si="55"/>
        <v xml:space="preserve"> App </v>
      </c>
      <c r="F147" t="str">
        <f t="shared" ca="1" si="41"/>
        <v xml:space="preserve"> 支付宝 </v>
      </c>
      <c r="G147" t="str">
        <f t="shared" ca="1" si="42"/>
        <v xml:space="preserve"> 天猫 - App - 支付宝 </v>
      </c>
      <c r="H147" t="str">
        <f t="shared" ca="1" si="43"/>
        <v>5151</v>
      </c>
      <c r="I147">
        <f t="shared" ca="1" si="44"/>
        <v>6</v>
      </c>
      <c r="J147" t="str">
        <f t="shared" ca="1" si="45"/>
        <v>天猫 - App - 支付宝</v>
      </c>
      <c r="K147" t="str">
        <f t="shared" ca="1" si="46"/>
        <v>133****5151</v>
      </c>
      <c r="L147">
        <f t="shared" si="47"/>
        <v>147</v>
      </c>
      <c r="M147">
        <f t="shared" si="48"/>
        <v>146</v>
      </c>
      <c r="N147" s="3">
        <f t="shared" ca="1" si="49"/>
        <v>107607</v>
      </c>
      <c r="O147" s="5">
        <f t="shared" ca="1" si="50"/>
        <v>172474</v>
      </c>
      <c r="P147" t="str">
        <f t="shared" ca="1" si="51"/>
        <v xml:space="preserve"> 微信支付 </v>
      </c>
      <c r="Q147" t="str">
        <f t="shared" ca="1" si="52"/>
        <v xml:space="preserve"> 支付宝 </v>
      </c>
      <c r="R147" t="str">
        <f t="shared" ca="1" si="53"/>
        <v xml:space="preserve"> 支付宝 </v>
      </c>
      <c r="S147" t="str">
        <f t="shared" ca="1" si="54"/>
        <v>微信支付 - 支付宝 - 支付宝</v>
      </c>
    </row>
    <row r="148" spans="1:19" x14ac:dyDescent="0.2">
      <c r="A148" s="3">
        <f t="shared" ca="1" si="39"/>
        <v>172474</v>
      </c>
      <c r="B148">
        <v>101458</v>
      </c>
      <c r="C148">
        <f t="shared" ca="1" si="40"/>
        <v>13265396320</v>
      </c>
      <c r="D148" t="str">
        <f t="shared" ca="1" si="55"/>
        <v xml:space="preserve"> 微信 </v>
      </c>
      <c r="E148" t="str">
        <f t="shared" ca="1" si="55"/>
        <v xml:space="preserve"> 微信 </v>
      </c>
      <c r="F148" t="str">
        <f t="shared" ca="1" si="41"/>
        <v xml:space="preserve"> 微信支付 </v>
      </c>
      <c r="G148" t="str">
        <f t="shared" ca="1" si="42"/>
        <v xml:space="preserve"> 微信 - 微信 - 微信支付 </v>
      </c>
      <c r="H148" t="str">
        <f t="shared" ca="1" si="43"/>
        <v>6320</v>
      </c>
      <c r="I148">
        <f t="shared" ca="1" si="44"/>
        <v>6</v>
      </c>
      <c r="J148" t="str">
        <f t="shared" ca="1" si="45"/>
        <v>微信 - 微信 - 微信支付</v>
      </c>
      <c r="K148" t="str">
        <f t="shared" ca="1" si="46"/>
        <v>132****6320</v>
      </c>
      <c r="L148">
        <f t="shared" si="47"/>
        <v>148</v>
      </c>
      <c r="M148">
        <f t="shared" si="48"/>
        <v>147</v>
      </c>
      <c r="N148" s="3">
        <f t="shared" ca="1" si="49"/>
        <v>139931</v>
      </c>
      <c r="O148" s="5">
        <f t="shared" ca="1" si="50"/>
        <v>159647</v>
      </c>
      <c r="P148" t="str">
        <f t="shared" ca="1" si="51"/>
        <v xml:space="preserve"> 支付宝 </v>
      </c>
      <c r="Q148" t="str">
        <f t="shared" ca="1" si="52"/>
        <v xml:space="preserve"> 微信支付 </v>
      </c>
      <c r="R148" t="str">
        <f t="shared" ca="1" si="53"/>
        <v xml:space="preserve"> 信用卡 </v>
      </c>
      <c r="S148" t="str">
        <f t="shared" ca="1" si="54"/>
        <v>支付宝 - 微信支付 - 信用卡</v>
      </c>
    </row>
    <row r="149" spans="1:19" x14ac:dyDescent="0.2">
      <c r="A149" s="3">
        <f t="shared" ca="1" si="39"/>
        <v>159647</v>
      </c>
      <c r="B149">
        <v>100009</v>
      </c>
      <c r="C149">
        <f t="shared" ca="1" si="40"/>
        <v>13418046995</v>
      </c>
      <c r="D149" t="str">
        <f t="shared" ca="1" si="55"/>
        <v xml:space="preserve"> 微信 </v>
      </c>
      <c r="E149" t="str">
        <f t="shared" ca="1" si="55"/>
        <v xml:space="preserve"> App </v>
      </c>
      <c r="F149" t="str">
        <f t="shared" ca="1" si="41"/>
        <v xml:space="preserve"> 微信支付 </v>
      </c>
      <c r="G149" t="str">
        <f t="shared" ca="1" si="42"/>
        <v xml:space="preserve"> 微信 - App - 微信支付 </v>
      </c>
      <c r="H149" t="str">
        <f t="shared" ca="1" si="43"/>
        <v>6995</v>
      </c>
      <c r="I149">
        <f t="shared" ca="1" si="44"/>
        <v>6</v>
      </c>
      <c r="J149" t="str">
        <f t="shared" ca="1" si="45"/>
        <v>微信 - App - 微信支付</v>
      </c>
      <c r="K149" t="str">
        <f t="shared" ca="1" si="46"/>
        <v>134****6995</v>
      </c>
      <c r="L149">
        <f t="shared" si="47"/>
        <v>149</v>
      </c>
      <c r="M149">
        <f t="shared" si="48"/>
        <v>148</v>
      </c>
      <c r="N149" s="3">
        <f t="shared" ca="1" si="49"/>
        <v>116207</v>
      </c>
      <c r="O149" s="5">
        <f t="shared" ca="1" si="50"/>
        <v>192483</v>
      </c>
      <c r="P149" t="str">
        <f t="shared" ca="1" si="51"/>
        <v xml:space="preserve"> 微信支付 </v>
      </c>
      <c r="Q149" t="str">
        <f t="shared" ca="1" si="52"/>
        <v xml:space="preserve"> 微信支付 </v>
      </c>
      <c r="R149" t="str">
        <f t="shared" ca="1" si="53"/>
        <v xml:space="preserve"> 微信支付 </v>
      </c>
      <c r="S149" t="str">
        <f t="shared" ca="1" si="54"/>
        <v>微信支付 - 微信支付 - 微信支付</v>
      </c>
    </row>
    <row r="150" spans="1:19" x14ac:dyDescent="0.2">
      <c r="A150" s="3">
        <f t="shared" ca="1" si="39"/>
        <v>192483</v>
      </c>
      <c r="B150">
        <v>101059</v>
      </c>
      <c r="C150">
        <f t="shared" ca="1" si="40"/>
        <v>13329052483</v>
      </c>
      <c r="D150" t="str">
        <f t="shared" ca="1" si="55"/>
        <v xml:space="preserve"> 微信 </v>
      </c>
      <c r="E150" t="str">
        <f t="shared" ca="1" si="55"/>
        <v xml:space="preserve"> 天猫 </v>
      </c>
      <c r="F150" t="str">
        <f t="shared" ca="1" si="41"/>
        <v xml:space="preserve"> 信用卡 </v>
      </c>
      <c r="G150" t="str">
        <f t="shared" ca="1" si="42"/>
        <v xml:space="preserve"> 微信 - 天猫 - 信用卡 </v>
      </c>
      <c r="H150" t="str">
        <f t="shared" ca="1" si="43"/>
        <v>2483</v>
      </c>
      <c r="I150">
        <f t="shared" ca="1" si="44"/>
        <v>6</v>
      </c>
      <c r="J150" t="str">
        <f t="shared" ca="1" si="45"/>
        <v>微信 - 天猫 - 信用卡</v>
      </c>
      <c r="K150" t="str">
        <f t="shared" ca="1" si="46"/>
        <v>133****2483</v>
      </c>
      <c r="L150">
        <f t="shared" si="47"/>
        <v>150</v>
      </c>
      <c r="M150">
        <f t="shared" si="48"/>
        <v>149</v>
      </c>
      <c r="N150" s="3">
        <f t="shared" ca="1" si="49"/>
        <v>172582</v>
      </c>
      <c r="O150" s="5">
        <f t="shared" ca="1" si="50"/>
        <v>183288</v>
      </c>
      <c r="P150" t="str">
        <f t="shared" ca="1" si="51"/>
        <v xml:space="preserve"> 微信支付 </v>
      </c>
      <c r="Q150" t="str">
        <f t="shared" ca="1" si="52"/>
        <v xml:space="preserve"> 微信支付 </v>
      </c>
      <c r="R150" t="str">
        <f t="shared" ca="1" si="53"/>
        <v xml:space="preserve"> 信用卡 </v>
      </c>
      <c r="S150" t="str">
        <f t="shared" ca="1" si="54"/>
        <v>微信支付 - 微信支付 - 信用卡</v>
      </c>
    </row>
    <row r="151" spans="1:19" x14ac:dyDescent="0.2">
      <c r="A151" s="3">
        <f t="shared" ca="1" si="39"/>
        <v>183288</v>
      </c>
      <c r="B151">
        <v>100956</v>
      </c>
      <c r="C151">
        <f t="shared" ca="1" si="40"/>
        <v>13752926837</v>
      </c>
      <c r="D151" t="str">
        <f t="shared" ca="1" si="55"/>
        <v xml:space="preserve"> 天猫 </v>
      </c>
      <c r="E151" t="str">
        <f t="shared" ca="1" si="55"/>
        <v xml:space="preserve"> 微信 </v>
      </c>
      <c r="F151" t="str">
        <f t="shared" ca="1" si="41"/>
        <v xml:space="preserve"> 信用卡 </v>
      </c>
      <c r="G151" t="str">
        <f t="shared" ca="1" si="42"/>
        <v xml:space="preserve"> 天猫 - 微信 - 信用卡 </v>
      </c>
      <c r="H151" t="str">
        <f t="shared" ca="1" si="43"/>
        <v>6837</v>
      </c>
      <c r="I151">
        <f t="shared" ca="1" si="44"/>
        <v>6</v>
      </c>
      <c r="J151" t="str">
        <f t="shared" ca="1" si="45"/>
        <v>天猫 - 微信 - 信用卡</v>
      </c>
      <c r="K151" t="str">
        <f t="shared" ca="1" si="46"/>
        <v>137****6837</v>
      </c>
      <c r="L151">
        <f t="shared" si="47"/>
        <v>151</v>
      </c>
      <c r="M151">
        <f t="shared" si="48"/>
        <v>150</v>
      </c>
      <c r="N151" s="3">
        <f t="shared" ca="1" si="49"/>
        <v>118326</v>
      </c>
      <c r="O151" s="5">
        <f t="shared" ca="1" si="50"/>
        <v>109207</v>
      </c>
      <c r="P151" t="str">
        <f t="shared" ca="1" si="51"/>
        <v xml:space="preserve"> 信用卡 </v>
      </c>
      <c r="Q151" t="str">
        <f t="shared" ca="1" si="52"/>
        <v xml:space="preserve"> 支付宝 </v>
      </c>
      <c r="R151" t="str">
        <f t="shared" ca="1" si="53"/>
        <v xml:space="preserve"> 微信支付 </v>
      </c>
      <c r="S151" t="str">
        <f t="shared" ca="1" si="54"/>
        <v>信用卡 - 支付宝 - 微信支付</v>
      </c>
    </row>
    <row r="152" spans="1:19" x14ac:dyDescent="0.2">
      <c r="A152" s="3">
        <f t="shared" ca="1" si="39"/>
        <v>109207</v>
      </c>
      <c r="B152">
        <v>100148</v>
      </c>
      <c r="C152">
        <f t="shared" ca="1" si="40"/>
        <v>13098231263</v>
      </c>
      <c r="D152" t="str">
        <f t="shared" ca="1" si="55"/>
        <v xml:space="preserve"> App </v>
      </c>
      <c r="E152" t="str">
        <f t="shared" ca="1" si="55"/>
        <v xml:space="preserve"> 天猫 </v>
      </c>
      <c r="F152" t="str">
        <f t="shared" ca="1" si="41"/>
        <v xml:space="preserve"> 微信支付 </v>
      </c>
      <c r="G152" t="str">
        <f t="shared" ca="1" si="42"/>
        <v xml:space="preserve"> App - 天猫 - 微信支付 </v>
      </c>
      <c r="H152" t="str">
        <f t="shared" ca="1" si="43"/>
        <v>1263</v>
      </c>
      <c r="I152">
        <f t="shared" ca="1" si="44"/>
        <v>6</v>
      </c>
      <c r="J152" t="str">
        <f t="shared" ca="1" si="45"/>
        <v>App - 天猫 - 微信支付</v>
      </c>
      <c r="K152" t="str">
        <f t="shared" ca="1" si="46"/>
        <v>130****1263</v>
      </c>
      <c r="L152">
        <f t="shared" si="47"/>
        <v>152</v>
      </c>
      <c r="M152">
        <f t="shared" si="48"/>
        <v>151</v>
      </c>
      <c r="N152" s="3">
        <f t="shared" ca="1" si="49"/>
        <v>164233</v>
      </c>
      <c r="O152" s="5">
        <f t="shared" ca="1" si="50"/>
        <v>137856</v>
      </c>
      <c r="P152" t="str">
        <f t="shared" ca="1" si="51"/>
        <v xml:space="preserve"> 微信支付 </v>
      </c>
      <c r="Q152" t="str">
        <f t="shared" ca="1" si="52"/>
        <v xml:space="preserve"> 支付宝 </v>
      </c>
      <c r="R152" t="str">
        <f t="shared" ca="1" si="53"/>
        <v xml:space="preserve"> 微信支付 </v>
      </c>
      <c r="S152" t="str">
        <f t="shared" ca="1" si="54"/>
        <v>微信支付 - 支付宝 - 微信支付</v>
      </c>
    </row>
    <row r="153" spans="1:19" x14ac:dyDescent="0.2">
      <c r="A153" s="3">
        <f t="shared" ca="1" si="39"/>
        <v>137856</v>
      </c>
      <c r="B153">
        <v>100668</v>
      </c>
      <c r="C153">
        <f t="shared" ca="1" si="40"/>
        <v>13550694247</v>
      </c>
      <c r="D153" t="str">
        <f t="shared" ca="1" si="55"/>
        <v xml:space="preserve"> App </v>
      </c>
      <c r="E153" t="str">
        <f t="shared" ca="1" si="55"/>
        <v xml:space="preserve"> 天猫 </v>
      </c>
      <c r="F153" t="str">
        <f t="shared" ca="1" si="41"/>
        <v xml:space="preserve"> 微信支付 </v>
      </c>
      <c r="G153" t="str">
        <f t="shared" ca="1" si="42"/>
        <v xml:space="preserve"> App - 天猫 - 微信支付 </v>
      </c>
      <c r="H153" t="str">
        <f t="shared" ca="1" si="43"/>
        <v>4247</v>
      </c>
      <c r="I153">
        <f t="shared" ca="1" si="44"/>
        <v>6</v>
      </c>
      <c r="J153" t="str">
        <f t="shared" ca="1" si="45"/>
        <v>App - 天猫 - 微信支付</v>
      </c>
      <c r="K153" t="str">
        <f t="shared" ca="1" si="46"/>
        <v>135****4247</v>
      </c>
      <c r="L153">
        <f t="shared" si="47"/>
        <v>153</v>
      </c>
      <c r="M153">
        <f t="shared" si="48"/>
        <v>152</v>
      </c>
      <c r="N153" s="3">
        <f t="shared" ca="1" si="49"/>
        <v>190142</v>
      </c>
      <c r="O153" s="5">
        <f t="shared" ca="1" si="50"/>
        <v>115676</v>
      </c>
      <c r="P153" t="str">
        <f t="shared" ca="1" si="51"/>
        <v xml:space="preserve"> 支付宝 </v>
      </c>
      <c r="Q153" t="str">
        <f t="shared" ca="1" si="52"/>
        <v xml:space="preserve"> 微信支付 </v>
      </c>
      <c r="R153" t="str">
        <f t="shared" ca="1" si="53"/>
        <v xml:space="preserve"> 微信支付 </v>
      </c>
      <c r="S153" t="str">
        <f t="shared" ca="1" si="54"/>
        <v>支付宝 - 微信支付 - 微信支付</v>
      </c>
    </row>
    <row r="154" spans="1:19" x14ac:dyDescent="0.2">
      <c r="A154" s="3">
        <f t="shared" ca="1" si="39"/>
        <v>115676</v>
      </c>
      <c r="B154">
        <v>101011</v>
      </c>
      <c r="C154">
        <f t="shared" ca="1" si="40"/>
        <v>13612337366</v>
      </c>
      <c r="D154" t="str">
        <f t="shared" ca="1" si="55"/>
        <v xml:space="preserve"> 微信 </v>
      </c>
      <c r="E154" t="str">
        <f t="shared" ca="1" si="55"/>
        <v xml:space="preserve"> 微信 </v>
      </c>
      <c r="F154" t="str">
        <f t="shared" ca="1" si="41"/>
        <v xml:space="preserve"> 微信支付 </v>
      </c>
      <c r="G154" t="str">
        <f t="shared" ca="1" si="42"/>
        <v xml:space="preserve"> 微信 - 微信 - 微信支付 </v>
      </c>
      <c r="H154" t="str">
        <f t="shared" ca="1" si="43"/>
        <v>7366</v>
      </c>
      <c r="I154">
        <f t="shared" ca="1" si="44"/>
        <v>6</v>
      </c>
      <c r="J154" t="str">
        <f t="shared" ca="1" si="45"/>
        <v>微信 - 微信 - 微信支付</v>
      </c>
      <c r="K154" t="str">
        <f t="shared" ca="1" si="46"/>
        <v>136****7366</v>
      </c>
      <c r="L154">
        <f t="shared" si="47"/>
        <v>154</v>
      </c>
      <c r="M154">
        <f t="shared" si="48"/>
        <v>153</v>
      </c>
      <c r="N154" s="3">
        <f t="shared" ca="1" si="49"/>
        <v>121048</v>
      </c>
      <c r="O154" s="5">
        <f t="shared" ca="1" si="50"/>
        <v>104718</v>
      </c>
      <c r="P154" t="str">
        <f t="shared" ca="1" si="51"/>
        <v xml:space="preserve"> 信用卡 </v>
      </c>
      <c r="Q154" t="str">
        <f t="shared" ca="1" si="52"/>
        <v xml:space="preserve"> 支付宝 </v>
      </c>
      <c r="R154" t="str">
        <f t="shared" ca="1" si="53"/>
        <v xml:space="preserve"> 信用卡 </v>
      </c>
      <c r="S154" t="str">
        <f t="shared" ca="1" si="54"/>
        <v>信用卡 - 支付宝 - 信用卡</v>
      </c>
    </row>
    <row r="155" spans="1:19" x14ac:dyDescent="0.2">
      <c r="A155" s="3">
        <f t="shared" ca="1" si="39"/>
        <v>104718</v>
      </c>
      <c r="B155">
        <v>101262</v>
      </c>
      <c r="C155">
        <f t="shared" ca="1" si="40"/>
        <v>13895388363</v>
      </c>
      <c r="D155" t="str">
        <f t="shared" ca="1" si="55"/>
        <v xml:space="preserve"> 微信 </v>
      </c>
      <c r="E155" t="str">
        <f t="shared" ca="1" si="55"/>
        <v xml:space="preserve"> App </v>
      </c>
      <c r="F155" t="str">
        <f t="shared" ca="1" si="41"/>
        <v xml:space="preserve"> 信用卡 </v>
      </c>
      <c r="G155" t="str">
        <f t="shared" ca="1" si="42"/>
        <v xml:space="preserve"> 微信 - App - 信用卡 </v>
      </c>
      <c r="H155" t="str">
        <f t="shared" ca="1" si="43"/>
        <v>8363</v>
      </c>
      <c r="I155">
        <f t="shared" ca="1" si="44"/>
        <v>6</v>
      </c>
      <c r="J155" t="str">
        <f t="shared" ca="1" si="45"/>
        <v>微信 - App - 信用卡</v>
      </c>
      <c r="K155" t="str">
        <f t="shared" ca="1" si="46"/>
        <v>138****8363</v>
      </c>
      <c r="L155">
        <f t="shared" si="47"/>
        <v>155</v>
      </c>
      <c r="M155">
        <f t="shared" si="48"/>
        <v>154</v>
      </c>
      <c r="N155" s="3">
        <f t="shared" ca="1" si="49"/>
        <v>193955</v>
      </c>
      <c r="O155" s="5">
        <f t="shared" ca="1" si="50"/>
        <v>187823</v>
      </c>
      <c r="P155" t="str">
        <f t="shared" ca="1" si="51"/>
        <v xml:space="preserve"> 支付宝 </v>
      </c>
      <c r="Q155" t="str">
        <f t="shared" ca="1" si="52"/>
        <v xml:space="preserve"> 信用卡 </v>
      </c>
      <c r="R155" t="str">
        <f t="shared" ca="1" si="53"/>
        <v xml:space="preserve"> 信用卡 </v>
      </c>
      <c r="S155" t="str">
        <f t="shared" ca="1" si="54"/>
        <v>支付宝 - 信用卡 - 信用卡</v>
      </c>
    </row>
    <row r="156" spans="1:19" x14ac:dyDescent="0.2">
      <c r="A156" s="3">
        <f t="shared" ca="1" si="39"/>
        <v>187823</v>
      </c>
      <c r="B156">
        <v>100985</v>
      </c>
      <c r="C156">
        <f t="shared" ca="1" si="40"/>
        <v>13294010179</v>
      </c>
      <c r="D156" t="str">
        <f t="shared" ca="1" si="55"/>
        <v xml:space="preserve"> App </v>
      </c>
      <c r="E156" t="str">
        <f t="shared" ca="1" si="55"/>
        <v xml:space="preserve"> 微信 </v>
      </c>
      <c r="F156" t="str">
        <f t="shared" ca="1" si="41"/>
        <v xml:space="preserve"> 微信支付 </v>
      </c>
      <c r="G156" t="str">
        <f t="shared" ca="1" si="42"/>
        <v xml:space="preserve"> App - 微信 - 微信支付 </v>
      </c>
      <c r="H156" t="str">
        <f t="shared" ca="1" si="43"/>
        <v>0179</v>
      </c>
      <c r="I156">
        <f t="shared" ca="1" si="44"/>
        <v>6</v>
      </c>
      <c r="J156" t="str">
        <f t="shared" ca="1" si="45"/>
        <v>App - 微信 - 微信支付</v>
      </c>
      <c r="K156" t="str">
        <f t="shared" ca="1" si="46"/>
        <v>132****0179</v>
      </c>
      <c r="L156">
        <f t="shared" si="47"/>
        <v>156</v>
      </c>
      <c r="M156">
        <f t="shared" si="48"/>
        <v>155</v>
      </c>
      <c r="N156" s="3">
        <f t="shared" ca="1" si="49"/>
        <v>123873</v>
      </c>
      <c r="O156" s="5">
        <f t="shared" ca="1" si="50"/>
        <v>134375</v>
      </c>
      <c r="P156" t="str">
        <f t="shared" ca="1" si="51"/>
        <v xml:space="preserve"> 支付宝 </v>
      </c>
      <c r="Q156" t="str">
        <f t="shared" ca="1" si="52"/>
        <v xml:space="preserve"> 微信支付 </v>
      </c>
      <c r="R156" t="str">
        <f t="shared" ca="1" si="53"/>
        <v xml:space="preserve"> 信用卡 </v>
      </c>
      <c r="S156" t="str">
        <f t="shared" ca="1" si="54"/>
        <v>支付宝 - 微信支付 - 信用卡</v>
      </c>
    </row>
    <row r="157" spans="1:19" x14ac:dyDescent="0.2">
      <c r="A157" s="3">
        <f t="shared" ca="1" si="39"/>
        <v>134375</v>
      </c>
      <c r="B157">
        <v>101054</v>
      </c>
      <c r="C157">
        <f t="shared" ca="1" si="40"/>
        <v>13709079967</v>
      </c>
      <c r="D157" t="str">
        <f t="shared" ca="1" si="55"/>
        <v xml:space="preserve"> 天猫 </v>
      </c>
      <c r="E157" t="str">
        <f t="shared" ca="1" si="55"/>
        <v xml:space="preserve"> 微信 </v>
      </c>
      <c r="F157" t="str">
        <f t="shared" ca="1" si="41"/>
        <v xml:space="preserve"> 支付宝 </v>
      </c>
      <c r="G157" t="str">
        <f t="shared" ca="1" si="42"/>
        <v xml:space="preserve"> 天猫 - 微信 - 支付宝 </v>
      </c>
      <c r="H157" t="str">
        <f t="shared" ca="1" si="43"/>
        <v>9967</v>
      </c>
      <c r="I157">
        <f t="shared" ca="1" si="44"/>
        <v>6</v>
      </c>
      <c r="J157" t="str">
        <f t="shared" ca="1" si="45"/>
        <v>天猫 - 微信 - 支付宝</v>
      </c>
      <c r="K157" t="str">
        <f t="shared" ca="1" si="46"/>
        <v>137****9967</v>
      </c>
      <c r="L157">
        <f t="shared" si="47"/>
        <v>157</v>
      </c>
      <c r="M157">
        <f t="shared" si="48"/>
        <v>156</v>
      </c>
      <c r="N157" s="3">
        <f t="shared" ca="1" si="49"/>
        <v>136394</v>
      </c>
      <c r="O157" s="5">
        <f t="shared" ca="1" si="50"/>
        <v>124815</v>
      </c>
      <c r="P157" t="str">
        <f t="shared" ca="1" si="51"/>
        <v xml:space="preserve"> 微信支付 </v>
      </c>
      <c r="Q157" t="str">
        <f t="shared" ca="1" si="52"/>
        <v xml:space="preserve"> 信用卡 </v>
      </c>
      <c r="R157" t="str">
        <f t="shared" ca="1" si="53"/>
        <v xml:space="preserve"> 微信支付 </v>
      </c>
      <c r="S157" t="str">
        <f t="shared" ca="1" si="54"/>
        <v>微信支付 - 信用卡 - 微信支付</v>
      </c>
    </row>
    <row r="158" spans="1:19" x14ac:dyDescent="0.2">
      <c r="A158" s="3">
        <f t="shared" ca="1" si="39"/>
        <v>124815</v>
      </c>
      <c r="B158">
        <v>100197</v>
      </c>
      <c r="C158">
        <f t="shared" ca="1" si="40"/>
        <v>13315926580</v>
      </c>
      <c r="D158" t="str">
        <f t="shared" ca="1" si="55"/>
        <v xml:space="preserve"> 微信 </v>
      </c>
      <c r="E158" t="str">
        <f t="shared" ca="1" si="55"/>
        <v xml:space="preserve"> 天猫 </v>
      </c>
      <c r="F158" t="str">
        <f t="shared" ca="1" si="41"/>
        <v xml:space="preserve"> 信用卡 </v>
      </c>
      <c r="G158" t="str">
        <f t="shared" ca="1" si="42"/>
        <v xml:space="preserve"> 微信 - 天猫 - 信用卡 </v>
      </c>
      <c r="H158" t="str">
        <f t="shared" ca="1" si="43"/>
        <v>6580</v>
      </c>
      <c r="I158">
        <f t="shared" ca="1" si="44"/>
        <v>6</v>
      </c>
      <c r="J158" t="str">
        <f t="shared" ca="1" si="45"/>
        <v>微信 - 天猫 - 信用卡</v>
      </c>
      <c r="K158" t="str">
        <f t="shared" ca="1" si="46"/>
        <v>133****6580</v>
      </c>
      <c r="L158">
        <f t="shared" si="47"/>
        <v>158</v>
      </c>
      <c r="M158">
        <f t="shared" si="48"/>
        <v>157</v>
      </c>
      <c r="N158" s="3">
        <f t="shared" ca="1" si="49"/>
        <v>127769</v>
      </c>
      <c r="O158" s="5">
        <f t="shared" ca="1" si="50"/>
        <v>131483</v>
      </c>
      <c r="P158" t="str">
        <f t="shared" ca="1" si="51"/>
        <v xml:space="preserve"> 信用卡 </v>
      </c>
      <c r="Q158" t="str">
        <f t="shared" ca="1" si="52"/>
        <v xml:space="preserve"> 微信支付 </v>
      </c>
      <c r="R158" t="str">
        <f t="shared" ca="1" si="53"/>
        <v xml:space="preserve"> 支付宝 </v>
      </c>
      <c r="S158" t="str">
        <f t="shared" ca="1" si="54"/>
        <v>信用卡 - 微信支付 - 支付宝</v>
      </c>
    </row>
    <row r="159" spans="1:19" x14ac:dyDescent="0.2">
      <c r="A159" s="3">
        <f t="shared" ca="1" si="39"/>
        <v>131483</v>
      </c>
      <c r="B159">
        <v>100214</v>
      </c>
      <c r="C159">
        <f t="shared" ca="1" si="40"/>
        <v>13006226495</v>
      </c>
      <c r="D159" t="str">
        <f t="shared" ca="1" si="55"/>
        <v xml:space="preserve"> 微信 </v>
      </c>
      <c r="E159" t="str">
        <f t="shared" ca="1" si="55"/>
        <v xml:space="preserve"> App </v>
      </c>
      <c r="F159" t="str">
        <f t="shared" ca="1" si="41"/>
        <v xml:space="preserve"> 微信支付 </v>
      </c>
      <c r="G159" t="str">
        <f t="shared" ca="1" si="42"/>
        <v xml:space="preserve"> 微信 - App - 微信支付 </v>
      </c>
      <c r="H159" t="str">
        <f t="shared" ca="1" si="43"/>
        <v>6495</v>
      </c>
      <c r="I159">
        <f t="shared" ca="1" si="44"/>
        <v>6</v>
      </c>
      <c r="J159" t="str">
        <f t="shared" ca="1" si="45"/>
        <v>微信 - App - 微信支付</v>
      </c>
      <c r="K159" t="str">
        <f t="shared" ca="1" si="46"/>
        <v>130****6495</v>
      </c>
      <c r="L159">
        <f t="shared" si="47"/>
        <v>159</v>
      </c>
      <c r="M159">
        <f t="shared" si="48"/>
        <v>158</v>
      </c>
      <c r="N159" s="3">
        <f t="shared" ca="1" si="49"/>
        <v>153035</v>
      </c>
      <c r="O159" s="5">
        <f t="shared" ca="1" si="50"/>
        <v>114819</v>
      </c>
      <c r="P159" t="str">
        <f t="shared" ca="1" si="51"/>
        <v xml:space="preserve"> 支付宝 </v>
      </c>
      <c r="Q159" t="str">
        <f t="shared" ca="1" si="52"/>
        <v xml:space="preserve"> 支付宝 </v>
      </c>
      <c r="R159" t="str">
        <f t="shared" ca="1" si="53"/>
        <v xml:space="preserve"> 微信支付 </v>
      </c>
      <c r="S159" t="str">
        <f t="shared" ca="1" si="54"/>
        <v>支付宝 - 支付宝 - 微信支付</v>
      </c>
    </row>
    <row r="160" spans="1:19" x14ac:dyDescent="0.2">
      <c r="A160" s="3">
        <f t="shared" ca="1" si="39"/>
        <v>114819</v>
      </c>
      <c r="B160">
        <v>100769</v>
      </c>
      <c r="C160">
        <f t="shared" ca="1" si="40"/>
        <v>13311224728</v>
      </c>
      <c r="D160" t="str">
        <f t="shared" ca="1" si="55"/>
        <v xml:space="preserve"> 天猫 </v>
      </c>
      <c r="E160" t="str">
        <f t="shared" ca="1" si="55"/>
        <v xml:space="preserve"> App </v>
      </c>
      <c r="F160" t="str">
        <f t="shared" ca="1" si="41"/>
        <v xml:space="preserve"> 支付宝 </v>
      </c>
      <c r="G160" t="str">
        <f t="shared" ca="1" si="42"/>
        <v xml:space="preserve"> 天猫 - App - 支付宝 </v>
      </c>
      <c r="H160" t="str">
        <f t="shared" ca="1" si="43"/>
        <v>4728</v>
      </c>
      <c r="I160">
        <f t="shared" ca="1" si="44"/>
        <v>6</v>
      </c>
      <c r="J160" t="str">
        <f t="shared" ca="1" si="45"/>
        <v>天猫 - App - 支付宝</v>
      </c>
      <c r="K160" t="str">
        <f t="shared" ca="1" si="46"/>
        <v>133****4728</v>
      </c>
      <c r="L160">
        <f t="shared" si="47"/>
        <v>160</v>
      </c>
      <c r="M160">
        <f t="shared" si="48"/>
        <v>159</v>
      </c>
      <c r="N160" s="3">
        <f t="shared" ca="1" si="49"/>
        <v>139027</v>
      </c>
      <c r="O160" s="5">
        <f t="shared" ca="1" si="50"/>
        <v>198589</v>
      </c>
      <c r="P160" t="str">
        <f t="shared" ca="1" si="51"/>
        <v xml:space="preserve"> 信用卡 </v>
      </c>
      <c r="Q160" t="str">
        <f t="shared" ca="1" si="52"/>
        <v xml:space="preserve"> 微信支付 </v>
      </c>
      <c r="R160" t="str">
        <f t="shared" ca="1" si="53"/>
        <v xml:space="preserve"> 微信支付 </v>
      </c>
      <c r="S160" t="str">
        <f t="shared" ca="1" si="54"/>
        <v>信用卡 - 微信支付 - 微信支付</v>
      </c>
    </row>
    <row r="161" spans="1:19" x14ac:dyDescent="0.2">
      <c r="A161" s="3">
        <f t="shared" ca="1" si="39"/>
        <v>198589</v>
      </c>
      <c r="B161">
        <v>100264</v>
      </c>
      <c r="C161">
        <f t="shared" ca="1" si="40"/>
        <v>13005239040</v>
      </c>
      <c r="D161" t="str">
        <f t="shared" ca="1" si="55"/>
        <v xml:space="preserve"> 微信 </v>
      </c>
      <c r="E161" t="str">
        <f t="shared" ca="1" si="55"/>
        <v xml:space="preserve"> 天猫 </v>
      </c>
      <c r="F161" t="str">
        <f t="shared" ca="1" si="41"/>
        <v xml:space="preserve"> 信用卡 </v>
      </c>
      <c r="G161" t="str">
        <f t="shared" ca="1" si="42"/>
        <v xml:space="preserve"> 微信 - 天猫 - 信用卡 </v>
      </c>
      <c r="H161" t="str">
        <f t="shared" ca="1" si="43"/>
        <v>9040</v>
      </c>
      <c r="I161">
        <f t="shared" ca="1" si="44"/>
        <v>6</v>
      </c>
      <c r="J161" t="str">
        <f t="shared" ca="1" si="45"/>
        <v>微信 - 天猫 - 信用卡</v>
      </c>
      <c r="K161" t="str">
        <f t="shared" ca="1" si="46"/>
        <v>130****9040</v>
      </c>
      <c r="L161">
        <f t="shared" si="47"/>
        <v>161</v>
      </c>
      <c r="M161">
        <f t="shared" si="48"/>
        <v>160</v>
      </c>
      <c r="N161" s="3">
        <f t="shared" ca="1" si="49"/>
        <v>192431</v>
      </c>
      <c r="O161" s="5">
        <f t="shared" ca="1" si="50"/>
        <v>173209</v>
      </c>
      <c r="P161" t="str">
        <f t="shared" ca="1" si="51"/>
        <v xml:space="preserve"> 微信支付 </v>
      </c>
      <c r="Q161" t="str">
        <f t="shared" ca="1" si="52"/>
        <v xml:space="preserve"> 微信支付 </v>
      </c>
      <c r="R161" t="str">
        <f t="shared" ca="1" si="53"/>
        <v xml:space="preserve"> 支付宝 </v>
      </c>
      <c r="S161" t="str">
        <f t="shared" ca="1" si="54"/>
        <v>微信支付 - 微信支付 - 支付宝</v>
      </c>
    </row>
    <row r="162" spans="1:19" x14ac:dyDescent="0.2">
      <c r="A162" s="3">
        <f t="shared" ca="1" si="39"/>
        <v>173209</v>
      </c>
      <c r="B162">
        <v>100799</v>
      </c>
      <c r="C162">
        <f t="shared" ca="1" si="40"/>
        <v>13452306560</v>
      </c>
      <c r="D162" t="str">
        <f t="shared" ref="D162:E181" ca="1" si="56">IF(RAND()&lt;0.33," 天猫 ",IF(RAND()&lt;0.66," 微信 "," App "))</f>
        <v xml:space="preserve"> App </v>
      </c>
      <c r="E162" t="str">
        <f t="shared" ca="1" si="56"/>
        <v xml:space="preserve"> 微信 </v>
      </c>
      <c r="F162" t="str">
        <f t="shared" ca="1" si="41"/>
        <v xml:space="preserve"> 支付宝 </v>
      </c>
      <c r="G162" t="str">
        <f t="shared" ca="1" si="42"/>
        <v xml:space="preserve"> App - 微信 - 支付宝 </v>
      </c>
      <c r="H162" t="str">
        <f t="shared" ca="1" si="43"/>
        <v>6560</v>
      </c>
      <c r="I162">
        <f t="shared" ca="1" si="44"/>
        <v>6</v>
      </c>
      <c r="J162" t="str">
        <f t="shared" ca="1" si="45"/>
        <v>App - 微信 - 支付宝</v>
      </c>
      <c r="K162" t="str">
        <f t="shared" ca="1" si="46"/>
        <v>134****6560</v>
      </c>
      <c r="L162">
        <f t="shared" si="47"/>
        <v>162</v>
      </c>
      <c r="M162">
        <f t="shared" si="48"/>
        <v>161</v>
      </c>
      <c r="N162" s="3">
        <f t="shared" ca="1" si="49"/>
        <v>109912</v>
      </c>
      <c r="O162" s="5">
        <f t="shared" ca="1" si="50"/>
        <v>100990</v>
      </c>
      <c r="P162" t="str">
        <f t="shared" ca="1" si="51"/>
        <v xml:space="preserve"> 信用卡 </v>
      </c>
      <c r="Q162" t="str">
        <f t="shared" ca="1" si="52"/>
        <v xml:space="preserve"> 微信支付 </v>
      </c>
      <c r="R162" t="str">
        <f t="shared" ca="1" si="53"/>
        <v xml:space="preserve"> 支付宝 </v>
      </c>
      <c r="S162" t="str">
        <f t="shared" ca="1" si="54"/>
        <v>信用卡 - 微信支付 - 支付宝</v>
      </c>
    </row>
    <row r="163" spans="1:19" x14ac:dyDescent="0.2">
      <c r="A163" s="3">
        <f t="shared" ca="1" si="39"/>
        <v>100990</v>
      </c>
      <c r="B163">
        <v>100388</v>
      </c>
      <c r="C163">
        <f t="shared" ca="1" si="40"/>
        <v>13485105668</v>
      </c>
      <c r="D163" t="str">
        <f t="shared" ca="1" si="56"/>
        <v xml:space="preserve"> 天猫 </v>
      </c>
      <c r="E163" t="str">
        <f t="shared" ca="1" si="56"/>
        <v xml:space="preserve"> App </v>
      </c>
      <c r="F163" t="str">
        <f t="shared" ca="1" si="41"/>
        <v xml:space="preserve"> 微信支付 </v>
      </c>
      <c r="G163" t="str">
        <f t="shared" ca="1" si="42"/>
        <v xml:space="preserve"> 天猫 - App - 微信支付 </v>
      </c>
      <c r="H163" t="str">
        <f t="shared" ca="1" si="43"/>
        <v>5668</v>
      </c>
      <c r="I163">
        <f t="shared" ca="1" si="44"/>
        <v>6</v>
      </c>
      <c r="J163" t="str">
        <f t="shared" ca="1" si="45"/>
        <v>天猫 - App - 微信支付</v>
      </c>
      <c r="K163" t="str">
        <f t="shared" ca="1" si="46"/>
        <v>134****5668</v>
      </c>
      <c r="L163">
        <f t="shared" si="47"/>
        <v>163</v>
      </c>
      <c r="M163">
        <f t="shared" si="48"/>
        <v>162</v>
      </c>
      <c r="N163" s="3">
        <f t="shared" ca="1" si="49"/>
        <v>109402</v>
      </c>
      <c r="O163" s="5">
        <f t="shared" ca="1" si="50"/>
        <v>175572</v>
      </c>
      <c r="P163" t="str">
        <f t="shared" ca="1" si="51"/>
        <v xml:space="preserve"> 信用卡 </v>
      </c>
      <c r="Q163" t="str">
        <f t="shared" ca="1" si="52"/>
        <v xml:space="preserve"> 信用卡 </v>
      </c>
      <c r="R163" t="str">
        <f t="shared" ca="1" si="53"/>
        <v xml:space="preserve"> 微信支付 </v>
      </c>
      <c r="S163" t="str">
        <f t="shared" ca="1" si="54"/>
        <v>信用卡 - 信用卡 - 微信支付</v>
      </c>
    </row>
    <row r="164" spans="1:19" x14ac:dyDescent="0.2">
      <c r="A164" s="3">
        <f t="shared" ca="1" si="39"/>
        <v>175572</v>
      </c>
      <c r="B164">
        <v>101307</v>
      </c>
      <c r="C164">
        <f t="shared" ca="1" si="40"/>
        <v>13586116868</v>
      </c>
      <c r="D164" t="str">
        <f t="shared" ca="1" si="56"/>
        <v xml:space="preserve"> 天猫 </v>
      </c>
      <c r="E164" t="str">
        <f t="shared" ca="1" si="56"/>
        <v xml:space="preserve"> 微信 </v>
      </c>
      <c r="F164" t="str">
        <f t="shared" ca="1" si="41"/>
        <v xml:space="preserve"> 信用卡 </v>
      </c>
      <c r="G164" t="str">
        <f t="shared" ca="1" si="42"/>
        <v xml:space="preserve"> 天猫 - 微信 - 信用卡 </v>
      </c>
      <c r="H164" t="str">
        <f t="shared" ca="1" si="43"/>
        <v>6868</v>
      </c>
      <c r="I164">
        <f t="shared" ca="1" si="44"/>
        <v>6</v>
      </c>
      <c r="J164" t="str">
        <f t="shared" ca="1" si="45"/>
        <v>天猫 - 微信 - 信用卡</v>
      </c>
      <c r="K164" t="str">
        <f t="shared" ca="1" si="46"/>
        <v>135****6868</v>
      </c>
      <c r="L164">
        <f t="shared" si="47"/>
        <v>164</v>
      </c>
      <c r="M164">
        <f t="shared" si="48"/>
        <v>163</v>
      </c>
      <c r="N164" s="3">
        <f t="shared" ca="1" si="49"/>
        <v>167262</v>
      </c>
      <c r="O164" s="5">
        <f t="shared" ca="1" si="50"/>
        <v>108752</v>
      </c>
      <c r="P164" t="str">
        <f t="shared" ca="1" si="51"/>
        <v xml:space="preserve"> 信用卡 </v>
      </c>
      <c r="Q164" t="str">
        <f t="shared" ca="1" si="52"/>
        <v xml:space="preserve"> 支付宝 </v>
      </c>
      <c r="R164" t="str">
        <f t="shared" ca="1" si="53"/>
        <v xml:space="preserve"> 微信支付 </v>
      </c>
      <c r="S164" t="str">
        <f t="shared" ca="1" si="54"/>
        <v>信用卡 - 支付宝 - 微信支付</v>
      </c>
    </row>
    <row r="165" spans="1:19" x14ac:dyDescent="0.2">
      <c r="A165" s="3">
        <f t="shared" ca="1" si="39"/>
        <v>108752</v>
      </c>
      <c r="B165">
        <v>100897</v>
      </c>
      <c r="C165">
        <f t="shared" ca="1" si="40"/>
        <v>13495110410</v>
      </c>
      <c r="D165" t="str">
        <f t="shared" ca="1" si="56"/>
        <v xml:space="preserve"> 微信 </v>
      </c>
      <c r="E165" t="str">
        <f t="shared" ca="1" si="56"/>
        <v xml:space="preserve"> 天猫 </v>
      </c>
      <c r="F165" t="str">
        <f t="shared" ca="1" si="41"/>
        <v xml:space="preserve"> 信用卡 </v>
      </c>
      <c r="G165" t="str">
        <f t="shared" ca="1" si="42"/>
        <v xml:space="preserve"> 微信 - 天猫 - 信用卡 </v>
      </c>
      <c r="H165" t="str">
        <f t="shared" ca="1" si="43"/>
        <v>0410</v>
      </c>
      <c r="I165">
        <f t="shared" ca="1" si="44"/>
        <v>6</v>
      </c>
      <c r="J165" t="str">
        <f t="shared" ca="1" si="45"/>
        <v>微信 - 天猫 - 信用卡</v>
      </c>
      <c r="K165" t="str">
        <f t="shared" ca="1" si="46"/>
        <v>134****0410</v>
      </c>
      <c r="L165">
        <f t="shared" si="47"/>
        <v>165</v>
      </c>
      <c r="M165">
        <f t="shared" si="48"/>
        <v>164</v>
      </c>
      <c r="N165" s="3">
        <f t="shared" ca="1" si="49"/>
        <v>103556</v>
      </c>
      <c r="O165" s="5">
        <f t="shared" ca="1" si="50"/>
        <v>188874</v>
      </c>
      <c r="P165" t="str">
        <f t="shared" ca="1" si="51"/>
        <v xml:space="preserve"> 微信支付 </v>
      </c>
      <c r="Q165" t="str">
        <f t="shared" ca="1" si="52"/>
        <v xml:space="preserve"> 微信支付 </v>
      </c>
      <c r="R165" t="str">
        <f t="shared" ca="1" si="53"/>
        <v xml:space="preserve"> 微信支付 </v>
      </c>
      <c r="S165" t="str">
        <f t="shared" ca="1" si="54"/>
        <v>微信支付 - 微信支付 - 微信支付</v>
      </c>
    </row>
    <row r="166" spans="1:19" x14ac:dyDescent="0.2">
      <c r="A166" s="3">
        <f t="shared" ca="1" si="39"/>
        <v>188874</v>
      </c>
      <c r="B166">
        <v>100465</v>
      </c>
      <c r="C166">
        <f t="shared" ca="1" si="40"/>
        <v>13687771638</v>
      </c>
      <c r="D166" t="str">
        <f t="shared" ca="1" si="56"/>
        <v xml:space="preserve"> 天猫 </v>
      </c>
      <c r="E166" t="str">
        <f t="shared" ca="1" si="56"/>
        <v xml:space="preserve"> 天猫 </v>
      </c>
      <c r="F166" t="str">
        <f t="shared" ca="1" si="41"/>
        <v xml:space="preserve"> 微信支付 </v>
      </c>
      <c r="G166" t="str">
        <f t="shared" ca="1" si="42"/>
        <v xml:space="preserve"> 天猫 - 天猫 - 微信支付 </v>
      </c>
      <c r="H166" t="str">
        <f t="shared" ca="1" si="43"/>
        <v>1638</v>
      </c>
      <c r="I166">
        <f t="shared" ca="1" si="44"/>
        <v>6</v>
      </c>
      <c r="J166" t="str">
        <f t="shared" ca="1" si="45"/>
        <v>天猫 - 天猫 - 微信支付</v>
      </c>
      <c r="K166" t="str">
        <f t="shared" ca="1" si="46"/>
        <v>136****1638</v>
      </c>
      <c r="L166">
        <f t="shared" si="47"/>
        <v>166</v>
      </c>
      <c r="M166">
        <f t="shared" si="48"/>
        <v>165</v>
      </c>
      <c r="N166" s="3">
        <f t="shared" ca="1" si="49"/>
        <v>139861</v>
      </c>
      <c r="O166" s="5">
        <f t="shared" ca="1" si="50"/>
        <v>191016</v>
      </c>
      <c r="P166" t="str">
        <f t="shared" ca="1" si="51"/>
        <v xml:space="preserve"> 信用卡 </v>
      </c>
      <c r="Q166" t="str">
        <f t="shared" ca="1" si="52"/>
        <v xml:space="preserve"> 支付宝 </v>
      </c>
      <c r="R166" t="str">
        <f t="shared" ca="1" si="53"/>
        <v xml:space="preserve"> 微信支付 </v>
      </c>
      <c r="S166" t="str">
        <f t="shared" ca="1" si="54"/>
        <v>信用卡 - 支付宝 - 微信支付</v>
      </c>
    </row>
    <row r="167" spans="1:19" x14ac:dyDescent="0.2">
      <c r="A167" s="3">
        <f t="shared" ca="1" si="39"/>
        <v>191016</v>
      </c>
      <c r="B167">
        <v>100706</v>
      </c>
      <c r="C167">
        <f t="shared" ca="1" si="40"/>
        <v>13378069013</v>
      </c>
      <c r="D167" t="str">
        <f t="shared" ca="1" si="56"/>
        <v xml:space="preserve"> App </v>
      </c>
      <c r="E167" t="str">
        <f t="shared" ca="1" si="56"/>
        <v xml:space="preserve"> 天猫 </v>
      </c>
      <c r="F167" t="str">
        <f t="shared" ca="1" si="41"/>
        <v xml:space="preserve"> 信用卡 </v>
      </c>
      <c r="G167" t="str">
        <f t="shared" ca="1" si="42"/>
        <v xml:space="preserve"> App - 天猫 - 信用卡 </v>
      </c>
      <c r="H167" t="str">
        <f t="shared" ca="1" si="43"/>
        <v>9013</v>
      </c>
      <c r="I167">
        <f t="shared" ca="1" si="44"/>
        <v>6</v>
      </c>
      <c r="J167" t="str">
        <f t="shared" ca="1" si="45"/>
        <v>App - 天猫 - 信用卡</v>
      </c>
      <c r="K167" t="str">
        <f t="shared" ca="1" si="46"/>
        <v>133****9013</v>
      </c>
      <c r="L167">
        <f t="shared" si="47"/>
        <v>167</v>
      </c>
      <c r="M167">
        <f t="shared" si="48"/>
        <v>166</v>
      </c>
      <c r="N167" s="3">
        <f t="shared" ca="1" si="49"/>
        <v>129306</v>
      </c>
      <c r="O167" s="5">
        <f t="shared" ca="1" si="50"/>
        <v>178603</v>
      </c>
      <c r="P167" t="str">
        <f t="shared" ca="1" si="51"/>
        <v xml:space="preserve"> 微信支付 </v>
      </c>
      <c r="Q167" t="str">
        <f t="shared" ca="1" si="52"/>
        <v xml:space="preserve"> 信用卡 </v>
      </c>
      <c r="R167" t="str">
        <f t="shared" ca="1" si="53"/>
        <v xml:space="preserve"> 信用卡 </v>
      </c>
      <c r="S167" t="str">
        <f t="shared" ca="1" si="54"/>
        <v>微信支付 - 信用卡 - 信用卡</v>
      </c>
    </row>
    <row r="168" spans="1:19" x14ac:dyDescent="0.2">
      <c r="A168" s="3">
        <f t="shared" ca="1" si="39"/>
        <v>178603</v>
      </c>
      <c r="B168">
        <v>100156</v>
      </c>
      <c r="C168">
        <f t="shared" ca="1" si="40"/>
        <v>13063886580</v>
      </c>
      <c r="D168" t="str">
        <f t="shared" ca="1" si="56"/>
        <v xml:space="preserve"> App </v>
      </c>
      <c r="E168" t="str">
        <f t="shared" ca="1" si="56"/>
        <v xml:space="preserve"> 天猫 </v>
      </c>
      <c r="F168" t="str">
        <f t="shared" ca="1" si="41"/>
        <v xml:space="preserve"> 信用卡 </v>
      </c>
      <c r="G168" t="str">
        <f t="shared" ca="1" si="42"/>
        <v xml:space="preserve"> App - 天猫 - 信用卡 </v>
      </c>
      <c r="H168" t="str">
        <f t="shared" ca="1" si="43"/>
        <v>6580</v>
      </c>
      <c r="I168">
        <f t="shared" ca="1" si="44"/>
        <v>6</v>
      </c>
      <c r="J168" t="str">
        <f t="shared" ca="1" si="45"/>
        <v>App - 天猫 - 信用卡</v>
      </c>
      <c r="K168" t="str">
        <f t="shared" ca="1" si="46"/>
        <v>130****6580</v>
      </c>
      <c r="L168">
        <f t="shared" si="47"/>
        <v>168</v>
      </c>
      <c r="M168">
        <f t="shared" si="48"/>
        <v>167</v>
      </c>
      <c r="N168" s="3">
        <f t="shared" ca="1" si="49"/>
        <v>128962</v>
      </c>
      <c r="O168" s="5">
        <f t="shared" ca="1" si="50"/>
        <v>118676</v>
      </c>
      <c r="P168" t="str">
        <f t="shared" ca="1" si="51"/>
        <v xml:space="preserve"> 微信支付 </v>
      </c>
      <c r="Q168" t="str">
        <f t="shared" ca="1" si="52"/>
        <v xml:space="preserve"> 信用卡 </v>
      </c>
      <c r="R168" t="str">
        <f t="shared" ca="1" si="53"/>
        <v xml:space="preserve"> 微信支付 </v>
      </c>
      <c r="S168" t="str">
        <f t="shared" ca="1" si="54"/>
        <v>微信支付 - 信用卡 - 微信支付</v>
      </c>
    </row>
    <row r="169" spans="1:19" x14ac:dyDescent="0.2">
      <c r="A169" s="3">
        <f t="shared" ca="1" si="39"/>
        <v>118676</v>
      </c>
      <c r="B169">
        <v>101387</v>
      </c>
      <c r="C169">
        <f t="shared" ca="1" si="40"/>
        <v>13550167211</v>
      </c>
      <c r="D169" t="str">
        <f t="shared" ca="1" si="56"/>
        <v xml:space="preserve"> 微信 </v>
      </c>
      <c r="E169" t="str">
        <f t="shared" ca="1" si="56"/>
        <v xml:space="preserve"> 微信 </v>
      </c>
      <c r="F169" t="str">
        <f t="shared" ca="1" si="41"/>
        <v xml:space="preserve"> 信用卡 </v>
      </c>
      <c r="G169" t="str">
        <f t="shared" ca="1" si="42"/>
        <v xml:space="preserve"> 微信 - 微信 - 信用卡 </v>
      </c>
      <c r="H169" t="str">
        <f t="shared" ca="1" si="43"/>
        <v>7211</v>
      </c>
      <c r="I169">
        <f t="shared" ca="1" si="44"/>
        <v>6</v>
      </c>
      <c r="J169" t="str">
        <f t="shared" ca="1" si="45"/>
        <v>微信 - 微信 - 信用卡</v>
      </c>
      <c r="K169" t="str">
        <f t="shared" ca="1" si="46"/>
        <v>135****7211</v>
      </c>
      <c r="L169">
        <f t="shared" si="47"/>
        <v>169</v>
      </c>
      <c r="M169">
        <f t="shared" si="48"/>
        <v>168</v>
      </c>
      <c r="N169" s="3">
        <f t="shared" ca="1" si="49"/>
        <v>107410</v>
      </c>
      <c r="O169" s="5">
        <f t="shared" ca="1" si="50"/>
        <v>163079</v>
      </c>
      <c r="P169" t="str">
        <f t="shared" ca="1" si="51"/>
        <v xml:space="preserve"> 微信支付 </v>
      </c>
      <c r="Q169" t="str">
        <f t="shared" ca="1" si="52"/>
        <v xml:space="preserve"> 信用卡 </v>
      </c>
      <c r="R169" t="str">
        <f t="shared" ca="1" si="53"/>
        <v xml:space="preserve"> 信用卡 </v>
      </c>
      <c r="S169" t="str">
        <f t="shared" ca="1" si="54"/>
        <v>微信支付 - 信用卡 - 信用卡</v>
      </c>
    </row>
    <row r="170" spans="1:19" x14ac:dyDescent="0.2">
      <c r="A170" s="3">
        <f t="shared" ca="1" si="39"/>
        <v>163079</v>
      </c>
      <c r="B170">
        <v>100280</v>
      </c>
      <c r="C170">
        <f t="shared" ca="1" si="40"/>
        <v>13707971628</v>
      </c>
      <c r="D170" t="str">
        <f t="shared" ca="1" si="56"/>
        <v xml:space="preserve"> 天猫 </v>
      </c>
      <c r="E170" t="str">
        <f t="shared" ca="1" si="56"/>
        <v xml:space="preserve"> 微信 </v>
      </c>
      <c r="F170" t="str">
        <f t="shared" ca="1" si="41"/>
        <v xml:space="preserve"> 微信支付 </v>
      </c>
      <c r="G170" t="str">
        <f t="shared" ca="1" si="42"/>
        <v xml:space="preserve"> 天猫 - 微信 - 微信支付 </v>
      </c>
      <c r="H170" t="str">
        <f t="shared" ca="1" si="43"/>
        <v>1628</v>
      </c>
      <c r="I170">
        <f t="shared" ca="1" si="44"/>
        <v>6</v>
      </c>
      <c r="J170" t="str">
        <f t="shared" ca="1" si="45"/>
        <v>天猫 - 微信 - 微信支付</v>
      </c>
      <c r="K170" t="str">
        <f t="shared" ca="1" si="46"/>
        <v>137****1628</v>
      </c>
      <c r="L170">
        <f t="shared" si="47"/>
        <v>170</v>
      </c>
      <c r="M170">
        <f t="shared" si="48"/>
        <v>169</v>
      </c>
      <c r="N170" s="3">
        <f t="shared" ca="1" si="49"/>
        <v>109241</v>
      </c>
      <c r="O170" s="5">
        <f t="shared" ca="1" si="50"/>
        <v>190595</v>
      </c>
      <c r="P170" t="str">
        <f t="shared" ca="1" si="51"/>
        <v xml:space="preserve"> 信用卡 </v>
      </c>
      <c r="Q170" t="str">
        <f t="shared" ca="1" si="52"/>
        <v xml:space="preserve"> 信用卡 </v>
      </c>
      <c r="R170" t="str">
        <f t="shared" ca="1" si="53"/>
        <v xml:space="preserve"> 支付宝 </v>
      </c>
      <c r="S170" t="str">
        <f t="shared" ca="1" si="54"/>
        <v>信用卡 - 信用卡 - 支付宝</v>
      </c>
    </row>
    <row r="171" spans="1:19" x14ac:dyDescent="0.2">
      <c r="A171" s="3">
        <f t="shared" ca="1" si="39"/>
        <v>190595</v>
      </c>
      <c r="B171">
        <v>101051</v>
      </c>
      <c r="C171">
        <f t="shared" ca="1" si="40"/>
        <v>13124581362</v>
      </c>
      <c r="D171" t="str">
        <f t="shared" ca="1" si="56"/>
        <v xml:space="preserve"> App </v>
      </c>
      <c r="E171" t="str">
        <f t="shared" ca="1" si="56"/>
        <v xml:space="preserve"> 微信 </v>
      </c>
      <c r="F171" t="str">
        <f t="shared" ca="1" si="41"/>
        <v xml:space="preserve"> 支付宝 </v>
      </c>
      <c r="G171" t="str">
        <f t="shared" ca="1" si="42"/>
        <v xml:space="preserve"> App - 微信 - 支付宝 </v>
      </c>
      <c r="H171" t="str">
        <f t="shared" ca="1" si="43"/>
        <v>1362</v>
      </c>
      <c r="I171">
        <f t="shared" ca="1" si="44"/>
        <v>6</v>
      </c>
      <c r="J171" t="str">
        <f t="shared" ca="1" si="45"/>
        <v>App - 微信 - 支付宝</v>
      </c>
      <c r="K171" t="str">
        <f t="shared" ca="1" si="46"/>
        <v>131****1362</v>
      </c>
      <c r="L171">
        <f t="shared" si="47"/>
        <v>171</v>
      </c>
      <c r="M171">
        <f t="shared" si="48"/>
        <v>170</v>
      </c>
      <c r="N171" s="3">
        <f t="shared" ca="1" si="49"/>
        <v>197329</v>
      </c>
      <c r="O171" s="5">
        <f t="shared" ca="1" si="50"/>
        <v>123552</v>
      </c>
      <c r="P171" t="str">
        <f t="shared" ca="1" si="51"/>
        <v xml:space="preserve"> 微信支付 </v>
      </c>
      <c r="Q171" t="str">
        <f t="shared" ca="1" si="52"/>
        <v xml:space="preserve"> 支付宝 </v>
      </c>
      <c r="R171" t="str">
        <f t="shared" ca="1" si="53"/>
        <v xml:space="preserve"> 微信支付 </v>
      </c>
      <c r="S171" t="str">
        <f t="shared" ca="1" si="54"/>
        <v>微信支付 - 支付宝 - 微信支付</v>
      </c>
    </row>
    <row r="172" spans="1:19" x14ac:dyDescent="0.2">
      <c r="A172" s="3">
        <f t="shared" ca="1" si="39"/>
        <v>123552</v>
      </c>
      <c r="B172">
        <v>100790</v>
      </c>
      <c r="C172">
        <f t="shared" ca="1" si="40"/>
        <v>13424616685</v>
      </c>
      <c r="D172" t="str">
        <f t="shared" ca="1" si="56"/>
        <v xml:space="preserve"> 微信 </v>
      </c>
      <c r="E172" t="str">
        <f t="shared" ca="1" si="56"/>
        <v xml:space="preserve"> 天猫 </v>
      </c>
      <c r="F172" t="str">
        <f t="shared" ca="1" si="41"/>
        <v xml:space="preserve"> 信用卡 </v>
      </c>
      <c r="G172" t="str">
        <f t="shared" ca="1" si="42"/>
        <v xml:space="preserve"> 微信 - 天猫 - 信用卡 </v>
      </c>
      <c r="H172" t="str">
        <f t="shared" ca="1" si="43"/>
        <v>6685</v>
      </c>
      <c r="I172">
        <f t="shared" ca="1" si="44"/>
        <v>6</v>
      </c>
      <c r="J172" t="str">
        <f t="shared" ca="1" si="45"/>
        <v>微信 - 天猫 - 信用卡</v>
      </c>
      <c r="K172" t="str">
        <f t="shared" ca="1" si="46"/>
        <v>134****6685</v>
      </c>
      <c r="L172">
        <f t="shared" si="47"/>
        <v>172</v>
      </c>
      <c r="M172">
        <f t="shared" si="48"/>
        <v>171</v>
      </c>
      <c r="N172" s="3">
        <f t="shared" ca="1" si="49"/>
        <v>155853</v>
      </c>
      <c r="O172" s="5">
        <f t="shared" ca="1" si="50"/>
        <v>148986</v>
      </c>
      <c r="P172" t="str">
        <f t="shared" ca="1" si="51"/>
        <v xml:space="preserve"> 微信支付 </v>
      </c>
      <c r="Q172" t="str">
        <f t="shared" ca="1" si="52"/>
        <v xml:space="preserve"> 信用卡 </v>
      </c>
      <c r="R172" t="str">
        <f t="shared" ca="1" si="53"/>
        <v xml:space="preserve"> 支付宝 </v>
      </c>
      <c r="S172" t="str">
        <f t="shared" ca="1" si="54"/>
        <v>微信支付 - 信用卡 - 支付宝</v>
      </c>
    </row>
    <row r="173" spans="1:19" x14ac:dyDescent="0.2">
      <c r="A173" s="3">
        <f t="shared" ca="1" si="39"/>
        <v>148986</v>
      </c>
      <c r="B173">
        <v>101126</v>
      </c>
      <c r="C173">
        <f t="shared" ca="1" si="40"/>
        <v>13933514686</v>
      </c>
      <c r="D173" t="str">
        <f t="shared" ca="1" si="56"/>
        <v xml:space="preserve"> 天猫 </v>
      </c>
      <c r="E173" t="str">
        <f t="shared" ca="1" si="56"/>
        <v xml:space="preserve"> 天猫 </v>
      </c>
      <c r="F173" t="str">
        <f t="shared" ca="1" si="41"/>
        <v xml:space="preserve"> 微信支付 </v>
      </c>
      <c r="G173" t="str">
        <f t="shared" ca="1" si="42"/>
        <v xml:space="preserve"> 天猫 - 天猫 - 微信支付 </v>
      </c>
      <c r="H173" t="str">
        <f t="shared" ca="1" si="43"/>
        <v>4686</v>
      </c>
      <c r="I173">
        <f t="shared" ca="1" si="44"/>
        <v>6</v>
      </c>
      <c r="J173" t="str">
        <f t="shared" ca="1" si="45"/>
        <v>天猫 - 天猫 - 微信支付</v>
      </c>
      <c r="K173" t="str">
        <f t="shared" ca="1" si="46"/>
        <v>139****4686</v>
      </c>
      <c r="L173">
        <f t="shared" si="47"/>
        <v>173</v>
      </c>
      <c r="M173">
        <f t="shared" si="48"/>
        <v>172</v>
      </c>
      <c r="N173" s="3">
        <f t="shared" ca="1" si="49"/>
        <v>138034</v>
      </c>
      <c r="O173" s="5">
        <f t="shared" ca="1" si="50"/>
        <v>107571</v>
      </c>
      <c r="P173" t="str">
        <f t="shared" ca="1" si="51"/>
        <v xml:space="preserve"> 支付宝 </v>
      </c>
      <c r="Q173" t="str">
        <f t="shared" ca="1" si="52"/>
        <v xml:space="preserve"> 支付宝 </v>
      </c>
      <c r="R173" t="str">
        <f t="shared" ca="1" si="53"/>
        <v xml:space="preserve"> 信用卡 </v>
      </c>
      <c r="S173" t="str">
        <f t="shared" ca="1" si="54"/>
        <v>支付宝 - 支付宝 - 信用卡</v>
      </c>
    </row>
    <row r="174" spans="1:19" x14ac:dyDescent="0.2">
      <c r="A174" s="3">
        <f t="shared" ca="1" si="39"/>
        <v>107571</v>
      </c>
      <c r="B174">
        <v>100093</v>
      </c>
      <c r="C174">
        <f t="shared" ca="1" si="40"/>
        <v>13898153851</v>
      </c>
      <c r="D174" t="str">
        <f t="shared" ca="1" si="56"/>
        <v xml:space="preserve"> 微信 </v>
      </c>
      <c r="E174" t="str">
        <f t="shared" ca="1" si="56"/>
        <v xml:space="preserve"> 微信 </v>
      </c>
      <c r="F174" t="str">
        <f t="shared" ca="1" si="41"/>
        <v xml:space="preserve"> 微信支付 </v>
      </c>
      <c r="G174" t="str">
        <f t="shared" ca="1" si="42"/>
        <v xml:space="preserve"> 微信 - 微信 - 微信支付 </v>
      </c>
      <c r="H174" t="str">
        <f t="shared" ca="1" si="43"/>
        <v>3851</v>
      </c>
      <c r="I174">
        <f t="shared" ca="1" si="44"/>
        <v>6</v>
      </c>
      <c r="J174" t="str">
        <f t="shared" ca="1" si="45"/>
        <v>微信 - 微信 - 微信支付</v>
      </c>
      <c r="K174" t="str">
        <f t="shared" ca="1" si="46"/>
        <v>138****3851</v>
      </c>
      <c r="L174">
        <f t="shared" si="47"/>
        <v>174</v>
      </c>
      <c r="M174">
        <f t="shared" si="48"/>
        <v>173</v>
      </c>
      <c r="N174" s="3">
        <f t="shared" ca="1" si="49"/>
        <v>196530</v>
      </c>
      <c r="O174" s="5">
        <f t="shared" ca="1" si="50"/>
        <v>118115</v>
      </c>
      <c r="P174" t="str">
        <f t="shared" ca="1" si="51"/>
        <v xml:space="preserve"> 微信支付 </v>
      </c>
      <c r="Q174" t="str">
        <f t="shared" ca="1" si="52"/>
        <v xml:space="preserve"> 支付宝 </v>
      </c>
      <c r="R174" t="str">
        <f t="shared" ca="1" si="53"/>
        <v xml:space="preserve"> 信用卡 </v>
      </c>
      <c r="S174" t="str">
        <f t="shared" ca="1" si="54"/>
        <v>微信支付 - 支付宝 - 信用卡</v>
      </c>
    </row>
    <row r="175" spans="1:19" x14ac:dyDescent="0.2">
      <c r="A175" s="3">
        <f t="shared" ca="1" si="39"/>
        <v>118115</v>
      </c>
      <c r="B175">
        <v>101456</v>
      </c>
      <c r="C175">
        <f t="shared" ca="1" si="40"/>
        <v>13490521236</v>
      </c>
      <c r="D175" t="str">
        <f t="shared" ca="1" si="56"/>
        <v xml:space="preserve"> App </v>
      </c>
      <c r="E175" t="str">
        <f t="shared" ca="1" si="56"/>
        <v xml:space="preserve"> 天猫 </v>
      </c>
      <c r="F175" t="str">
        <f t="shared" ca="1" si="41"/>
        <v xml:space="preserve"> 支付宝 </v>
      </c>
      <c r="G175" t="str">
        <f t="shared" ca="1" si="42"/>
        <v xml:space="preserve"> App - 天猫 - 支付宝 </v>
      </c>
      <c r="H175" t="str">
        <f t="shared" ca="1" si="43"/>
        <v>1236</v>
      </c>
      <c r="I175">
        <f t="shared" ca="1" si="44"/>
        <v>6</v>
      </c>
      <c r="J175" t="str">
        <f t="shared" ca="1" si="45"/>
        <v>App - 天猫 - 支付宝</v>
      </c>
      <c r="K175" t="str">
        <f t="shared" ca="1" si="46"/>
        <v>134****1236</v>
      </c>
      <c r="L175">
        <f t="shared" si="47"/>
        <v>175</v>
      </c>
      <c r="M175">
        <f t="shared" si="48"/>
        <v>174</v>
      </c>
      <c r="N175" s="3">
        <f t="shared" ca="1" si="49"/>
        <v>185529</v>
      </c>
      <c r="O175" s="5">
        <f t="shared" ca="1" si="50"/>
        <v>193859</v>
      </c>
      <c r="P175" t="str">
        <f t="shared" ca="1" si="51"/>
        <v xml:space="preserve"> 微信支付 </v>
      </c>
      <c r="Q175" t="str">
        <f t="shared" ca="1" si="52"/>
        <v xml:space="preserve"> 微信支付 </v>
      </c>
      <c r="R175" t="str">
        <f t="shared" ca="1" si="53"/>
        <v xml:space="preserve"> 信用卡 </v>
      </c>
      <c r="S175" t="str">
        <f t="shared" ca="1" si="54"/>
        <v>微信支付 - 微信支付 - 信用卡</v>
      </c>
    </row>
    <row r="176" spans="1:19" x14ac:dyDescent="0.2">
      <c r="A176" s="3">
        <f t="shared" ca="1" si="39"/>
        <v>193859</v>
      </c>
      <c r="B176">
        <v>101445</v>
      </c>
      <c r="C176">
        <f t="shared" ca="1" si="40"/>
        <v>13984961362</v>
      </c>
      <c r="D176" t="str">
        <f t="shared" ca="1" si="56"/>
        <v xml:space="preserve"> 天猫 </v>
      </c>
      <c r="E176" t="str">
        <f t="shared" ca="1" si="56"/>
        <v xml:space="preserve"> App </v>
      </c>
      <c r="F176" t="str">
        <f t="shared" ca="1" si="41"/>
        <v xml:space="preserve"> 信用卡 </v>
      </c>
      <c r="G176" t="str">
        <f t="shared" ca="1" si="42"/>
        <v xml:space="preserve"> 天猫 - App - 信用卡 </v>
      </c>
      <c r="H176" t="str">
        <f t="shared" ca="1" si="43"/>
        <v>1362</v>
      </c>
      <c r="I176">
        <f t="shared" ca="1" si="44"/>
        <v>6</v>
      </c>
      <c r="J176" t="str">
        <f t="shared" ca="1" si="45"/>
        <v>天猫 - App - 信用卡</v>
      </c>
      <c r="K176" t="str">
        <f t="shared" ca="1" si="46"/>
        <v>139****1362</v>
      </c>
      <c r="L176">
        <f t="shared" si="47"/>
        <v>176</v>
      </c>
      <c r="M176">
        <f t="shared" si="48"/>
        <v>175</v>
      </c>
      <c r="N176" s="3">
        <f t="shared" ca="1" si="49"/>
        <v>195370</v>
      </c>
      <c r="O176" s="5">
        <f t="shared" ca="1" si="50"/>
        <v>140642</v>
      </c>
      <c r="P176" t="str">
        <f t="shared" ca="1" si="51"/>
        <v xml:space="preserve"> 支付宝 </v>
      </c>
      <c r="Q176" t="str">
        <f t="shared" ca="1" si="52"/>
        <v xml:space="preserve"> 微信支付 </v>
      </c>
      <c r="R176" t="str">
        <f t="shared" ca="1" si="53"/>
        <v xml:space="preserve"> 微信支付 </v>
      </c>
      <c r="S176" t="str">
        <f t="shared" ca="1" si="54"/>
        <v>支付宝 - 微信支付 - 微信支付</v>
      </c>
    </row>
    <row r="177" spans="1:19" x14ac:dyDescent="0.2">
      <c r="A177" s="3">
        <f t="shared" ca="1" si="39"/>
        <v>140642</v>
      </c>
      <c r="B177">
        <v>101100</v>
      </c>
      <c r="C177">
        <f t="shared" ca="1" si="40"/>
        <v>13879113598</v>
      </c>
      <c r="D177" t="str">
        <f t="shared" ca="1" si="56"/>
        <v xml:space="preserve"> 天猫 </v>
      </c>
      <c r="E177" t="str">
        <f t="shared" ca="1" si="56"/>
        <v xml:space="preserve"> 微信 </v>
      </c>
      <c r="F177" t="str">
        <f t="shared" ca="1" si="41"/>
        <v xml:space="preserve"> 支付宝 </v>
      </c>
      <c r="G177" t="str">
        <f t="shared" ca="1" si="42"/>
        <v xml:space="preserve"> 天猫 - 微信 - 支付宝 </v>
      </c>
      <c r="H177" t="str">
        <f t="shared" ca="1" si="43"/>
        <v>3598</v>
      </c>
      <c r="I177">
        <f t="shared" ca="1" si="44"/>
        <v>6</v>
      </c>
      <c r="J177" t="str">
        <f t="shared" ca="1" si="45"/>
        <v>天猫 - 微信 - 支付宝</v>
      </c>
      <c r="K177" t="str">
        <f t="shared" ca="1" si="46"/>
        <v>138****3598</v>
      </c>
      <c r="L177">
        <f t="shared" si="47"/>
        <v>177</v>
      </c>
      <c r="M177">
        <f t="shared" si="48"/>
        <v>176</v>
      </c>
      <c r="N177" s="3">
        <f t="shared" ca="1" si="49"/>
        <v>118419</v>
      </c>
      <c r="O177" s="5">
        <f t="shared" ca="1" si="50"/>
        <v>193923</v>
      </c>
      <c r="P177" t="str">
        <f t="shared" ca="1" si="51"/>
        <v xml:space="preserve"> 信用卡 </v>
      </c>
      <c r="Q177" t="str">
        <f t="shared" ca="1" si="52"/>
        <v xml:space="preserve"> 支付宝 </v>
      </c>
      <c r="R177" t="str">
        <f t="shared" ca="1" si="53"/>
        <v xml:space="preserve"> 微信支付 </v>
      </c>
      <c r="S177" t="str">
        <f t="shared" ca="1" si="54"/>
        <v>信用卡 - 支付宝 - 微信支付</v>
      </c>
    </row>
    <row r="178" spans="1:19" x14ac:dyDescent="0.2">
      <c r="A178" s="3">
        <f t="shared" ca="1" si="39"/>
        <v>193923</v>
      </c>
      <c r="B178">
        <v>100235</v>
      </c>
      <c r="C178">
        <f t="shared" ca="1" si="40"/>
        <v>13130817849</v>
      </c>
      <c r="D178" t="str">
        <f t="shared" ca="1" si="56"/>
        <v xml:space="preserve"> 天猫 </v>
      </c>
      <c r="E178" t="str">
        <f t="shared" ca="1" si="56"/>
        <v xml:space="preserve"> App </v>
      </c>
      <c r="F178" t="str">
        <f t="shared" ca="1" si="41"/>
        <v xml:space="preserve"> 微信支付 </v>
      </c>
      <c r="G178" t="str">
        <f t="shared" ca="1" si="42"/>
        <v xml:space="preserve"> 天猫 - App - 微信支付 </v>
      </c>
      <c r="H178" t="str">
        <f t="shared" ca="1" si="43"/>
        <v>7849</v>
      </c>
      <c r="I178">
        <f t="shared" ca="1" si="44"/>
        <v>6</v>
      </c>
      <c r="J178" t="str">
        <f t="shared" ca="1" si="45"/>
        <v>天猫 - App - 微信支付</v>
      </c>
      <c r="K178" t="str">
        <f t="shared" ca="1" si="46"/>
        <v>131****7849</v>
      </c>
      <c r="L178">
        <f t="shared" si="47"/>
        <v>178</v>
      </c>
      <c r="M178">
        <f t="shared" si="48"/>
        <v>177</v>
      </c>
      <c r="N178" s="3">
        <f t="shared" ca="1" si="49"/>
        <v>122860</v>
      </c>
      <c r="O178" s="5">
        <f t="shared" ca="1" si="50"/>
        <v>149220</v>
      </c>
      <c r="P178" t="str">
        <f t="shared" ca="1" si="51"/>
        <v xml:space="preserve"> 微信支付 </v>
      </c>
      <c r="Q178" t="str">
        <f t="shared" ca="1" si="52"/>
        <v xml:space="preserve"> 微信支付 </v>
      </c>
      <c r="R178" t="str">
        <f t="shared" ca="1" si="53"/>
        <v xml:space="preserve"> 支付宝 </v>
      </c>
      <c r="S178" t="str">
        <f t="shared" ca="1" si="54"/>
        <v>微信支付 - 微信支付 - 支付宝</v>
      </c>
    </row>
    <row r="179" spans="1:19" x14ac:dyDescent="0.2">
      <c r="A179" s="3">
        <f t="shared" ca="1" si="39"/>
        <v>149220</v>
      </c>
      <c r="B179">
        <v>100410</v>
      </c>
      <c r="C179">
        <f t="shared" ca="1" si="40"/>
        <v>13820100105</v>
      </c>
      <c r="D179" t="str">
        <f t="shared" ca="1" si="56"/>
        <v xml:space="preserve"> 微信 </v>
      </c>
      <c r="E179" t="str">
        <f t="shared" ca="1" si="56"/>
        <v xml:space="preserve"> 微信 </v>
      </c>
      <c r="F179" t="str">
        <f t="shared" ca="1" si="41"/>
        <v xml:space="preserve"> 微信支付 </v>
      </c>
      <c r="G179" t="str">
        <f t="shared" ca="1" si="42"/>
        <v xml:space="preserve"> 微信 - 微信 - 微信支付 </v>
      </c>
      <c r="H179" t="str">
        <f t="shared" ca="1" si="43"/>
        <v>0105</v>
      </c>
      <c r="I179">
        <f t="shared" ca="1" si="44"/>
        <v>6</v>
      </c>
      <c r="J179" t="str">
        <f t="shared" ca="1" si="45"/>
        <v>微信 - 微信 - 微信支付</v>
      </c>
      <c r="K179" t="str">
        <f t="shared" ca="1" si="46"/>
        <v>138****0105</v>
      </c>
      <c r="L179">
        <f t="shared" si="47"/>
        <v>179</v>
      </c>
      <c r="M179">
        <f t="shared" si="48"/>
        <v>178</v>
      </c>
      <c r="N179" s="3">
        <f t="shared" ca="1" si="49"/>
        <v>155226</v>
      </c>
      <c r="O179" s="5">
        <f t="shared" ca="1" si="50"/>
        <v>103877</v>
      </c>
      <c r="P179" t="str">
        <f t="shared" ca="1" si="51"/>
        <v xml:space="preserve"> 支付宝 </v>
      </c>
      <c r="Q179" t="str">
        <f t="shared" ca="1" si="52"/>
        <v xml:space="preserve"> 微信支付 </v>
      </c>
      <c r="R179" t="str">
        <f t="shared" ca="1" si="53"/>
        <v xml:space="preserve"> 支付宝 </v>
      </c>
      <c r="S179" t="str">
        <f t="shared" ca="1" si="54"/>
        <v>支付宝 - 微信支付 - 支付宝</v>
      </c>
    </row>
    <row r="180" spans="1:19" x14ac:dyDescent="0.2">
      <c r="A180" s="3">
        <f t="shared" ca="1" si="39"/>
        <v>103877</v>
      </c>
      <c r="B180">
        <v>100874</v>
      </c>
      <c r="C180">
        <f t="shared" ca="1" si="40"/>
        <v>13268190685</v>
      </c>
      <c r="D180" t="str">
        <f t="shared" ca="1" si="56"/>
        <v xml:space="preserve"> 天猫 </v>
      </c>
      <c r="E180" t="str">
        <f t="shared" ca="1" si="56"/>
        <v xml:space="preserve"> 微信 </v>
      </c>
      <c r="F180" t="str">
        <f t="shared" ca="1" si="41"/>
        <v xml:space="preserve"> 支付宝 </v>
      </c>
      <c r="G180" t="str">
        <f t="shared" ca="1" si="42"/>
        <v xml:space="preserve"> 天猫 - 微信 - 支付宝 </v>
      </c>
      <c r="H180" t="str">
        <f t="shared" ca="1" si="43"/>
        <v>0685</v>
      </c>
      <c r="I180">
        <f t="shared" ca="1" si="44"/>
        <v>6</v>
      </c>
      <c r="J180" t="str">
        <f t="shared" ca="1" si="45"/>
        <v>天猫 - 微信 - 支付宝</v>
      </c>
      <c r="K180" t="str">
        <f t="shared" ca="1" si="46"/>
        <v>132****0685</v>
      </c>
      <c r="L180">
        <f t="shared" si="47"/>
        <v>180</v>
      </c>
      <c r="M180">
        <f t="shared" si="48"/>
        <v>179</v>
      </c>
      <c r="N180" s="3">
        <f t="shared" ca="1" si="49"/>
        <v>152480</v>
      </c>
      <c r="O180" s="5">
        <f t="shared" ca="1" si="50"/>
        <v>187840</v>
      </c>
      <c r="P180" t="str">
        <f t="shared" ca="1" si="51"/>
        <v xml:space="preserve"> 微信支付 </v>
      </c>
      <c r="Q180" t="str">
        <f t="shared" ca="1" si="52"/>
        <v xml:space="preserve"> 微信支付 </v>
      </c>
      <c r="R180" t="str">
        <f t="shared" ca="1" si="53"/>
        <v xml:space="preserve"> 支付宝 </v>
      </c>
      <c r="S180" t="str">
        <f t="shared" ca="1" si="54"/>
        <v>微信支付 - 微信支付 - 支付宝</v>
      </c>
    </row>
    <row r="181" spans="1:19" x14ac:dyDescent="0.2">
      <c r="A181" s="3">
        <f t="shared" ca="1" si="39"/>
        <v>187840</v>
      </c>
      <c r="B181">
        <v>100511</v>
      </c>
      <c r="C181">
        <f t="shared" ca="1" si="40"/>
        <v>13948953268</v>
      </c>
      <c r="D181" t="str">
        <f t="shared" ca="1" si="56"/>
        <v xml:space="preserve"> 天猫 </v>
      </c>
      <c r="E181" t="str">
        <f t="shared" ca="1" si="56"/>
        <v xml:space="preserve"> App </v>
      </c>
      <c r="F181" t="str">
        <f t="shared" ca="1" si="41"/>
        <v xml:space="preserve"> 微信支付 </v>
      </c>
      <c r="G181" t="str">
        <f t="shared" ca="1" si="42"/>
        <v xml:space="preserve"> 天猫 - App - 微信支付 </v>
      </c>
      <c r="H181" t="str">
        <f t="shared" ca="1" si="43"/>
        <v>3268</v>
      </c>
      <c r="I181">
        <f t="shared" ca="1" si="44"/>
        <v>6</v>
      </c>
      <c r="J181" t="str">
        <f t="shared" ca="1" si="45"/>
        <v>天猫 - App - 微信支付</v>
      </c>
      <c r="K181" t="str">
        <f t="shared" ca="1" si="46"/>
        <v>139****3268</v>
      </c>
      <c r="L181">
        <f t="shared" si="47"/>
        <v>181</v>
      </c>
      <c r="M181">
        <f t="shared" si="48"/>
        <v>180</v>
      </c>
      <c r="N181" s="3">
        <f t="shared" ca="1" si="49"/>
        <v>102050</v>
      </c>
      <c r="O181" s="5">
        <f t="shared" ca="1" si="50"/>
        <v>138156</v>
      </c>
      <c r="P181" t="str">
        <f t="shared" ca="1" si="51"/>
        <v xml:space="preserve"> 信用卡 </v>
      </c>
      <c r="Q181" t="str">
        <f t="shared" ca="1" si="52"/>
        <v xml:space="preserve"> 微信支付 </v>
      </c>
      <c r="R181" t="str">
        <f t="shared" ca="1" si="53"/>
        <v xml:space="preserve"> 支付宝 </v>
      </c>
      <c r="S181" t="str">
        <f t="shared" ca="1" si="54"/>
        <v>信用卡 - 微信支付 - 支付宝</v>
      </c>
    </row>
    <row r="182" spans="1:19" x14ac:dyDescent="0.2">
      <c r="A182" s="3">
        <f t="shared" ca="1" si="39"/>
        <v>138156</v>
      </c>
      <c r="B182">
        <v>100068</v>
      </c>
      <c r="C182">
        <f t="shared" ca="1" si="40"/>
        <v>13103951718</v>
      </c>
      <c r="D182" t="str">
        <f t="shared" ref="D182:E201" ca="1" si="57">IF(RAND()&lt;0.33," 天猫 ",IF(RAND()&lt;0.66," 微信 "," App "))</f>
        <v xml:space="preserve"> App </v>
      </c>
      <c r="E182" t="str">
        <f t="shared" ca="1" si="57"/>
        <v xml:space="preserve"> 微信 </v>
      </c>
      <c r="F182" t="str">
        <f t="shared" ca="1" si="41"/>
        <v xml:space="preserve"> 支付宝 </v>
      </c>
      <c r="G182" t="str">
        <f t="shared" ca="1" si="42"/>
        <v xml:space="preserve"> App - 微信 - 支付宝 </v>
      </c>
      <c r="H182" t="str">
        <f t="shared" ca="1" si="43"/>
        <v>1718</v>
      </c>
      <c r="I182">
        <f t="shared" ca="1" si="44"/>
        <v>6</v>
      </c>
      <c r="J182" t="str">
        <f t="shared" ca="1" si="45"/>
        <v>App - 微信 - 支付宝</v>
      </c>
      <c r="K182" t="str">
        <f t="shared" ca="1" si="46"/>
        <v>131****1718</v>
      </c>
      <c r="L182">
        <f t="shared" si="47"/>
        <v>182</v>
      </c>
      <c r="M182">
        <f t="shared" si="48"/>
        <v>181</v>
      </c>
      <c r="N182" s="3">
        <f t="shared" ca="1" si="49"/>
        <v>198289</v>
      </c>
      <c r="O182" s="5">
        <f t="shared" ca="1" si="50"/>
        <v>125112</v>
      </c>
      <c r="P182" t="str">
        <f t="shared" ca="1" si="51"/>
        <v xml:space="preserve"> 微信支付 </v>
      </c>
      <c r="Q182" t="str">
        <f t="shared" ca="1" si="52"/>
        <v xml:space="preserve"> 微信支付 </v>
      </c>
      <c r="R182" t="str">
        <f t="shared" ca="1" si="53"/>
        <v xml:space="preserve"> 信用卡 </v>
      </c>
      <c r="S182" t="str">
        <f t="shared" ca="1" si="54"/>
        <v>微信支付 - 微信支付 - 信用卡</v>
      </c>
    </row>
    <row r="183" spans="1:19" x14ac:dyDescent="0.2">
      <c r="A183" s="3">
        <f t="shared" ca="1" si="39"/>
        <v>125112</v>
      </c>
      <c r="B183">
        <v>100101</v>
      </c>
      <c r="C183">
        <f t="shared" ca="1" si="40"/>
        <v>13598673345</v>
      </c>
      <c r="D183" t="str">
        <f t="shared" ca="1" si="57"/>
        <v xml:space="preserve"> 微信 </v>
      </c>
      <c r="E183" t="str">
        <f t="shared" ca="1" si="57"/>
        <v xml:space="preserve"> 微信 </v>
      </c>
      <c r="F183" t="str">
        <f t="shared" ca="1" si="41"/>
        <v xml:space="preserve"> 微信支付 </v>
      </c>
      <c r="G183" t="str">
        <f t="shared" ca="1" si="42"/>
        <v xml:space="preserve"> 微信 - 微信 - 微信支付 </v>
      </c>
      <c r="H183" t="str">
        <f t="shared" ca="1" si="43"/>
        <v>3345</v>
      </c>
      <c r="I183">
        <f t="shared" ca="1" si="44"/>
        <v>6</v>
      </c>
      <c r="J183" t="str">
        <f t="shared" ca="1" si="45"/>
        <v>微信 - 微信 - 微信支付</v>
      </c>
      <c r="K183" t="str">
        <f t="shared" ca="1" si="46"/>
        <v>135****3345</v>
      </c>
      <c r="L183">
        <f t="shared" si="47"/>
        <v>183</v>
      </c>
      <c r="M183">
        <f t="shared" si="48"/>
        <v>182</v>
      </c>
      <c r="N183" s="3">
        <f t="shared" ca="1" si="49"/>
        <v>194458</v>
      </c>
      <c r="O183" s="5">
        <f t="shared" ca="1" si="50"/>
        <v>156283</v>
      </c>
      <c r="P183" t="str">
        <f t="shared" ca="1" si="51"/>
        <v xml:space="preserve"> 信用卡 </v>
      </c>
      <c r="Q183" t="str">
        <f t="shared" ca="1" si="52"/>
        <v xml:space="preserve"> 微信支付 </v>
      </c>
      <c r="R183" t="str">
        <f t="shared" ca="1" si="53"/>
        <v xml:space="preserve"> 支付宝 </v>
      </c>
      <c r="S183" t="str">
        <f t="shared" ca="1" si="54"/>
        <v>信用卡 - 微信支付 - 支付宝</v>
      </c>
    </row>
    <row r="184" spans="1:19" x14ac:dyDescent="0.2">
      <c r="A184" s="3">
        <f t="shared" ca="1" si="39"/>
        <v>156283</v>
      </c>
      <c r="B184">
        <v>100972</v>
      </c>
      <c r="C184">
        <f t="shared" ca="1" si="40"/>
        <v>13517869018</v>
      </c>
      <c r="D184" t="str">
        <f t="shared" ca="1" si="57"/>
        <v xml:space="preserve"> 微信 </v>
      </c>
      <c r="E184" t="str">
        <f t="shared" ca="1" si="57"/>
        <v xml:space="preserve"> 微信 </v>
      </c>
      <c r="F184" t="str">
        <f t="shared" ca="1" si="41"/>
        <v xml:space="preserve"> 信用卡 </v>
      </c>
      <c r="G184" t="str">
        <f t="shared" ca="1" si="42"/>
        <v xml:space="preserve"> 微信 - 微信 - 信用卡 </v>
      </c>
      <c r="H184" t="str">
        <f t="shared" ca="1" si="43"/>
        <v>9018</v>
      </c>
      <c r="I184">
        <f t="shared" ca="1" si="44"/>
        <v>6</v>
      </c>
      <c r="J184" t="str">
        <f t="shared" ca="1" si="45"/>
        <v>微信 - 微信 - 信用卡</v>
      </c>
      <c r="K184" t="str">
        <f t="shared" ca="1" si="46"/>
        <v>135****9018</v>
      </c>
      <c r="L184">
        <f t="shared" si="47"/>
        <v>184</v>
      </c>
      <c r="M184">
        <f t="shared" si="48"/>
        <v>183</v>
      </c>
      <c r="N184" s="3">
        <f t="shared" ca="1" si="49"/>
        <v>113557</v>
      </c>
      <c r="O184" s="5">
        <f t="shared" ca="1" si="50"/>
        <v>147419</v>
      </c>
      <c r="P184" t="str">
        <f t="shared" ca="1" si="51"/>
        <v xml:space="preserve"> 微信支付 </v>
      </c>
      <c r="Q184" t="str">
        <f t="shared" ca="1" si="52"/>
        <v xml:space="preserve"> 微信支付 </v>
      </c>
      <c r="R184" t="str">
        <f t="shared" ca="1" si="53"/>
        <v xml:space="preserve"> 微信支付 </v>
      </c>
      <c r="S184" t="str">
        <f t="shared" ca="1" si="54"/>
        <v>微信支付 - 微信支付 - 微信支付</v>
      </c>
    </row>
    <row r="185" spans="1:19" x14ac:dyDescent="0.2">
      <c r="A185" s="3">
        <f t="shared" ca="1" si="39"/>
        <v>147419</v>
      </c>
      <c r="B185">
        <v>100090</v>
      </c>
      <c r="C185">
        <f t="shared" ca="1" si="40"/>
        <v>13930605224</v>
      </c>
      <c r="D185" t="str">
        <f t="shared" ca="1" si="57"/>
        <v xml:space="preserve"> App </v>
      </c>
      <c r="E185" t="str">
        <f t="shared" ca="1" si="57"/>
        <v xml:space="preserve"> 微信 </v>
      </c>
      <c r="F185" t="str">
        <f t="shared" ca="1" si="41"/>
        <v xml:space="preserve"> 信用卡 </v>
      </c>
      <c r="G185" t="str">
        <f t="shared" ca="1" si="42"/>
        <v xml:space="preserve"> App - 微信 - 信用卡 </v>
      </c>
      <c r="H185" t="str">
        <f t="shared" ca="1" si="43"/>
        <v>5224</v>
      </c>
      <c r="I185">
        <f t="shared" ca="1" si="44"/>
        <v>6</v>
      </c>
      <c r="J185" t="str">
        <f t="shared" ca="1" si="45"/>
        <v>App - 微信 - 信用卡</v>
      </c>
      <c r="K185" t="str">
        <f t="shared" ca="1" si="46"/>
        <v>139****5224</v>
      </c>
      <c r="L185">
        <f t="shared" si="47"/>
        <v>185</v>
      </c>
      <c r="M185">
        <f t="shared" si="48"/>
        <v>184</v>
      </c>
      <c r="N185" s="3">
        <f t="shared" ca="1" si="49"/>
        <v>166483</v>
      </c>
      <c r="O185" s="5">
        <f t="shared" ca="1" si="50"/>
        <v>114291</v>
      </c>
      <c r="P185" t="str">
        <f t="shared" ca="1" si="51"/>
        <v xml:space="preserve"> 信用卡 </v>
      </c>
      <c r="Q185" t="str">
        <f t="shared" ca="1" si="52"/>
        <v xml:space="preserve"> 微信支付 </v>
      </c>
      <c r="R185" t="str">
        <f t="shared" ca="1" si="53"/>
        <v xml:space="preserve"> 支付宝 </v>
      </c>
      <c r="S185" t="str">
        <f t="shared" ca="1" si="54"/>
        <v>信用卡 - 微信支付 - 支付宝</v>
      </c>
    </row>
    <row r="186" spans="1:19" x14ac:dyDescent="0.2">
      <c r="A186" s="3">
        <f t="shared" ca="1" si="39"/>
        <v>114291</v>
      </c>
      <c r="B186">
        <v>100657</v>
      </c>
      <c r="C186">
        <f t="shared" ca="1" si="40"/>
        <v>13217381382</v>
      </c>
      <c r="D186" t="str">
        <f t="shared" ca="1" si="57"/>
        <v xml:space="preserve"> App </v>
      </c>
      <c r="E186" t="str">
        <f t="shared" ca="1" si="57"/>
        <v xml:space="preserve"> 微信 </v>
      </c>
      <c r="F186" t="str">
        <f t="shared" ca="1" si="41"/>
        <v xml:space="preserve"> 信用卡 </v>
      </c>
      <c r="G186" t="str">
        <f t="shared" ca="1" si="42"/>
        <v xml:space="preserve"> App - 微信 - 信用卡 </v>
      </c>
      <c r="H186" t="str">
        <f t="shared" ca="1" si="43"/>
        <v>1382</v>
      </c>
      <c r="I186">
        <f t="shared" ca="1" si="44"/>
        <v>6</v>
      </c>
      <c r="J186" t="str">
        <f t="shared" ca="1" si="45"/>
        <v>App - 微信 - 信用卡</v>
      </c>
      <c r="K186" t="str">
        <f t="shared" ca="1" si="46"/>
        <v>132****1382</v>
      </c>
      <c r="L186">
        <f t="shared" si="47"/>
        <v>186</v>
      </c>
      <c r="M186">
        <f t="shared" si="48"/>
        <v>185</v>
      </c>
      <c r="N186" s="3">
        <f t="shared" ca="1" si="49"/>
        <v>133433</v>
      </c>
      <c r="O186" s="5">
        <f t="shared" ca="1" si="50"/>
        <v>186334</v>
      </c>
      <c r="P186" t="str">
        <f t="shared" ca="1" si="51"/>
        <v xml:space="preserve"> 微信支付 </v>
      </c>
      <c r="Q186" t="str">
        <f t="shared" ca="1" si="52"/>
        <v xml:space="preserve"> 微信支付 </v>
      </c>
      <c r="R186" t="str">
        <f t="shared" ca="1" si="53"/>
        <v xml:space="preserve"> 微信支付 </v>
      </c>
      <c r="S186" t="str">
        <f t="shared" ca="1" si="54"/>
        <v>微信支付 - 微信支付 - 微信支付</v>
      </c>
    </row>
    <row r="187" spans="1:19" x14ac:dyDescent="0.2">
      <c r="A187" s="3">
        <f t="shared" ca="1" si="39"/>
        <v>186334</v>
      </c>
      <c r="B187">
        <v>100350</v>
      </c>
      <c r="C187">
        <f t="shared" ca="1" si="40"/>
        <v>13607907873</v>
      </c>
      <c r="D187" t="str">
        <f t="shared" ca="1" si="57"/>
        <v xml:space="preserve"> 天猫 </v>
      </c>
      <c r="E187" t="str">
        <f t="shared" ca="1" si="57"/>
        <v xml:space="preserve"> 天猫 </v>
      </c>
      <c r="F187" t="str">
        <f t="shared" ca="1" si="41"/>
        <v xml:space="preserve"> 微信支付 </v>
      </c>
      <c r="G187" t="str">
        <f t="shared" ca="1" si="42"/>
        <v xml:space="preserve"> 天猫 - 天猫 - 微信支付 </v>
      </c>
      <c r="H187" t="str">
        <f t="shared" ca="1" si="43"/>
        <v>7873</v>
      </c>
      <c r="I187">
        <f t="shared" ca="1" si="44"/>
        <v>6</v>
      </c>
      <c r="J187" t="str">
        <f t="shared" ca="1" si="45"/>
        <v>天猫 - 天猫 - 微信支付</v>
      </c>
      <c r="K187" t="str">
        <f t="shared" ca="1" si="46"/>
        <v>136****7873</v>
      </c>
      <c r="L187">
        <f t="shared" si="47"/>
        <v>187</v>
      </c>
      <c r="M187">
        <f t="shared" si="48"/>
        <v>186</v>
      </c>
      <c r="N187" s="3">
        <f t="shared" ca="1" si="49"/>
        <v>189449</v>
      </c>
      <c r="O187" s="5">
        <f t="shared" ca="1" si="50"/>
        <v>132326</v>
      </c>
      <c r="P187" t="str">
        <f t="shared" ca="1" si="51"/>
        <v xml:space="preserve"> 支付宝 </v>
      </c>
      <c r="Q187" t="str">
        <f t="shared" ca="1" si="52"/>
        <v xml:space="preserve"> 微信支付 </v>
      </c>
      <c r="R187" t="str">
        <f t="shared" ca="1" si="53"/>
        <v xml:space="preserve"> 信用卡 </v>
      </c>
      <c r="S187" t="str">
        <f t="shared" ca="1" si="54"/>
        <v>支付宝 - 微信支付 - 信用卡</v>
      </c>
    </row>
    <row r="188" spans="1:19" x14ac:dyDescent="0.2">
      <c r="A188" s="3">
        <f t="shared" ca="1" si="39"/>
        <v>132326</v>
      </c>
      <c r="B188">
        <v>100223</v>
      </c>
      <c r="C188">
        <f t="shared" ca="1" si="40"/>
        <v>13992173002</v>
      </c>
      <c r="D188" t="str">
        <f t="shared" ca="1" si="57"/>
        <v xml:space="preserve"> 微信 </v>
      </c>
      <c r="E188" t="str">
        <f t="shared" ca="1" si="57"/>
        <v xml:space="preserve"> App </v>
      </c>
      <c r="F188" t="str">
        <f t="shared" ca="1" si="41"/>
        <v xml:space="preserve"> 信用卡 </v>
      </c>
      <c r="G188" t="str">
        <f t="shared" ca="1" si="42"/>
        <v xml:space="preserve"> 微信 - App - 信用卡 </v>
      </c>
      <c r="H188" t="str">
        <f t="shared" ca="1" si="43"/>
        <v>3002</v>
      </c>
      <c r="I188">
        <f t="shared" ca="1" si="44"/>
        <v>6</v>
      </c>
      <c r="J188" t="str">
        <f t="shared" ca="1" si="45"/>
        <v>微信 - App - 信用卡</v>
      </c>
      <c r="K188" t="str">
        <f t="shared" ca="1" si="46"/>
        <v>139****3002</v>
      </c>
      <c r="L188">
        <f t="shared" si="47"/>
        <v>188</v>
      </c>
      <c r="M188">
        <f t="shared" si="48"/>
        <v>187</v>
      </c>
      <c r="N188" s="3">
        <f t="shared" ca="1" si="49"/>
        <v>153706</v>
      </c>
      <c r="O188" s="5">
        <f t="shared" ca="1" si="50"/>
        <v>166857</v>
      </c>
      <c r="P188" t="str">
        <f t="shared" ca="1" si="51"/>
        <v xml:space="preserve"> 微信支付 </v>
      </c>
      <c r="Q188" t="str">
        <f t="shared" ca="1" si="52"/>
        <v xml:space="preserve"> 微信支付 </v>
      </c>
      <c r="R188" t="str">
        <f t="shared" ca="1" si="53"/>
        <v xml:space="preserve"> 支付宝 </v>
      </c>
      <c r="S188" t="str">
        <f t="shared" ca="1" si="54"/>
        <v>微信支付 - 微信支付 - 支付宝</v>
      </c>
    </row>
    <row r="189" spans="1:19" x14ac:dyDescent="0.2">
      <c r="A189" s="3">
        <f t="shared" ca="1" si="39"/>
        <v>166857</v>
      </c>
      <c r="B189">
        <v>101248</v>
      </c>
      <c r="C189">
        <f t="shared" ca="1" si="40"/>
        <v>13220930531</v>
      </c>
      <c r="D189" t="str">
        <f t="shared" ca="1" si="57"/>
        <v xml:space="preserve"> 微信 </v>
      </c>
      <c r="E189" t="str">
        <f t="shared" ca="1" si="57"/>
        <v xml:space="preserve"> 天猫 </v>
      </c>
      <c r="F189" t="str">
        <f t="shared" ca="1" si="41"/>
        <v xml:space="preserve"> 微信支付 </v>
      </c>
      <c r="G189" t="str">
        <f t="shared" ca="1" si="42"/>
        <v xml:space="preserve"> 微信 - 天猫 - 微信支付 </v>
      </c>
      <c r="H189" t="str">
        <f t="shared" ca="1" si="43"/>
        <v>0531</v>
      </c>
      <c r="I189">
        <f t="shared" ca="1" si="44"/>
        <v>6</v>
      </c>
      <c r="J189" t="str">
        <f t="shared" ca="1" si="45"/>
        <v>微信 - 天猫 - 微信支付</v>
      </c>
      <c r="K189" t="str">
        <f t="shared" ca="1" si="46"/>
        <v>132****0531</v>
      </c>
      <c r="L189">
        <f t="shared" si="47"/>
        <v>189</v>
      </c>
      <c r="M189">
        <f t="shared" si="48"/>
        <v>188</v>
      </c>
      <c r="N189" s="3">
        <f t="shared" ca="1" si="49"/>
        <v>145061</v>
      </c>
      <c r="O189" s="5">
        <f t="shared" ca="1" si="50"/>
        <v>136520</v>
      </c>
      <c r="P189" t="str">
        <f t="shared" ca="1" si="51"/>
        <v xml:space="preserve"> 信用卡 </v>
      </c>
      <c r="Q189" t="str">
        <f t="shared" ca="1" si="52"/>
        <v xml:space="preserve"> 信用卡 </v>
      </c>
      <c r="R189" t="str">
        <f t="shared" ca="1" si="53"/>
        <v xml:space="preserve"> 信用卡 </v>
      </c>
      <c r="S189" t="str">
        <f t="shared" ca="1" si="54"/>
        <v>信用卡 - 信用卡 - 信用卡</v>
      </c>
    </row>
    <row r="190" spans="1:19" x14ac:dyDescent="0.2">
      <c r="A190" s="3">
        <f t="shared" ca="1" si="39"/>
        <v>136520</v>
      </c>
      <c r="B190">
        <v>100825</v>
      </c>
      <c r="C190">
        <f t="shared" ca="1" si="40"/>
        <v>13509499586</v>
      </c>
      <c r="D190" t="str">
        <f t="shared" ca="1" si="57"/>
        <v xml:space="preserve"> 微信 </v>
      </c>
      <c r="E190" t="str">
        <f t="shared" ca="1" si="57"/>
        <v xml:space="preserve"> 微信 </v>
      </c>
      <c r="F190" t="str">
        <f t="shared" ca="1" si="41"/>
        <v xml:space="preserve"> 信用卡 </v>
      </c>
      <c r="G190" t="str">
        <f t="shared" ca="1" si="42"/>
        <v xml:space="preserve"> 微信 - 微信 - 信用卡 </v>
      </c>
      <c r="H190" t="str">
        <f t="shared" ca="1" si="43"/>
        <v>9586</v>
      </c>
      <c r="I190">
        <f t="shared" ca="1" si="44"/>
        <v>6</v>
      </c>
      <c r="J190" t="str">
        <f t="shared" ca="1" si="45"/>
        <v>微信 - 微信 - 信用卡</v>
      </c>
      <c r="K190" t="str">
        <f t="shared" ca="1" si="46"/>
        <v>135****9586</v>
      </c>
      <c r="L190">
        <f t="shared" si="47"/>
        <v>190</v>
      </c>
      <c r="M190">
        <f t="shared" si="48"/>
        <v>189</v>
      </c>
      <c r="N190" s="3">
        <f t="shared" ca="1" si="49"/>
        <v>137960</v>
      </c>
      <c r="O190" s="5">
        <f t="shared" ca="1" si="50"/>
        <v>130245</v>
      </c>
      <c r="P190" t="str">
        <f t="shared" ca="1" si="51"/>
        <v xml:space="preserve"> 信用卡 </v>
      </c>
      <c r="Q190" t="str">
        <f t="shared" ca="1" si="52"/>
        <v xml:space="preserve"> 信用卡 </v>
      </c>
      <c r="R190" t="str">
        <f t="shared" ca="1" si="53"/>
        <v xml:space="preserve"> 微信支付 </v>
      </c>
      <c r="S190" t="str">
        <f t="shared" ca="1" si="54"/>
        <v>信用卡 - 信用卡 - 微信支付</v>
      </c>
    </row>
    <row r="191" spans="1:19" x14ac:dyDescent="0.2">
      <c r="A191" s="3">
        <f t="shared" ca="1" si="39"/>
        <v>130245</v>
      </c>
      <c r="B191">
        <v>100143</v>
      </c>
      <c r="C191">
        <f t="shared" ca="1" si="40"/>
        <v>13573296104</v>
      </c>
      <c r="D191" t="str">
        <f t="shared" ca="1" si="57"/>
        <v xml:space="preserve"> App </v>
      </c>
      <c r="E191" t="str">
        <f t="shared" ca="1" si="57"/>
        <v xml:space="preserve"> 微信 </v>
      </c>
      <c r="F191" t="str">
        <f t="shared" ca="1" si="41"/>
        <v xml:space="preserve"> 支付宝 </v>
      </c>
      <c r="G191" t="str">
        <f t="shared" ca="1" si="42"/>
        <v xml:space="preserve"> App - 微信 - 支付宝 </v>
      </c>
      <c r="H191" t="str">
        <f t="shared" ca="1" si="43"/>
        <v>6104</v>
      </c>
      <c r="I191">
        <f t="shared" ca="1" si="44"/>
        <v>6</v>
      </c>
      <c r="J191" t="str">
        <f t="shared" ca="1" si="45"/>
        <v>App - 微信 - 支付宝</v>
      </c>
      <c r="K191" t="str">
        <f t="shared" ca="1" si="46"/>
        <v>135****6104</v>
      </c>
      <c r="L191">
        <f t="shared" si="47"/>
        <v>191</v>
      </c>
      <c r="M191">
        <f t="shared" si="48"/>
        <v>190</v>
      </c>
      <c r="N191" s="3">
        <f t="shared" ca="1" si="49"/>
        <v>196478</v>
      </c>
      <c r="O191" s="5">
        <f t="shared" ca="1" si="50"/>
        <v>157009</v>
      </c>
      <c r="P191" t="str">
        <f t="shared" ca="1" si="51"/>
        <v xml:space="preserve"> 支付宝 </v>
      </c>
      <c r="Q191" t="str">
        <f t="shared" ca="1" si="52"/>
        <v xml:space="preserve"> 微信支付 </v>
      </c>
      <c r="R191" t="str">
        <f t="shared" ca="1" si="53"/>
        <v xml:space="preserve"> 信用卡 </v>
      </c>
      <c r="S191" t="str">
        <f t="shared" ca="1" si="54"/>
        <v>支付宝 - 微信支付 - 信用卡</v>
      </c>
    </row>
    <row r="192" spans="1:19" x14ac:dyDescent="0.2">
      <c r="A192" s="3">
        <f t="shared" ca="1" si="39"/>
        <v>157009</v>
      </c>
      <c r="B192">
        <v>100362</v>
      </c>
      <c r="C192">
        <f t="shared" ca="1" si="40"/>
        <v>13878610283</v>
      </c>
      <c r="D192" t="str">
        <f t="shared" ca="1" si="57"/>
        <v xml:space="preserve"> 微信 </v>
      </c>
      <c r="E192" t="str">
        <f t="shared" ca="1" si="57"/>
        <v xml:space="preserve"> 天猫 </v>
      </c>
      <c r="F192" t="str">
        <f t="shared" ca="1" si="41"/>
        <v xml:space="preserve"> 信用卡 </v>
      </c>
      <c r="G192" t="str">
        <f t="shared" ca="1" si="42"/>
        <v xml:space="preserve"> 微信 - 天猫 - 信用卡 </v>
      </c>
      <c r="H192" t="str">
        <f t="shared" ca="1" si="43"/>
        <v>0283</v>
      </c>
      <c r="I192">
        <f t="shared" ca="1" si="44"/>
        <v>6</v>
      </c>
      <c r="J192" t="str">
        <f t="shared" ca="1" si="45"/>
        <v>微信 - 天猫 - 信用卡</v>
      </c>
      <c r="K192" t="str">
        <f t="shared" ca="1" si="46"/>
        <v>138****0283</v>
      </c>
      <c r="L192">
        <f t="shared" si="47"/>
        <v>192</v>
      </c>
      <c r="M192">
        <f t="shared" si="48"/>
        <v>191</v>
      </c>
      <c r="N192" s="3">
        <f t="shared" ca="1" si="49"/>
        <v>178840</v>
      </c>
      <c r="O192" s="5">
        <f t="shared" ca="1" si="50"/>
        <v>151088</v>
      </c>
      <c r="P192" t="str">
        <f t="shared" ca="1" si="51"/>
        <v xml:space="preserve"> 信用卡 </v>
      </c>
      <c r="Q192" t="str">
        <f t="shared" ca="1" si="52"/>
        <v xml:space="preserve"> 信用卡 </v>
      </c>
      <c r="R192" t="str">
        <f t="shared" ca="1" si="53"/>
        <v xml:space="preserve"> 微信支付 </v>
      </c>
      <c r="S192" t="str">
        <f t="shared" ca="1" si="54"/>
        <v>信用卡 - 信用卡 - 微信支付</v>
      </c>
    </row>
    <row r="193" spans="1:19" x14ac:dyDescent="0.2">
      <c r="A193" s="3">
        <f t="shared" ca="1" si="39"/>
        <v>151088</v>
      </c>
      <c r="B193">
        <v>100185</v>
      </c>
      <c r="C193">
        <f t="shared" ca="1" si="40"/>
        <v>13186481277</v>
      </c>
      <c r="D193" t="str">
        <f t="shared" ca="1" si="57"/>
        <v xml:space="preserve"> 天猫 </v>
      </c>
      <c r="E193" t="str">
        <f t="shared" ca="1" si="57"/>
        <v xml:space="preserve"> 微信 </v>
      </c>
      <c r="F193" t="str">
        <f t="shared" ca="1" si="41"/>
        <v xml:space="preserve"> 信用卡 </v>
      </c>
      <c r="G193" t="str">
        <f t="shared" ca="1" si="42"/>
        <v xml:space="preserve"> 天猫 - 微信 - 信用卡 </v>
      </c>
      <c r="H193" t="str">
        <f t="shared" ca="1" si="43"/>
        <v>1277</v>
      </c>
      <c r="I193">
        <f t="shared" ca="1" si="44"/>
        <v>6</v>
      </c>
      <c r="J193" t="str">
        <f t="shared" ca="1" si="45"/>
        <v>天猫 - 微信 - 信用卡</v>
      </c>
      <c r="K193" t="str">
        <f t="shared" ca="1" si="46"/>
        <v>131****1277</v>
      </c>
      <c r="L193">
        <f t="shared" si="47"/>
        <v>193</v>
      </c>
      <c r="M193">
        <f t="shared" si="48"/>
        <v>192</v>
      </c>
      <c r="N193" s="3">
        <f t="shared" ca="1" si="49"/>
        <v>161520</v>
      </c>
      <c r="O193" s="5">
        <f t="shared" ca="1" si="50"/>
        <v>157963</v>
      </c>
      <c r="P193" t="str">
        <f t="shared" ca="1" si="51"/>
        <v xml:space="preserve"> 支付宝 </v>
      </c>
      <c r="Q193" t="str">
        <f t="shared" ca="1" si="52"/>
        <v xml:space="preserve"> 微信支付 </v>
      </c>
      <c r="R193" t="str">
        <f t="shared" ca="1" si="53"/>
        <v xml:space="preserve"> 支付宝 </v>
      </c>
      <c r="S193" t="str">
        <f t="shared" ca="1" si="54"/>
        <v>支付宝 - 微信支付 - 支付宝</v>
      </c>
    </row>
    <row r="194" spans="1:19" x14ac:dyDescent="0.2">
      <c r="A194" s="3">
        <f t="shared" ref="A194:A257" ca="1" si="58">ROUND((RAND()*100000+100000),0)</f>
        <v>157963</v>
      </c>
      <c r="B194">
        <v>100847</v>
      </c>
      <c r="C194">
        <f t="shared" ref="C194:C257" ca="1" si="59">ROUND((13000000000+RAND()*1000000000),0)</f>
        <v>13979819215</v>
      </c>
      <c r="D194" t="str">
        <f t="shared" ca="1" si="57"/>
        <v xml:space="preserve"> 天猫 </v>
      </c>
      <c r="E194" t="str">
        <f t="shared" ca="1" si="57"/>
        <v xml:space="preserve"> 天猫 </v>
      </c>
      <c r="F194" t="str">
        <f t="shared" ref="F194:F257" ca="1" si="60">IF(RAND()&lt;0.33," 信用卡 ",IF(RAND()&lt;0.66," 微信支付 "," 支付宝 "))</f>
        <v xml:space="preserve"> 微信支付 </v>
      </c>
      <c r="G194" t="str">
        <f t="shared" ref="G194:G257" ca="1" si="61">CONCATENATE(D194,"-",E194,"-",F194)</f>
        <v xml:space="preserve"> 天猫 - 天猫 - 微信支付 </v>
      </c>
      <c r="H194" t="str">
        <f t="shared" ref="H194:H257" ca="1" si="62">RIGHT(C194,4)</f>
        <v>9215</v>
      </c>
      <c r="I194">
        <f t="shared" ref="I194:I257" ca="1" si="63">LEN(A194)</f>
        <v>6</v>
      </c>
      <c r="J194" t="str">
        <f t="shared" ref="J194:J257" ca="1" si="64">TRIM(G194)</f>
        <v>天猫 - 天猫 - 微信支付</v>
      </c>
      <c r="K194" t="str">
        <f t="shared" ref="K194:K257" ca="1" si="65">REPLACE(C194,4,4,"****")</f>
        <v>139****9215</v>
      </c>
      <c r="L194">
        <f t="shared" ref="L194:L257" si="66">ROW(A194)</f>
        <v>194</v>
      </c>
      <c r="M194">
        <f t="shared" ref="M194:M257" si="67">MATCH(B194,$B$2:$B$1501,)</f>
        <v>193</v>
      </c>
      <c r="N194" s="3">
        <f t="shared" ref="N194:N257" ca="1" si="68">INDEX($A$2:$A$1501,(MATCH(B194+1,$B$2:$B$1501,)))</f>
        <v>189900</v>
      </c>
      <c r="O194" s="5">
        <f t="shared" ref="O194:O257" ca="1" si="69">A195</f>
        <v>140128</v>
      </c>
      <c r="P194" t="str">
        <f t="shared" ca="1" si="51"/>
        <v xml:space="preserve"> 信用卡 </v>
      </c>
      <c r="Q194" t="str">
        <f t="shared" ca="1" si="52"/>
        <v xml:space="preserve"> 微信支付 </v>
      </c>
      <c r="R194" t="str">
        <f t="shared" ca="1" si="53"/>
        <v xml:space="preserve"> 支付宝 </v>
      </c>
      <c r="S194" t="str">
        <f t="shared" ca="1" si="54"/>
        <v>信用卡 - 微信支付 - 支付宝</v>
      </c>
    </row>
    <row r="195" spans="1:19" x14ac:dyDescent="0.2">
      <c r="A195" s="3">
        <f t="shared" ca="1" si="58"/>
        <v>140128</v>
      </c>
      <c r="B195">
        <v>101148</v>
      </c>
      <c r="C195">
        <f t="shared" ca="1" si="59"/>
        <v>13990496763</v>
      </c>
      <c r="D195" t="str">
        <f t="shared" ca="1" si="57"/>
        <v xml:space="preserve"> 微信 </v>
      </c>
      <c r="E195" t="str">
        <f t="shared" ca="1" si="57"/>
        <v xml:space="preserve"> 天猫 </v>
      </c>
      <c r="F195" t="str">
        <f t="shared" ca="1" si="60"/>
        <v xml:space="preserve"> 支付宝 </v>
      </c>
      <c r="G195" t="str">
        <f t="shared" ca="1" si="61"/>
        <v xml:space="preserve"> 微信 - 天猫 - 支付宝 </v>
      </c>
      <c r="H195" t="str">
        <f t="shared" ca="1" si="62"/>
        <v>6763</v>
      </c>
      <c r="I195">
        <f t="shared" ca="1" si="63"/>
        <v>6</v>
      </c>
      <c r="J195" t="str">
        <f t="shared" ca="1" si="64"/>
        <v>微信 - 天猫 - 支付宝</v>
      </c>
      <c r="K195" t="str">
        <f t="shared" ca="1" si="65"/>
        <v>139****6763</v>
      </c>
      <c r="L195">
        <f t="shared" si="66"/>
        <v>195</v>
      </c>
      <c r="M195">
        <f t="shared" si="67"/>
        <v>194</v>
      </c>
      <c r="N195" s="3">
        <f t="shared" ca="1" si="68"/>
        <v>108670</v>
      </c>
      <c r="O195" s="5">
        <f t="shared" ca="1" si="69"/>
        <v>120011</v>
      </c>
      <c r="P195" t="str">
        <f t="shared" ca="1" si="51"/>
        <v xml:space="preserve"> 微信支付 </v>
      </c>
      <c r="Q195" t="str">
        <f t="shared" ca="1" si="52"/>
        <v xml:space="preserve"> 信用卡 </v>
      </c>
      <c r="R195" t="str">
        <f t="shared" ca="1" si="53"/>
        <v xml:space="preserve"> 支付宝 </v>
      </c>
      <c r="S195" t="str">
        <f t="shared" ca="1" si="54"/>
        <v>微信支付 - 信用卡 - 支付宝</v>
      </c>
    </row>
    <row r="196" spans="1:19" x14ac:dyDescent="0.2">
      <c r="A196" s="3">
        <f t="shared" ca="1" si="58"/>
        <v>120011</v>
      </c>
      <c r="B196">
        <v>100542</v>
      </c>
      <c r="C196">
        <f t="shared" ca="1" si="59"/>
        <v>13029057160</v>
      </c>
      <c r="D196" t="str">
        <f t="shared" ca="1" si="57"/>
        <v xml:space="preserve"> App </v>
      </c>
      <c r="E196" t="str">
        <f t="shared" ca="1" si="57"/>
        <v xml:space="preserve"> 天猫 </v>
      </c>
      <c r="F196" t="str">
        <f t="shared" ca="1" si="60"/>
        <v xml:space="preserve"> 支付宝 </v>
      </c>
      <c r="G196" t="str">
        <f t="shared" ca="1" si="61"/>
        <v xml:space="preserve"> App - 天猫 - 支付宝 </v>
      </c>
      <c r="H196" t="str">
        <f t="shared" ca="1" si="62"/>
        <v>7160</v>
      </c>
      <c r="I196">
        <f t="shared" ca="1" si="63"/>
        <v>6</v>
      </c>
      <c r="J196" t="str">
        <f t="shared" ca="1" si="64"/>
        <v>App - 天猫 - 支付宝</v>
      </c>
      <c r="K196" t="str">
        <f t="shared" ca="1" si="65"/>
        <v>130****7160</v>
      </c>
      <c r="L196">
        <f t="shared" si="66"/>
        <v>196</v>
      </c>
      <c r="M196">
        <f t="shared" si="67"/>
        <v>195</v>
      </c>
      <c r="N196" s="3">
        <f t="shared" ca="1" si="68"/>
        <v>141675</v>
      </c>
      <c r="O196" s="5">
        <f t="shared" ca="1" si="69"/>
        <v>121589</v>
      </c>
      <c r="P196" t="str">
        <f t="shared" ref="P196:P259" ca="1" si="70">INDEX($F$2:$F$1501,(MATCH($B195+1,$B$2:$B$1501,)))</f>
        <v xml:space="preserve"> 微信支付 </v>
      </c>
      <c r="Q196" t="str">
        <f t="shared" ref="Q196:Q259" ca="1" si="71">INDEX($F$2:$F$1501,(MATCH($B195+2,$B$2:$B$1501,)))</f>
        <v xml:space="preserve"> 信用卡 </v>
      </c>
      <c r="R196" t="str">
        <f t="shared" ref="R196:R259" ca="1" si="72">INDEX($F$2:$F$1501,(MATCH($B195+3,$B$2:$B$1501,)))</f>
        <v xml:space="preserve"> 支付宝 </v>
      </c>
      <c r="S196" t="str">
        <f t="shared" ref="S196:S259" ca="1" si="73">TRIM(_xlfn.CONCAT(P196,"-",Q196,"-",R196))</f>
        <v>微信支付 - 信用卡 - 支付宝</v>
      </c>
    </row>
    <row r="197" spans="1:19" x14ac:dyDescent="0.2">
      <c r="A197" s="3">
        <f t="shared" ca="1" si="58"/>
        <v>121589</v>
      </c>
      <c r="B197">
        <v>101137</v>
      </c>
      <c r="C197">
        <f t="shared" ca="1" si="59"/>
        <v>13848067048</v>
      </c>
      <c r="D197" t="str">
        <f t="shared" ca="1" si="57"/>
        <v xml:space="preserve"> 天猫 </v>
      </c>
      <c r="E197" t="str">
        <f t="shared" ca="1" si="57"/>
        <v xml:space="preserve"> App </v>
      </c>
      <c r="F197" t="str">
        <f t="shared" ca="1" si="60"/>
        <v xml:space="preserve"> 支付宝 </v>
      </c>
      <c r="G197" t="str">
        <f t="shared" ca="1" si="61"/>
        <v xml:space="preserve"> 天猫 - App - 支付宝 </v>
      </c>
      <c r="H197" t="str">
        <f t="shared" ca="1" si="62"/>
        <v>7048</v>
      </c>
      <c r="I197">
        <f t="shared" ca="1" si="63"/>
        <v>6</v>
      </c>
      <c r="J197" t="str">
        <f t="shared" ca="1" si="64"/>
        <v>天猫 - App - 支付宝</v>
      </c>
      <c r="K197" t="str">
        <f t="shared" ca="1" si="65"/>
        <v>138****7048</v>
      </c>
      <c r="L197">
        <f t="shared" si="66"/>
        <v>197</v>
      </c>
      <c r="M197">
        <f t="shared" si="67"/>
        <v>196</v>
      </c>
      <c r="N197" s="3">
        <f t="shared" ca="1" si="68"/>
        <v>180067</v>
      </c>
      <c r="O197" s="5">
        <f t="shared" ca="1" si="69"/>
        <v>172648</v>
      </c>
      <c r="P197" t="str">
        <f t="shared" ca="1" si="70"/>
        <v xml:space="preserve"> 微信支付 </v>
      </c>
      <c r="Q197" t="str">
        <f t="shared" ca="1" si="71"/>
        <v xml:space="preserve"> 信用卡 </v>
      </c>
      <c r="R197" t="str">
        <f t="shared" ca="1" si="72"/>
        <v xml:space="preserve"> 微信支付 </v>
      </c>
      <c r="S197" t="str">
        <f t="shared" ca="1" si="73"/>
        <v>微信支付 - 信用卡 - 微信支付</v>
      </c>
    </row>
    <row r="198" spans="1:19" x14ac:dyDescent="0.2">
      <c r="A198" s="3">
        <f t="shared" ca="1" si="58"/>
        <v>172648</v>
      </c>
      <c r="B198">
        <v>100313</v>
      </c>
      <c r="C198">
        <f t="shared" ca="1" si="59"/>
        <v>13313617661</v>
      </c>
      <c r="D198" t="str">
        <f t="shared" ca="1" si="57"/>
        <v xml:space="preserve"> 天猫 </v>
      </c>
      <c r="E198" t="str">
        <f t="shared" ca="1" si="57"/>
        <v xml:space="preserve"> App </v>
      </c>
      <c r="F198" t="str">
        <f t="shared" ca="1" si="60"/>
        <v xml:space="preserve"> 信用卡 </v>
      </c>
      <c r="G198" t="str">
        <f t="shared" ca="1" si="61"/>
        <v xml:space="preserve"> 天猫 - App - 信用卡 </v>
      </c>
      <c r="H198" t="str">
        <f t="shared" ca="1" si="62"/>
        <v>7661</v>
      </c>
      <c r="I198">
        <f t="shared" ca="1" si="63"/>
        <v>6</v>
      </c>
      <c r="J198" t="str">
        <f t="shared" ca="1" si="64"/>
        <v>天猫 - App - 信用卡</v>
      </c>
      <c r="K198" t="str">
        <f t="shared" ca="1" si="65"/>
        <v>133****7661</v>
      </c>
      <c r="L198">
        <f t="shared" si="66"/>
        <v>198</v>
      </c>
      <c r="M198">
        <f t="shared" si="67"/>
        <v>197</v>
      </c>
      <c r="N198" s="3">
        <f t="shared" ca="1" si="68"/>
        <v>178206</v>
      </c>
      <c r="O198" s="5">
        <f t="shared" ca="1" si="69"/>
        <v>139935</v>
      </c>
      <c r="P198" t="str">
        <f t="shared" ca="1" si="70"/>
        <v xml:space="preserve"> 信用卡 </v>
      </c>
      <c r="Q198" t="str">
        <f t="shared" ca="1" si="71"/>
        <v xml:space="preserve"> 微信支付 </v>
      </c>
      <c r="R198" t="str">
        <f t="shared" ca="1" si="72"/>
        <v xml:space="preserve"> 信用卡 </v>
      </c>
      <c r="S198" t="str">
        <f t="shared" ca="1" si="73"/>
        <v>信用卡 - 微信支付 - 信用卡</v>
      </c>
    </row>
    <row r="199" spans="1:19" x14ac:dyDescent="0.2">
      <c r="A199" s="3">
        <f t="shared" ca="1" si="58"/>
        <v>139935</v>
      </c>
      <c r="B199">
        <v>101297</v>
      </c>
      <c r="C199">
        <f t="shared" ca="1" si="59"/>
        <v>13368232147</v>
      </c>
      <c r="D199" t="str">
        <f t="shared" ca="1" si="57"/>
        <v xml:space="preserve"> 天猫 </v>
      </c>
      <c r="E199" t="str">
        <f t="shared" ca="1" si="57"/>
        <v xml:space="preserve"> 天猫 </v>
      </c>
      <c r="F199" t="str">
        <f t="shared" ca="1" si="60"/>
        <v xml:space="preserve"> 微信支付 </v>
      </c>
      <c r="G199" t="str">
        <f t="shared" ca="1" si="61"/>
        <v xml:space="preserve"> 天猫 - 天猫 - 微信支付 </v>
      </c>
      <c r="H199" t="str">
        <f t="shared" ca="1" si="62"/>
        <v>2147</v>
      </c>
      <c r="I199">
        <f t="shared" ca="1" si="63"/>
        <v>6</v>
      </c>
      <c r="J199" t="str">
        <f t="shared" ca="1" si="64"/>
        <v>天猫 - 天猫 - 微信支付</v>
      </c>
      <c r="K199" t="str">
        <f t="shared" ca="1" si="65"/>
        <v>133****2147</v>
      </c>
      <c r="L199">
        <f t="shared" si="66"/>
        <v>199</v>
      </c>
      <c r="M199">
        <f t="shared" si="67"/>
        <v>198</v>
      </c>
      <c r="N199" s="3">
        <f t="shared" ca="1" si="68"/>
        <v>134536</v>
      </c>
      <c r="O199" s="5">
        <f t="shared" ca="1" si="69"/>
        <v>178768</v>
      </c>
      <c r="P199" t="str">
        <f t="shared" ca="1" si="70"/>
        <v xml:space="preserve"> 信用卡 </v>
      </c>
      <c r="Q199" t="str">
        <f t="shared" ca="1" si="71"/>
        <v xml:space="preserve"> 信用卡 </v>
      </c>
      <c r="R199" t="str">
        <f t="shared" ca="1" si="72"/>
        <v xml:space="preserve"> 信用卡 </v>
      </c>
      <c r="S199" t="str">
        <f t="shared" ca="1" si="73"/>
        <v>信用卡 - 信用卡 - 信用卡</v>
      </c>
    </row>
    <row r="200" spans="1:19" x14ac:dyDescent="0.2">
      <c r="A200" s="3">
        <f t="shared" ca="1" si="58"/>
        <v>178768</v>
      </c>
      <c r="B200">
        <v>101157</v>
      </c>
      <c r="C200">
        <f t="shared" ca="1" si="59"/>
        <v>13177258366</v>
      </c>
      <c r="D200" t="str">
        <f t="shared" ca="1" si="57"/>
        <v xml:space="preserve"> 微信 </v>
      </c>
      <c r="E200" t="str">
        <f t="shared" ca="1" si="57"/>
        <v xml:space="preserve"> 微信 </v>
      </c>
      <c r="F200" t="str">
        <f t="shared" ca="1" si="60"/>
        <v xml:space="preserve"> 微信支付 </v>
      </c>
      <c r="G200" t="str">
        <f t="shared" ca="1" si="61"/>
        <v xml:space="preserve"> 微信 - 微信 - 微信支付 </v>
      </c>
      <c r="H200" t="str">
        <f t="shared" ca="1" si="62"/>
        <v>8366</v>
      </c>
      <c r="I200">
        <f t="shared" ca="1" si="63"/>
        <v>6</v>
      </c>
      <c r="J200" t="str">
        <f t="shared" ca="1" si="64"/>
        <v>微信 - 微信 - 微信支付</v>
      </c>
      <c r="K200" t="str">
        <f t="shared" ca="1" si="65"/>
        <v>131****8366</v>
      </c>
      <c r="L200">
        <f t="shared" si="66"/>
        <v>200</v>
      </c>
      <c r="M200">
        <f t="shared" si="67"/>
        <v>199</v>
      </c>
      <c r="N200" s="3">
        <f t="shared" ca="1" si="68"/>
        <v>103654</v>
      </c>
      <c r="O200" s="5">
        <f t="shared" ca="1" si="69"/>
        <v>129883</v>
      </c>
      <c r="P200" t="str">
        <f t="shared" ca="1" si="70"/>
        <v xml:space="preserve"> 微信支付 </v>
      </c>
      <c r="Q200" t="str">
        <f t="shared" ca="1" si="71"/>
        <v xml:space="preserve"> 信用卡 </v>
      </c>
      <c r="R200" t="str">
        <f t="shared" ca="1" si="72"/>
        <v xml:space="preserve"> 支付宝 </v>
      </c>
      <c r="S200" t="str">
        <f t="shared" ca="1" si="73"/>
        <v>微信支付 - 信用卡 - 支付宝</v>
      </c>
    </row>
    <row r="201" spans="1:19" x14ac:dyDescent="0.2">
      <c r="A201" s="3">
        <f t="shared" ca="1" si="58"/>
        <v>129883</v>
      </c>
      <c r="B201">
        <v>100854</v>
      </c>
      <c r="C201">
        <f t="shared" ca="1" si="59"/>
        <v>13016176030</v>
      </c>
      <c r="D201" t="str">
        <f t="shared" ca="1" si="57"/>
        <v xml:space="preserve"> 微信 </v>
      </c>
      <c r="E201" t="str">
        <f t="shared" ca="1" si="57"/>
        <v xml:space="preserve"> 天猫 </v>
      </c>
      <c r="F201" t="str">
        <f t="shared" ca="1" si="60"/>
        <v xml:space="preserve"> 微信支付 </v>
      </c>
      <c r="G201" t="str">
        <f t="shared" ca="1" si="61"/>
        <v xml:space="preserve"> 微信 - 天猫 - 微信支付 </v>
      </c>
      <c r="H201" t="str">
        <f t="shared" ca="1" si="62"/>
        <v>6030</v>
      </c>
      <c r="I201">
        <f t="shared" ca="1" si="63"/>
        <v>6</v>
      </c>
      <c r="J201" t="str">
        <f t="shared" ca="1" si="64"/>
        <v>微信 - 天猫 - 微信支付</v>
      </c>
      <c r="K201" t="str">
        <f t="shared" ca="1" si="65"/>
        <v>130****6030</v>
      </c>
      <c r="L201">
        <f t="shared" si="66"/>
        <v>201</v>
      </c>
      <c r="M201">
        <f t="shared" si="67"/>
        <v>200</v>
      </c>
      <c r="N201" s="3">
        <f t="shared" ca="1" si="68"/>
        <v>105209</v>
      </c>
      <c r="O201" s="5">
        <f t="shared" ca="1" si="69"/>
        <v>152385</v>
      </c>
      <c r="P201" t="str">
        <f t="shared" ca="1" si="70"/>
        <v xml:space="preserve"> 信用卡 </v>
      </c>
      <c r="Q201" t="str">
        <f t="shared" ca="1" si="71"/>
        <v xml:space="preserve"> 信用卡 </v>
      </c>
      <c r="R201" t="str">
        <f t="shared" ca="1" si="72"/>
        <v xml:space="preserve"> 微信支付 </v>
      </c>
      <c r="S201" t="str">
        <f t="shared" ca="1" si="73"/>
        <v>信用卡 - 信用卡 - 微信支付</v>
      </c>
    </row>
    <row r="202" spans="1:19" x14ac:dyDescent="0.2">
      <c r="A202" s="3">
        <f t="shared" ca="1" si="58"/>
        <v>152385</v>
      </c>
      <c r="B202">
        <v>100812</v>
      </c>
      <c r="C202">
        <f t="shared" ca="1" si="59"/>
        <v>13935598079</v>
      </c>
      <c r="D202" t="str">
        <f t="shared" ref="D202:E221" ca="1" si="74">IF(RAND()&lt;0.33," 天猫 ",IF(RAND()&lt;0.66," 微信 "," App "))</f>
        <v xml:space="preserve"> 微信 </v>
      </c>
      <c r="E202" t="str">
        <f t="shared" ca="1" si="74"/>
        <v xml:space="preserve"> 天猫 </v>
      </c>
      <c r="F202" t="str">
        <f t="shared" ca="1" si="60"/>
        <v xml:space="preserve"> 信用卡 </v>
      </c>
      <c r="G202" t="str">
        <f t="shared" ca="1" si="61"/>
        <v xml:space="preserve"> 微信 - 天猫 - 信用卡 </v>
      </c>
      <c r="H202" t="str">
        <f t="shared" ca="1" si="62"/>
        <v>8079</v>
      </c>
      <c r="I202">
        <f t="shared" ca="1" si="63"/>
        <v>6</v>
      </c>
      <c r="J202" t="str">
        <f t="shared" ca="1" si="64"/>
        <v>微信 - 天猫 - 信用卡</v>
      </c>
      <c r="K202" t="str">
        <f t="shared" ca="1" si="65"/>
        <v>139****8079</v>
      </c>
      <c r="L202">
        <f t="shared" si="66"/>
        <v>202</v>
      </c>
      <c r="M202">
        <f t="shared" si="67"/>
        <v>201</v>
      </c>
      <c r="N202" s="3">
        <f t="shared" ca="1" si="68"/>
        <v>133824</v>
      </c>
      <c r="O202" s="5">
        <f t="shared" ca="1" si="69"/>
        <v>135986</v>
      </c>
      <c r="P202" t="str">
        <f t="shared" ca="1" si="70"/>
        <v xml:space="preserve"> 支付宝 </v>
      </c>
      <c r="Q202" t="str">
        <f t="shared" ca="1" si="71"/>
        <v xml:space="preserve"> 微信支付 </v>
      </c>
      <c r="R202" t="str">
        <f t="shared" ca="1" si="72"/>
        <v xml:space="preserve"> 微信支付 </v>
      </c>
      <c r="S202" t="str">
        <f t="shared" ca="1" si="73"/>
        <v>支付宝 - 微信支付 - 微信支付</v>
      </c>
    </row>
    <row r="203" spans="1:19" x14ac:dyDescent="0.2">
      <c r="A203" s="3">
        <f t="shared" ca="1" si="58"/>
        <v>135986</v>
      </c>
      <c r="B203">
        <v>100588</v>
      </c>
      <c r="C203">
        <f t="shared" ca="1" si="59"/>
        <v>13002143571</v>
      </c>
      <c r="D203" t="str">
        <f t="shared" ca="1" si="74"/>
        <v xml:space="preserve"> 微信 </v>
      </c>
      <c r="E203" t="str">
        <f t="shared" ca="1" si="74"/>
        <v xml:space="preserve"> App </v>
      </c>
      <c r="F203" t="str">
        <f t="shared" ca="1" si="60"/>
        <v xml:space="preserve"> 微信支付 </v>
      </c>
      <c r="G203" t="str">
        <f t="shared" ca="1" si="61"/>
        <v xml:space="preserve"> 微信 - App - 微信支付 </v>
      </c>
      <c r="H203" t="str">
        <f t="shared" ca="1" si="62"/>
        <v>3571</v>
      </c>
      <c r="I203">
        <f t="shared" ca="1" si="63"/>
        <v>6</v>
      </c>
      <c r="J203" t="str">
        <f t="shared" ca="1" si="64"/>
        <v>微信 - App - 微信支付</v>
      </c>
      <c r="K203" t="str">
        <f t="shared" ca="1" si="65"/>
        <v>130****3571</v>
      </c>
      <c r="L203">
        <f t="shared" si="66"/>
        <v>203</v>
      </c>
      <c r="M203">
        <f t="shared" si="67"/>
        <v>202</v>
      </c>
      <c r="N203" s="3">
        <f t="shared" ca="1" si="68"/>
        <v>112790</v>
      </c>
      <c r="O203" s="5">
        <f t="shared" ca="1" si="69"/>
        <v>104332</v>
      </c>
      <c r="P203" t="str">
        <f t="shared" ca="1" si="70"/>
        <v xml:space="preserve"> 微信支付 </v>
      </c>
      <c r="Q203" t="str">
        <f t="shared" ca="1" si="71"/>
        <v xml:space="preserve"> 微信支付 </v>
      </c>
      <c r="R203" t="str">
        <f t="shared" ca="1" si="72"/>
        <v xml:space="preserve"> 微信支付 </v>
      </c>
      <c r="S203" t="str">
        <f t="shared" ca="1" si="73"/>
        <v>微信支付 - 微信支付 - 微信支付</v>
      </c>
    </row>
    <row r="204" spans="1:19" x14ac:dyDescent="0.2">
      <c r="A204" s="3">
        <f t="shared" ca="1" si="58"/>
        <v>104332</v>
      </c>
      <c r="B204">
        <v>100883</v>
      </c>
      <c r="C204">
        <f t="shared" ca="1" si="59"/>
        <v>13264403728</v>
      </c>
      <c r="D204" t="str">
        <f t="shared" ca="1" si="74"/>
        <v xml:space="preserve"> 微信 </v>
      </c>
      <c r="E204" t="str">
        <f t="shared" ca="1" si="74"/>
        <v xml:space="preserve"> App </v>
      </c>
      <c r="F204" t="str">
        <f t="shared" ca="1" si="60"/>
        <v xml:space="preserve"> 信用卡 </v>
      </c>
      <c r="G204" t="str">
        <f t="shared" ca="1" si="61"/>
        <v xml:space="preserve"> 微信 - App - 信用卡 </v>
      </c>
      <c r="H204" t="str">
        <f t="shared" ca="1" si="62"/>
        <v>3728</v>
      </c>
      <c r="I204">
        <f t="shared" ca="1" si="63"/>
        <v>6</v>
      </c>
      <c r="J204" t="str">
        <f t="shared" ca="1" si="64"/>
        <v>微信 - App - 信用卡</v>
      </c>
      <c r="K204" t="str">
        <f t="shared" ca="1" si="65"/>
        <v>132****3728</v>
      </c>
      <c r="L204">
        <f t="shared" si="66"/>
        <v>204</v>
      </c>
      <c r="M204">
        <f t="shared" si="67"/>
        <v>203</v>
      </c>
      <c r="N204" s="3">
        <f t="shared" ca="1" si="68"/>
        <v>158293</v>
      </c>
      <c r="O204" s="5">
        <f t="shared" ca="1" si="69"/>
        <v>124704</v>
      </c>
      <c r="P204" t="str">
        <f t="shared" ca="1" si="70"/>
        <v xml:space="preserve"> 支付宝 </v>
      </c>
      <c r="Q204" t="str">
        <f t="shared" ca="1" si="71"/>
        <v xml:space="preserve"> 微信支付 </v>
      </c>
      <c r="R204" t="str">
        <f t="shared" ca="1" si="72"/>
        <v xml:space="preserve"> 信用卡 </v>
      </c>
      <c r="S204" t="str">
        <f t="shared" ca="1" si="73"/>
        <v>支付宝 - 微信支付 - 信用卡</v>
      </c>
    </row>
    <row r="205" spans="1:19" x14ac:dyDescent="0.2">
      <c r="A205" s="3">
        <f t="shared" ca="1" si="58"/>
        <v>124704</v>
      </c>
      <c r="B205">
        <v>100686</v>
      </c>
      <c r="C205">
        <f t="shared" ca="1" si="59"/>
        <v>13922181294</v>
      </c>
      <c r="D205" t="str">
        <f t="shared" ca="1" si="74"/>
        <v xml:space="preserve"> 天猫 </v>
      </c>
      <c r="E205" t="str">
        <f t="shared" ca="1" si="74"/>
        <v xml:space="preserve"> 微信 </v>
      </c>
      <c r="F205" t="str">
        <f t="shared" ca="1" si="60"/>
        <v xml:space="preserve"> 支付宝 </v>
      </c>
      <c r="G205" t="str">
        <f t="shared" ca="1" si="61"/>
        <v xml:space="preserve"> 天猫 - 微信 - 支付宝 </v>
      </c>
      <c r="H205" t="str">
        <f t="shared" ca="1" si="62"/>
        <v>1294</v>
      </c>
      <c r="I205">
        <f t="shared" ca="1" si="63"/>
        <v>6</v>
      </c>
      <c r="J205" t="str">
        <f t="shared" ca="1" si="64"/>
        <v>天猫 - 微信 - 支付宝</v>
      </c>
      <c r="K205" t="str">
        <f t="shared" ca="1" si="65"/>
        <v>139****1294</v>
      </c>
      <c r="L205">
        <f t="shared" si="66"/>
        <v>205</v>
      </c>
      <c r="M205">
        <f t="shared" si="67"/>
        <v>204</v>
      </c>
      <c r="N205" s="3">
        <f t="shared" ca="1" si="68"/>
        <v>181138</v>
      </c>
      <c r="O205" s="5">
        <f t="shared" ca="1" si="69"/>
        <v>179945</v>
      </c>
      <c r="P205" t="str">
        <f t="shared" ca="1" si="70"/>
        <v xml:space="preserve"> 信用卡 </v>
      </c>
      <c r="Q205" t="str">
        <f t="shared" ca="1" si="71"/>
        <v xml:space="preserve"> 支付宝 </v>
      </c>
      <c r="R205" t="str">
        <f t="shared" ca="1" si="72"/>
        <v xml:space="preserve"> 信用卡 </v>
      </c>
      <c r="S205" t="str">
        <f t="shared" ca="1" si="73"/>
        <v>信用卡 - 支付宝 - 信用卡</v>
      </c>
    </row>
    <row r="206" spans="1:19" x14ac:dyDescent="0.2">
      <c r="A206" s="3">
        <f t="shared" ca="1" si="58"/>
        <v>179945</v>
      </c>
      <c r="B206">
        <v>101038</v>
      </c>
      <c r="C206">
        <f t="shared" ca="1" si="59"/>
        <v>13749815811</v>
      </c>
      <c r="D206" t="str">
        <f t="shared" ca="1" si="74"/>
        <v xml:space="preserve"> 微信 </v>
      </c>
      <c r="E206" t="str">
        <f t="shared" ca="1" si="74"/>
        <v xml:space="preserve"> 天猫 </v>
      </c>
      <c r="F206" t="str">
        <f t="shared" ca="1" si="60"/>
        <v xml:space="preserve"> 支付宝 </v>
      </c>
      <c r="G206" t="str">
        <f t="shared" ca="1" si="61"/>
        <v xml:space="preserve"> 微信 - 天猫 - 支付宝 </v>
      </c>
      <c r="H206" t="str">
        <f t="shared" ca="1" si="62"/>
        <v>5811</v>
      </c>
      <c r="I206">
        <f t="shared" ca="1" si="63"/>
        <v>6</v>
      </c>
      <c r="J206" t="str">
        <f t="shared" ca="1" si="64"/>
        <v>微信 - 天猫 - 支付宝</v>
      </c>
      <c r="K206" t="str">
        <f t="shared" ca="1" si="65"/>
        <v>137****5811</v>
      </c>
      <c r="L206">
        <f t="shared" si="66"/>
        <v>206</v>
      </c>
      <c r="M206">
        <f t="shared" si="67"/>
        <v>205</v>
      </c>
      <c r="N206" s="3">
        <f t="shared" ca="1" si="68"/>
        <v>141487</v>
      </c>
      <c r="O206" s="5">
        <f t="shared" ca="1" si="69"/>
        <v>106387</v>
      </c>
      <c r="P206" t="str">
        <f t="shared" ca="1" si="70"/>
        <v xml:space="preserve"> 信用卡 </v>
      </c>
      <c r="Q206" t="str">
        <f t="shared" ca="1" si="71"/>
        <v xml:space="preserve"> 信用卡 </v>
      </c>
      <c r="R206" t="str">
        <f t="shared" ca="1" si="72"/>
        <v xml:space="preserve"> 支付宝 </v>
      </c>
      <c r="S206" t="str">
        <f t="shared" ca="1" si="73"/>
        <v>信用卡 - 信用卡 - 支付宝</v>
      </c>
    </row>
    <row r="207" spans="1:19" x14ac:dyDescent="0.2">
      <c r="A207" s="3">
        <f t="shared" ca="1" si="58"/>
        <v>106387</v>
      </c>
      <c r="B207">
        <v>101220</v>
      </c>
      <c r="C207">
        <f t="shared" ca="1" si="59"/>
        <v>13348852013</v>
      </c>
      <c r="D207" t="str">
        <f t="shared" ca="1" si="74"/>
        <v xml:space="preserve"> 天猫 </v>
      </c>
      <c r="E207" t="str">
        <f t="shared" ca="1" si="74"/>
        <v xml:space="preserve"> 天猫 </v>
      </c>
      <c r="F207" t="str">
        <f t="shared" ca="1" si="60"/>
        <v xml:space="preserve"> 支付宝 </v>
      </c>
      <c r="G207" t="str">
        <f t="shared" ca="1" si="61"/>
        <v xml:space="preserve"> 天猫 - 天猫 - 支付宝 </v>
      </c>
      <c r="H207" t="str">
        <f t="shared" ca="1" si="62"/>
        <v>2013</v>
      </c>
      <c r="I207">
        <f t="shared" ca="1" si="63"/>
        <v>6</v>
      </c>
      <c r="J207" t="str">
        <f t="shared" ca="1" si="64"/>
        <v>天猫 - 天猫 - 支付宝</v>
      </c>
      <c r="K207" t="str">
        <f t="shared" ca="1" si="65"/>
        <v>133****2013</v>
      </c>
      <c r="L207">
        <f t="shared" si="66"/>
        <v>207</v>
      </c>
      <c r="M207">
        <f t="shared" si="67"/>
        <v>206</v>
      </c>
      <c r="N207" s="3">
        <f t="shared" ca="1" si="68"/>
        <v>160375</v>
      </c>
      <c r="O207" s="5">
        <f t="shared" ca="1" si="69"/>
        <v>124331</v>
      </c>
      <c r="P207" t="str">
        <f t="shared" ca="1" si="70"/>
        <v xml:space="preserve"> 支付宝 </v>
      </c>
      <c r="Q207" t="str">
        <f t="shared" ca="1" si="71"/>
        <v xml:space="preserve"> 信用卡 </v>
      </c>
      <c r="R207" t="str">
        <f t="shared" ca="1" si="72"/>
        <v xml:space="preserve"> 微信支付 </v>
      </c>
      <c r="S207" t="str">
        <f t="shared" ca="1" si="73"/>
        <v>支付宝 - 信用卡 - 微信支付</v>
      </c>
    </row>
    <row r="208" spans="1:19" x14ac:dyDescent="0.2">
      <c r="A208" s="3">
        <f t="shared" ca="1" si="58"/>
        <v>124331</v>
      </c>
      <c r="B208">
        <v>100723</v>
      </c>
      <c r="C208">
        <f t="shared" ca="1" si="59"/>
        <v>13792035925</v>
      </c>
      <c r="D208" t="str">
        <f t="shared" ca="1" si="74"/>
        <v xml:space="preserve"> 微信 </v>
      </c>
      <c r="E208" t="str">
        <f t="shared" ca="1" si="74"/>
        <v xml:space="preserve"> 天猫 </v>
      </c>
      <c r="F208" t="str">
        <f t="shared" ca="1" si="60"/>
        <v xml:space="preserve"> 支付宝 </v>
      </c>
      <c r="G208" t="str">
        <f t="shared" ca="1" si="61"/>
        <v xml:space="preserve"> 微信 - 天猫 - 支付宝 </v>
      </c>
      <c r="H208" t="str">
        <f t="shared" ca="1" si="62"/>
        <v>5925</v>
      </c>
      <c r="I208">
        <f t="shared" ca="1" si="63"/>
        <v>6</v>
      </c>
      <c r="J208" t="str">
        <f t="shared" ca="1" si="64"/>
        <v>微信 - 天猫 - 支付宝</v>
      </c>
      <c r="K208" t="str">
        <f t="shared" ca="1" si="65"/>
        <v>137****5925</v>
      </c>
      <c r="L208">
        <f t="shared" si="66"/>
        <v>208</v>
      </c>
      <c r="M208">
        <f t="shared" si="67"/>
        <v>207</v>
      </c>
      <c r="N208" s="3">
        <f t="shared" ca="1" si="68"/>
        <v>144367</v>
      </c>
      <c r="O208" s="5">
        <f t="shared" ca="1" si="69"/>
        <v>186699</v>
      </c>
      <c r="P208" t="str">
        <f t="shared" ca="1" si="70"/>
        <v xml:space="preserve"> 支付宝 </v>
      </c>
      <c r="Q208" t="str">
        <f t="shared" ca="1" si="71"/>
        <v xml:space="preserve"> 微信支付 </v>
      </c>
      <c r="R208" t="str">
        <f t="shared" ca="1" si="72"/>
        <v xml:space="preserve"> 微信支付 </v>
      </c>
      <c r="S208" t="str">
        <f t="shared" ca="1" si="73"/>
        <v>支付宝 - 微信支付 - 微信支付</v>
      </c>
    </row>
    <row r="209" spans="1:19" x14ac:dyDescent="0.2">
      <c r="A209" s="3">
        <f t="shared" ca="1" si="58"/>
        <v>186699</v>
      </c>
      <c r="B209">
        <v>100736</v>
      </c>
      <c r="C209">
        <f t="shared" ca="1" si="59"/>
        <v>13081882486</v>
      </c>
      <c r="D209" t="str">
        <f t="shared" ca="1" si="74"/>
        <v xml:space="preserve"> 微信 </v>
      </c>
      <c r="E209" t="str">
        <f t="shared" ca="1" si="74"/>
        <v xml:space="preserve"> 微信 </v>
      </c>
      <c r="F209" t="str">
        <f t="shared" ca="1" si="60"/>
        <v xml:space="preserve"> 微信支付 </v>
      </c>
      <c r="G209" t="str">
        <f t="shared" ca="1" si="61"/>
        <v xml:space="preserve"> 微信 - 微信 - 微信支付 </v>
      </c>
      <c r="H209" t="str">
        <f t="shared" ca="1" si="62"/>
        <v>2486</v>
      </c>
      <c r="I209">
        <f t="shared" ca="1" si="63"/>
        <v>6</v>
      </c>
      <c r="J209" t="str">
        <f t="shared" ca="1" si="64"/>
        <v>微信 - 微信 - 微信支付</v>
      </c>
      <c r="K209" t="str">
        <f t="shared" ca="1" si="65"/>
        <v>130****2486</v>
      </c>
      <c r="L209">
        <f t="shared" si="66"/>
        <v>209</v>
      </c>
      <c r="M209">
        <f t="shared" si="67"/>
        <v>208</v>
      </c>
      <c r="N209" s="3">
        <f t="shared" ca="1" si="68"/>
        <v>153360</v>
      </c>
      <c r="O209" s="5">
        <f t="shared" ca="1" si="69"/>
        <v>174836</v>
      </c>
      <c r="P209" t="str">
        <f t="shared" ca="1" si="70"/>
        <v xml:space="preserve"> 支付宝 </v>
      </c>
      <c r="Q209" t="str">
        <f t="shared" ca="1" si="71"/>
        <v xml:space="preserve"> 微信支付 </v>
      </c>
      <c r="R209" t="str">
        <f t="shared" ca="1" si="72"/>
        <v xml:space="preserve"> 微信支付 </v>
      </c>
      <c r="S209" t="str">
        <f t="shared" ca="1" si="73"/>
        <v>支付宝 - 微信支付 - 微信支付</v>
      </c>
    </row>
    <row r="210" spans="1:19" x14ac:dyDescent="0.2">
      <c r="A210" s="3">
        <f t="shared" ca="1" si="58"/>
        <v>174836</v>
      </c>
      <c r="B210">
        <v>100602</v>
      </c>
      <c r="C210">
        <f t="shared" ca="1" si="59"/>
        <v>13324998332</v>
      </c>
      <c r="D210" t="str">
        <f t="shared" ca="1" si="74"/>
        <v xml:space="preserve"> 微信 </v>
      </c>
      <c r="E210" t="str">
        <f t="shared" ca="1" si="74"/>
        <v xml:space="preserve"> App </v>
      </c>
      <c r="F210" t="str">
        <f t="shared" ca="1" si="60"/>
        <v xml:space="preserve"> 微信支付 </v>
      </c>
      <c r="G210" t="str">
        <f t="shared" ca="1" si="61"/>
        <v xml:space="preserve"> 微信 - App - 微信支付 </v>
      </c>
      <c r="H210" t="str">
        <f t="shared" ca="1" si="62"/>
        <v>8332</v>
      </c>
      <c r="I210">
        <f t="shared" ca="1" si="63"/>
        <v>6</v>
      </c>
      <c r="J210" t="str">
        <f t="shared" ca="1" si="64"/>
        <v>微信 - App - 微信支付</v>
      </c>
      <c r="K210" t="str">
        <f t="shared" ca="1" si="65"/>
        <v>133****8332</v>
      </c>
      <c r="L210">
        <f t="shared" si="66"/>
        <v>210</v>
      </c>
      <c r="M210">
        <f t="shared" si="67"/>
        <v>209</v>
      </c>
      <c r="N210" s="3">
        <f t="shared" ca="1" si="68"/>
        <v>162727</v>
      </c>
      <c r="O210" s="5">
        <f t="shared" ca="1" si="69"/>
        <v>107211</v>
      </c>
      <c r="P210" t="str">
        <f t="shared" ca="1" si="70"/>
        <v xml:space="preserve"> 微信支付 </v>
      </c>
      <c r="Q210" t="str">
        <f t="shared" ca="1" si="71"/>
        <v xml:space="preserve"> 微信支付 </v>
      </c>
      <c r="R210" t="str">
        <f t="shared" ca="1" si="72"/>
        <v xml:space="preserve"> 信用卡 </v>
      </c>
      <c r="S210" t="str">
        <f t="shared" ca="1" si="73"/>
        <v>微信支付 - 微信支付 - 信用卡</v>
      </c>
    </row>
    <row r="211" spans="1:19" x14ac:dyDescent="0.2">
      <c r="A211" s="3">
        <f t="shared" ca="1" si="58"/>
        <v>107211</v>
      </c>
      <c r="B211">
        <v>101222</v>
      </c>
      <c r="C211">
        <f t="shared" ca="1" si="59"/>
        <v>13730854337</v>
      </c>
      <c r="D211" t="str">
        <f t="shared" ca="1" si="74"/>
        <v xml:space="preserve"> App </v>
      </c>
      <c r="E211" t="str">
        <f t="shared" ca="1" si="74"/>
        <v xml:space="preserve"> 天猫 </v>
      </c>
      <c r="F211" t="str">
        <f t="shared" ca="1" si="60"/>
        <v xml:space="preserve"> 微信支付 </v>
      </c>
      <c r="G211" t="str">
        <f t="shared" ca="1" si="61"/>
        <v xml:space="preserve"> App - 天猫 - 微信支付 </v>
      </c>
      <c r="H211" t="str">
        <f t="shared" ca="1" si="62"/>
        <v>4337</v>
      </c>
      <c r="I211">
        <f t="shared" ca="1" si="63"/>
        <v>6</v>
      </c>
      <c r="J211" t="str">
        <f t="shared" ca="1" si="64"/>
        <v>App - 天猫 - 微信支付</v>
      </c>
      <c r="K211" t="str">
        <f t="shared" ca="1" si="65"/>
        <v>137****4337</v>
      </c>
      <c r="L211">
        <f t="shared" si="66"/>
        <v>211</v>
      </c>
      <c r="M211">
        <f t="shared" si="67"/>
        <v>210</v>
      </c>
      <c r="N211" s="3">
        <f t="shared" ca="1" si="68"/>
        <v>151253</v>
      </c>
      <c r="O211" s="5">
        <f t="shared" ca="1" si="69"/>
        <v>160375</v>
      </c>
      <c r="P211" t="str">
        <f t="shared" ca="1" si="70"/>
        <v xml:space="preserve"> 信用卡 </v>
      </c>
      <c r="Q211" t="str">
        <f t="shared" ca="1" si="71"/>
        <v xml:space="preserve"> 微信支付 </v>
      </c>
      <c r="R211" t="str">
        <f t="shared" ca="1" si="72"/>
        <v xml:space="preserve"> 微信支付 </v>
      </c>
      <c r="S211" t="str">
        <f t="shared" ca="1" si="73"/>
        <v>信用卡 - 微信支付 - 微信支付</v>
      </c>
    </row>
    <row r="212" spans="1:19" x14ac:dyDescent="0.2">
      <c r="A212" s="3">
        <f t="shared" ca="1" si="58"/>
        <v>160375</v>
      </c>
      <c r="B212">
        <v>101221</v>
      </c>
      <c r="C212">
        <f t="shared" ca="1" si="59"/>
        <v>13210777410</v>
      </c>
      <c r="D212" t="str">
        <f t="shared" ca="1" si="74"/>
        <v xml:space="preserve"> 天猫 </v>
      </c>
      <c r="E212" t="str">
        <f t="shared" ca="1" si="74"/>
        <v xml:space="preserve"> 天猫 </v>
      </c>
      <c r="F212" t="str">
        <f t="shared" ca="1" si="60"/>
        <v xml:space="preserve"> 支付宝 </v>
      </c>
      <c r="G212" t="str">
        <f t="shared" ca="1" si="61"/>
        <v xml:space="preserve"> 天猫 - 天猫 - 支付宝 </v>
      </c>
      <c r="H212" t="str">
        <f t="shared" ca="1" si="62"/>
        <v>7410</v>
      </c>
      <c r="I212">
        <f t="shared" ca="1" si="63"/>
        <v>6</v>
      </c>
      <c r="J212" t="str">
        <f t="shared" ca="1" si="64"/>
        <v>天猫 - 天猫 - 支付宝</v>
      </c>
      <c r="K212" t="str">
        <f t="shared" ca="1" si="65"/>
        <v>132****7410</v>
      </c>
      <c r="L212">
        <f t="shared" si="66"/>
        <v>212</v>
      </c>
      <c r="M212">
        <f t="shared" si="67"/>
        <v>211</v>
      </c>
      <c r="N212" s="3">
        <f t="shared" ca="1" si="68"/>
        <v>107211</v>
      </c>
      <c r="O212" s="5">
        <f t="shared" ca="1" si="69"/>
        <v>129237</v>
      </c>
      <c r="P212" t="str">
        <f t="shared" ca="1" si="70"/>
        <v xml:space="preserve"> 微信支付 </v>
      </c>
      <c r="Q212" t="str">
        <f t="shared" ca="1" si="71"/>
        <v xml:space="preserve"> 微信支付 </v>
      </c>
      <c r="R212" t="str">
        <f t="shared" ca="1" si="72"/>
        <v xml:space="preserve"> 支付宝 </v>
      </c>
      <c r="S212" t="str">
        <f t="shared" ca="1" si="73"/>
        <v>微信支付 - 微信支付 - 支付宝</v>
      </c>
    </row>
    <row r="213" spans="1:19" x14ac:dyDescent="0.2">
      <c r="A213" s="3">
        <f t="shared" ca="1" si="58"/>
        <v>129237</v>
      </c>
      <c r="B213">
        <v>100005</v>
      </c>
      <c r="C213">
        <f t="shared" ca="1" si="59"/>
        <v>13940123045</v>
      </c>
      <c r="D213" t="str">
        <f t="shared" ca="1" si="74"/>
        <v xml:space="preserve"> 微信 </v>
      </c>
      <c r="E213" t="str">
        <f t="shared" ca="1" si="74"/>
        <v xml:space="preserve"> App </v>
      </c>
      <c r="F213" t="str">
        <f t="shared" ca="1" si="60"/>
        <v xml:space="preserve"> 微信支付 </v>
      </c>
      <c r="G213" t="str">
        <f t="shared" ca="1" si="61"/>
        <v xml:space="preserve"> 微信 - App - 微信支付 </v>
      </c>
      <c r="H213" t="str">
        <f t="shared" ca="1" si="62"/>
        <v>3045</v>
      </c>
      <c r="I213">
        <f t="shared" ca="1" si="63"/>
        <v>6</v>
      </c>
      <c r="J213" t="str">
        <f t="shared" ca="1" si="64"/>
        <v>微信 - App - 微信支付</v>
      </c>
      <c r="K213" t="str">
        <f t="shared" ca="1" si="65"/>
        <v>139****3045</v>
      </c>
      <c r="L213">
        <f t="shared" si="66"/>
        <v>213</v>
      </c>
      <c r="M213">
        <f t="shared" si="67"/>
        <v>212</v>
      </c>
      <c r="N213" s="3">
        <f t="shared" ca="1" si="68"/>
        <v>144478</v>
      </c>
      <c r="O213" s="5">
        <f t="shared" ca="1" si="69"/>
        <v>138539</v>
      </c>
      <c r="P213" t="str">
        <f t="shared" ca="1" si="70"/>
        <v xml:space="preserve"> 微信支付 </v>
      </c>
      <c r="Q213" t="str">
        <f t="shared" ca="1" si="71"/>
        <v xml:space="preserve"> 微信支付 </v>
      </c>
      <c r="R213" t="str">
        <f t="shared" ca="1" si="72"/>
        <v xml:space="preserve"> 微信支付 </v>
      </c>
      <c r="S213" t="str">
        <f t="shared" ca="1" si="73"/>
        <v>微信支付 - 微信支付 - 微信支付</v>
      </c>
    </row>
    <row r="214" spans="1:19" x14ac:dyDescent="0.2">
      <c r="A214" s="3">
        <f t="shared" ca="1" si="58"/>
        <v>138539</v>
      </c>
      <c r="B214">
        <v>100635</v>
      </c>
      <c r="C214">
        <f t="shared" ca="1" si="59"/>
        <v>13950373018</v>
      </c>
      <c r="D214" t="str">
        <f t="shared" ca="1" si="74"/>
        <v xml:space="preserve"> 天猫 </v>
      </c>
      <c r="E214" t="str">
        <f t="shared" ca="1" si="74"/>
        <v xml:space="preserve"> App </v>
      </c>
      <c r="F214" t="str">
        <f t="shared" ca="1" si="60"/>
        <v xml:space="preserve"> 微信支付 </v>
      </c>
      <c r="G214" t="str">
        <f t="shared" ca="1" si="61"/>
        <v xml:space="preserve"> 天猫 - App - 微信支付 </v>
      </c>
      <c r="H214" t="str">
        <f t="shared" ca="1" si="62"/>
        <v>3018</v>
      </c>
      <c r="I214">
        <f t="shared" ca="1" si="63"/>
        <v>6</v>
      </c>
      <c r="J214" t="str">
        <f t="shared" ca="1" si="64"/>
        <v>天猫 - App - 微信支付</v>
      </c>
      <c r="K214" t="str">
        <f t="shared" ca="1" si="65"/>
        <v>139****3018</v>
      </c>
      <c r="L214">
        <f t="shared" si="66"/>
        <v>214</v>
      </c>
      <c r="M214">
        <f t="shared" si="67"/>
        <v>213</v>
      </c>
      <c r="N214" s="3">
        <f t="shared" ca="1" si="68"/>
        <v>126259</v>
      </c>
      <c r="O214" s="5">
        <f t="shared" ca="1" si="69"/>
        <v>141883</v>
      </c>
      <c r="P214" t="str">
        <f t="shared" ca="1" si="70"/>
        <v xml:space="preserve"> 微信支付 </v>
      </c>
      <c r="Q214" t="str">
        <f t="shared" ca="1" si="71"/>
        <v xml:space="preserve"> 微信支付 </v>
      </c>
      <c r="R214" t="str">
        <f t="shared" ca="1" si="72"/>
        <v xml:space="preserve"> 微信支付 </v>
      </c>
      <c r="S214" t="str">
        <f t="shared" ca="1" si="73"/>
        <v>微信支付 - 微信支付 - 微信支付</v>
      </c>
    </row>
    <row r="215" spans="1:19" x14ac:dyDescent="0.2">
      <c r="A215" s="3">
        <f t="shared" ca="1" si="58"/>
        <v>141883</v>
      </c>
      <c r="B215">
        <v>101278</v>
      </c>
      <c r="C215">
        <f t="shared" ca="1" si="59"/>
        <v>13159049262</v>
      </c>
      <c r="D215" t="str">
        <f t="shared" ca="1" si="74"/>
        <v xml:space="preserve"> 微信 </v>
      </c>
      <c r="E215" t="str">
        <f t="shared" ca="1" si="74"/>
        <v xml:space="preserve"> App </v>
      </c>
      <c r="F215" t="str">
        <f t="shared" ca="1" si="60"/>
        <v xml:space="preserve"> 微信支付 </v>
      </c>
      <c r="G215" t="str">
        <f t="shared" ca="1" si="61"/>
        <v xml:space="preserve"> 微信 - App - 微信支付 </v>
      </c>
      <c r="H215" t="str">
        <f t="shared" ca="1" si="62"/>
        <v>9262</v>
      </c>
      <c r="I215">
        <f t="shared" ca="1" si="63"/>
        <v>6</v>
      </c>
      <c r="J215" t="str">
        <f t="shared" ca="1" si="64"/>
        <v>微信 - App - 微信支付</v>
      </c>
      <c r="K215" t="str">
        <f t="shared" ca="1" si="65"/>
        <v>131****9262</v>
      </c>
      <c r="L215">
        <f t="shared" si="66"/>
        <v>215</v>
      </c>
      <c r="M215">
        <f t="shared" si="67"/>
        <v>214</v>
      </c>
      <c r="N215" s="3">
        <f t="shared" ca="1" si="68"/>
        <v>185539</v>
      </c>
      <c r="O215" s="5">
        <f t="shared" ca="1" si="69"/>
        <v>182193</v>
      </c>
      <c r="P215" t="str">
        <f t="shared" ca="1" si="70"/>
        <v xml:space="preserve"> 支付宝 </v>
      </c>
      <c r="Q215" t="str">
        <f t="shared" ca="1" si="71"/>
        <v xml:space="preserve"> 信用卡 </v>
      </c>
      <c r="R215" t="str">
        <f t="shared" ca="1" si="72"/>
        <v xml:space="preserve"> 微信支付 </v>
      </c>
      <c r="S215" t="str">
        <f t="shared" ca="1" si="73"/>
        <v>支付宝 - 信用卡 - 微信支付</v>
      </c>
    </row>
    <row r="216" spans="1:19" x14ac:dyDescent="0.2">
      <c r="A216" s="3">
        <f t="shared" ca="1" si="58"/>
        <v>182193</v>
      </c>
      <c r="B216">
        <v>100540</v>
      </c>
      <c r="C216">
        <f t="shared" ca="1" si="59"/>
        <v>13546038509</v>
      </c>
      <c r="D216" t="str">
        <f t="shared" ca="1" si="74"/>
        <v xml:space="preserve"> 微信 </v>
      </c>
      <c r="E216" t="str">
        <f t="shared" ca="1" si="74"/>
        <v xml:space="preserve"> 微信 </v>
      </c>
      <c r="F216" t="str">
        <f t="shared" ca="1" si="60"/>
        <v xml:space="preserve"> 支付宝 </v>
      </c>
      <c r="G216" t="str">
        <f t="shared" ca="1" si="61"/>
        <v xml:space="preserve"> 微信 - 微信 - 支付宝 </v>
      </c>
      <c r="H216" t="str">
        <f t="shared" ca="1" si="62"/>
        <v>8509</v>
      </c>
      <c r="I216">
        <f t="shared" ca="1" si="63"/>
        <v>6</v>
      </c>
      <c r="J216" t="str">
        <f t="shared" ca="1" si="64"/>
        <v>微信 - 微信 - 支付宝</v>
      </c>
      <c r="K216" t="str">
        <f t="shared" ca="1" si="65"/>
        <v>135****8509</v>
      </c>
      <c r="L216">
        <f t="shared" si="66"/>
        <v>216</v>
      </c>
      <c r="M216">
        <f t="shared" si="67"/>
        <v>215</v>
      </c>
      <c r="N216" s="3">
        <f t="shared" ca="1" si="68"/>
        <v>109658</v>
      </c>
      <c r="O216" s="5">
        <f t="shared" ca="1" si="69"/>
        <v>167440</v>
      </c>
      <c r="P216" t="str">
        <f t="shared" ca="1" si="70"/>
        <v xml:space="preserve"> 信用卡 </v>
      </c>
      <c r="Q216" t="str">
        <f t="shared" ca="1" si="71"/>
        <v xml:space="preserve"> 信用卡 </v>
      </c>
      <c r="R216" t="str">
        <f t="shared" ca="1" si="72"/>
        <v xml:space="preserve"> 支付宝 </v>
      </c>
      <c r="S216" t="str">
        <f t="shared" ca="1" si="73"/>
        <v>信用卡 - 信用卡 - 支付宝</v>
      </c>
    </row>
    <row r="217" spans="1:19" x14ac:dyDescent="0.2">
      <c r="A217" s="3">
        <f t="shared" ca="1" si="58"/>
        <v>167440</v>
      </c>
      <c r="B217">
        <v>100070</v>
      </c>
      <c r="C217">
        <f t="shared" ca="1" si="59"/>
        <v>13438198521</v>
      </c>
      <c r="D217" t="str">
        <f t="shared" ca="1" si="74"/>
        <v xml:space="preserve"> 微信 </v>
      </c>
      <c r="E217" t="str">
        <f t="shared" ca="1" si="74"/>
        <v xml:space="preserve"> 微信 </v>
      </c>
      <c r="F217" t="str">
        <f t="shared" ca="1" si="60"/>
        <v xml:space="preserve"> 微信支付 </v>
      </c>
      <c r="G217" t="str">
        <f t="shared" ca="1" si="61"/>
        <v xml:space="preserve"> 微信 - 微信 - 微信支付 </v>
      </c>
      <c r="H217" t="str">
        <f t="shared" ca="1" si="62"/>
        <v>8521</v>
      </c>
      <c r="I217">
        <f t="shared" ca="1" si="63"/>
        <v>6</v>
      </c>
      <c r="J217" t="str">
        <f t="shared" ca="1" si="64"/>
        <v>微信 - 微信 - 微信支付</v>
      </c>
      <c r="K217" t="str">
        <f t="shared" ca="1" si="65"/>
        <v>134****8521</v>
      </c>
      <c r="L217">
        <f t="shared" si="66"/>
        <v>217</v>
      </c>
      <c r="M217">
        <f t="shared" si="67"/>
        <v>216</v>
      </c>
      <c r="N217" s="3">
        <f t="shared" ca="1" si="68"/>
        <v>104650</v>
      </c>
      <c r="O217" s="5">
        <f t="shared" ca="1" si="69"/>
        <v>113557</v>
      </c>
      <c r="P217" t="str">
        <f t="shared" ca="1" si="70"/>
        <v xml:space="preserve"> 微信支付 </v>
      </c>
      <c r="Q217" t="str">
        <f t="shared" ca="1" si="71"/>
        <v xml:space="preserve"> 支付宝 </v>
      </c>
      <c r="R217" t="str">
        <f t="shared" ca="1" si="72"/>
        <v xml:space="preserve"> 微信支付 </v>
      </c>
      <c r="S217" t="str">
        <f t="shared" ca="1" si="73"/>
        <v>微信支付 - 支付宝 - 微信支付</v>
      </c>
    </row>
    <row r="218" spans="1:19" x14ac:dyDescent="0.2">
      <c r="A218" s="3">
        <f t="shared" ca="1" si="58"/>
        <v>113557</v>
      </c>
      <c r="B218">
        <v>100973</v>
      </c>
      <c r="C218">
        <f t="shared" ca="1" si="59"/>
        <v>13419018741</v>
      </c>
      <c r="D218" t="str">
        <f t="shared" ca="1" si="74"/>
        <v xml:space="preserve"> 天猫 </v>
      </c>
      <c r="E218" t="str">
        <f t="shared" ca="1" si="74"/>
        <v xml:space="preserve"> 微信 </v>
      </c>
      <c r="F218" t="str">
        <f t="shared" ca="1" si="60"/>
        <v xml:space="preserve"> 信用卡 </v>
      </c>
      <c r="G218" t="str">
        <f t="shared" ca="1" si="61"/>
        <v xml:space="preserve"> 天猫 - 微信 - 信用卡 </v>
      </c>
      <c r="H218" t="str">
        <f t="shared" ca="1" si="62"/>
        <v>8741</v>
      </c>
      <c r="I218">
        <f t="shared" ca="1" si="63"/>
        <v>6</v>
      </c>
      <c r="J218" t="str">
        <f t="shared" ca="1" si="64"/>
        <v>天猫 - 微信 - 信用卡</v>
      </c>
      <c r="K218" t="str">
        <f t="shared" ca="1" si="65"/>
        <v>134****8741</v>
      </c>
      <c r="L218">
        <f t="shared" si="66"/>
        <v>218</v>
      </c>
      <c r="M218">
        <f t="shared" si="67"/>
        <v>217</v>
      </c>
      <c r="N218" s="3">
        <f t="shared" ca="1" si="68"/>
        <v>188331</v>
      </c>
      <c r="O218" s="5">
        <f t="shared" ca="1" si="69"/>
        <v>169122</v>
      </c>
      <c r="P218" t="str">
        <f t="shared" ca="1" si="70"/>
        <v xml:space="preserve"> 支付宝 </v>
      </c>
      <c r="Q218" t="str">
        <f t="shared" ca="1" si="71"/>
        <v xml:space="preserve"> 微信支付 </v>
      </c>
      <c r="R218" t="str">
        <f t="shared" ca="1" si="72"/>
        <v xml:space="preserve"> 信用卡 </v>
      </c>
      <c r="S218" t="str">
        <f t="shared" ca="1" si="73"/>
        <v>支付宝 - 微信支付 - 信用卡</v>
      </c>
    </row>
    <row r="219" spans="1:19" x14ac:dyDescent="0.2">
      <c r="A219" s="3">
        <f t="shared" ca="1" si="58"/>
        <v>169122</v>
      </c>
      <c r="B219">
        <v>100382</v>
      </c>
      <c r="C219">
        <f t="shared" ca="1" si="59"/>
        <v>13416815942</v>
      </c>
      <c r="D219" t="str">
        <f t="shared" ca="1" si="74"/>
        <v xml:space="preserve"> 天猫 </v>
      </c>
      <c r="E219" t="str">
        <f t="shared" ca="1" si="74"/>
        <v xml:space="preserve"> 天猫 </v>
      </c>
      <c r="F219" t="str">
        <f t="shared" ca="1" si="60"/>
        <v xml:space="preserve"> 信用卡 </v>
      </c>
      <c r="G219" t="str">
        <f t="shared" ca="1" si="61"/>
        <v xml:space="preserve"> 天猫 - 天猫 - 信用卡 </v>
      </c>
      <c r="H219" t="str">
        <f t="shared" ca="1" si="62"/>
        <v>5942</v>
      </c>
      <c r="I219">
        <f t="shared" ca="1" si="63"/>
        <v>6</v>
      </c>
      <c r="J219" t="str">
        <f t="shared" ca="1" si="64"/>
        <v>天猫 - 天猫 - 信用卡</v>
      </c>
      <c r="K219" t="str">
        <f t="shared" ca="1" si="65"/>
        <v>134****5942</v>
      </c>
      <c r="L219">
        <f t="shared" si="66"/>
        <v>219</v>
      </c>
      <c r="M219">
        <f t="shared" si="67"/>
        <v>218</v>
      </c>
      <c r="N219" s="3">
        <f t="shared" ca="1" si="68"/>
        <v>119040</v>
      </c>
      <c r="O219" s="5">
        <f t="shared" ca="1" si="69"/>
        <v>102654</v>
      </c>
      <c r="P219" t="str">
        <f t="shared" ca="1" si="70"/>
        <v xml:space="preserve"> 微信支付 </v>
      </c>
      <c r="Q219" t="str">
        <f t="shared" ca="1" si="71"/>
        <v xml:space="preserve"> 支付宝 </v>
      </c>
      <c r="R219" t="str">
        <f t="shared" ca="1" si="72"/>
        <v xml:space="preserve"> 信用卡 </v>
      </c>
      <c r="S219" t="str">
        <f t="shared" ca="1" si="73"/>
        <v>微信支付 - 支付宝 - 信用卡</v>
      </c>
    </row>
    <row r="220" spans="1:19" x14ac:dyDescent="0.2">
      <c r="A220" s="3">
        <f t="shared" ca="1" si="58"/>
        <v>102654</v>
      </c>
      <c r="B220">
        <v>101286</v>
      </c>
      <c r="C220">
        <f t="shared" ca="1" si="59"/>
        <v>13812561360</v>
      </c>
      <c r="D220" t="str">
        <f t="shared" ca="1" si="74"/>
        <v xml:space="preserve"> 天猫 </v>
      </c>
      <c r="E220" t="str">
        <f t="shared" ca="1" si="74"/>
        <v xml:space="preserve"> 天猫 </v>
      </c>
      <c r="F220" t="str">
        <f t="shared" ca="1" si="60"/>
        <v xml:space="preserve"> 支付宝 </v>
      </c>
      <c r="G220" t="str">
        <f t="shared" ca="1" si="61"/>
        <v xml:space="preserve"> 天猫 - 天猫 - 支付宝 </v>
      </c>
      <c r="H220" t="str">
        <f t="shared" ca="1" si="62"/>
        <v>1360</v>
      </c>
      <c r="I220">
        <f t="shared" ca="1" si="63"/>
        <v>6</v>
      </c>
      <c r="J220" t="str">
        <f t="shared" ca="1" si="64"/>
        <v>天猫 - 天猫 - 支付宝</v>
      </c>
      <c r="K220" t="str">
        <f t="shared" ca="1" si="65"/>
        <v>138****1360</v>
      </c>
      <c r="L220">
        <f t="shared" si="66"/>
        <v>220</v>
      </c>
      <c r="M220">
        <f t="shared" si="67"/>
        <v>219</v>
      </c>
      <c r="N220" s="3">
        <f t="shared" ca="1" si="68"/>
        <v>140571</v>
      </c>
      <c r="O220" s="5">
        <f t="shared" ca="1" si="69"/>
        <v>188575</v>
      </c>
      <c r="P220" t="str">
        <f t="shared" ca="1" si="70"/>
        <v xml:space="preserve"> 微信支付 </v>
      </c>
      <c r="Q220" t="str">
        <f t="shared" ca="1" si="71"/>
        <v xml:space="preserve"> 微信支付 </v>
      </c>
      <c r="R220" t="str">
        <f t="shared" ca="1" si="72"/>
        <v xml:space="preserve"> 微信支付 </v>
      </c>
      <c r="S220" t="str">
        <f t="shared" ca="1" si="73"/>
        <v>微信支付 - 微信支付 - 微信支付</v>
      </c>
    </row>
    <row r="221" spans="1:19" x14ac:dyDescent="0.2">
      <c r="A221" s="3">
        <f t="shared" ca="1" si="58"/>
        <v>188575</v>
      </c>
      <c r="B221">
        <v>100945</v>
      </c>
      <c r="C221">
        <f t="shared" ca="1" si="59"/>
        <v>13912152897</v>
      </c>
      <c r="D221" t="str">
        <f t="shared" ca="1" si="74"/>
        <v xml:space="preserve"> 天猫 </v>
      </c>
      <c r="E221" t="str">
        <f t="shared" ca="1" si="74"/>
        <v xml:space="preserve"> 微信 </v>
      </c>
      <c r="F221" t="str">
        <f t="shared" ca="1" si="60"/>
        <v xml:space="preserve"> 信用卡 </v>
      </c>
      <c r="G221" t="str">
        <f t="shared" ca="1" si="61"/>
        <v xml:space="preserve"> 天猫 - 微信 - 信用卡 </v>
      </c>
      <c r="H221" t="str">
        <f t="shared" ca="1" si="62"/>
        <v>2897</v>
      </c>
      <c r="I221">
        <f t="shared" ca="1" si="63"/>
        <v>6</v>
      </c>
      <c r="J221" t="str">
        <f t="shared" ca="1" si="64"/>
        <v>天猫 - 微信 - 信用卡</v>
      </c>
      <c r="K221" t="str">
        <f t="shared" ca="1" si="65"/>
        <v>139****2897</v>
      </c>
      <c r="L221">
        <f t="shared" si="66"/>
        <v>221</v>
      </c>
      <c r="M221">
        <f t="shared" si="67"/>
        <v>220</v>
      </c>
      <c r="N221" s="3">
        <f t="shared" ca="1" si="68"/>
        <v>189275</v>
      </c>
      <c r="O221" s="5">
        <f t="shared" ca="1" si="69"/>
        <v>134189</v>
      </c>
      <c r="P221" t="str">
        <f t="shared" ca="1" si="70"/>
        <v xml:space="preserve"> 微信支付 </v>
      </c>
      <c r="Q221" t="str">
        <f t="shared" ca="1" si="71"/>
        <v xml:space="preserve"> 微信支付 </v>
      </c>
      <c r="R221" t="str">
        <f t="shared" ca="1" si="72"/>
        <v xml:space="preserve"> 支付宝 </v>
      </c>
      <c r="S221" t="str">
        <f t="shared" ca="1" si="73"/>
        <v>微信支付 - 微信支付 - 支付宝</v>
      </c>
    </row>
    <row r="222" spans="1:19" x14ac:dyDescent="0.2">
      <c r="A222" s="3">
        <f t="shared" ca="1" si="58"/>
        <v>134189</v>
      </c>
      <c r="B222">
        <v>100572</v>
      </c>
      <c r="C222">
        <f t="shared" ca="1" si="59"/>
        <v>13096583427</v>
      </c>
      <c r="D222" t="str">
        <f t="shared" ref="D222:E241" ca="1" si="75">IF(RAND()&lt;0.33," 天猫 ",IF(RAND()&lt;0.66," 微信 "," App "))</f>
        <v xml:space="preserve"> App </v>
      </c>
      <c r="E222" t="str">
        <f t="shared" ca="1" si="75"/>
        <v xml:space="preserve"> 微信 </v>
      </c>
      <c r="F222" t="str">
        <f t="shared" ca="1" si="60"/>
        <v xml:space="preserve"> 支付宝 </v>
      </c>
      <c r="G222" t="str">
        <f t="shared" ca="1" si="61"/>
        <v xml:space="preserve"> App - 微信 - 支付宝 </v>
      </c>
      <c r="H222" t="str">
        <f t="shared" ca="1" si="62"/>
        <v>3427</v>
      </c>
      <c r="I222">
        <f t="shared" ca="1" si="63"/>
        <v>6</v>
      </c>
      <c r="J222" t="str">
        <f t="shared" ca="1" si="64"/>
        <v>App - 微信 - 支付宝</v>
      </c>
      <c r="K222" t="str">
        <f t="shared" ca="1" si="65"/>
        <v>130****3427</v>
      </c>
      <c r="L222">
        <f t="shared" si="66"/>
        <v>222</v>
      </c>
      <c r="M222">
        <f t="shared" si="67"/>
        <v>221</v>
      </c>
      <c r="N222" s="3">
        <f t="shared" ca="1" si="68"/>
        <v>180039</v>
      </c>
      <c r="O222" s="5">
        <f t="shared" ca="1" si="69"/>
        <v>146968</v>
      </c>
      <c r="P222" t="str">
        <f t="shared" ca="1" si="70"/>
        <v xml:space="preserve"> 微信支付 </v>
      </c>
      <c r="Q222" t="str">
        <f t="shared" ca="1" si="71"/>
        <v xml:space="preserve"> 微信支付 </v>
      </c>
      <c r="R222" t="str">
        <f t="shared" ca="1" si="72"/>
        <v xml:space="preserve"> 支付宝 </v>
      </c>
      <c r="S222" t="str">
        <f t="shared" ca="1" si="73"/>
        <v>微信支付 - 微信支付 - 支付宝</v>
      </c>
    </row>
    <row r="223" spans="1:19" x14ac:dyDescent="0.2">
      <c r="A223" s="3">
        <f t="shared" ca="1" si="58"/>
        <v>146968</v>
      </c>
      <c r="B223">
        <v>100870</v>
      </c>
      <c r="C223">
        <f t="shared" ca="1" si="59"/>
        <v>13307370466</v>
      </c>
      <c r="D223" t="str">
        <f t="shared" ca="1" si="75"/>
        <v xml:space="preserve"> 微信 </v>
      </c>
      <c r="E223" t="str">
        <f t="shared" ca="1" si="75"/>
        <v xml:space="preserve"> 天猫 </v>
      </c>
      <c r="F223" t="str">
        <f t="shared" ca="1" si="60"/>
        <v xml:space="preserve"> 信用卡 </v>
      </c>
      <c r="G223" t="str">
        <f t="shared" ca="1" si="61"/>
        <v xml:space="preserve"> 微信 - 天猫 - 信用卡 </v>
      </c>
      <c r="H223" t="str">
        <f t="shared" ca="1" si="62"/>
        <v>0466</v>
      </c>
      <c r="I223">
        <f t="shared" ca="1" si="63"/>
        <v>6</v>
      </c>
      <c r="J223" t="str">
        <f t="shared" ca="1" si="64"/>
        <v>微信 - 天猫 - 信用卡</v>
      </c>
      <c r="K223" t="str">
        <f t="shared" ca="1" si="65"/>
        <v>133****0466</v>
      </c>
      <c r="L223">
        <f t="shared" si="66"/>
        <v>223</v>
      </c>
      <c r="M223">
        <f t="shared" si="67"/>
        <v>222</v>
      </c>
      <c r="N223" s="3">
        <f t="shared" ca="1" si="68"/>
        <v>111467</v>
      </c>
      <c r="O223" s="5">
        <f t="shared" ca="1" si="69"/>
        <v>147818</v>
      </c>
      <c r="P223" t="str">
        <f t="shared" ca="1" si="70"/>
        <v xml:space="preserve"> 微信支付 </v>
      </c>
      <c r="Q223" t="str">
        <f t="shared" ca="1" si="71"/>
        <v xml:space="preserve"> 微信支付 </v>
      </c>
      <c r="R223" t="str">
        <f t="shared" ca="1" si="72"/>
        <v xml:space="preserve"> 微信支付 </v>
      </c>
      <c r="S223" t="str">
        <f t="shared" ca="1" si="73"/>
        <v>微信支付 - 微信支付 - 微信支付</v>
      </c>
    </row>
    <row r="224" spans="1:19" x14ac:dyDescent="0.2">
      <c r="A224" s="3">
        <f t="shared" ca="1" si="58"/>
        <v>147818</v>
      </c>
      <c r="B224">
        <v>100785</v>
      </c>
      <c r="C224">
        <f t="shared" ca="1" si="59"/>
        <v>13180717915</v>
      </c>
      <c r="D224" t="str">
        <f t="shared" ca="1" si="75"/>
        <v xml:space="preserve"> 天猫 </v>
      </c>
      <c r="E224" t="str">
        <f t="shared" ca="1" si="75"/>
        <v xml:space="preserve"> 微信 </v>
      </c>
      <c r="F224" t="str">
        <f t="shared" ca="1" si="60"/>
        <v xml:space="preserve"> 支付宝 </v>
      </c>
      <c r="G224" t="str">
        <f t="shared" ca="1" si="61"/>
        <v xml:space="preserve"> 天猫 - 微信 - 支付宝 </v>
      </c>
      <c r="H224" t="str">
        <f t="shared" ca="1" si="62"/>
        <v>7915</v>
      </c>
      <c r="I224">
        <f t="shared" ca="1" si="63"/>
        <v>6</v>
      </c>
      <c r="J224" t="str">
        <f t="shared" ca="1" si="64"/>
        <v>天猫 - 微信 - 支付宝</v>
      </c>
      <c r="K224" t="str">
        <f t="shared" ca="1" si="65"/>
        <v>131****7915</v>
      </c>
      <c r="L224">
        <f t="shared" si="66"/>
        <v>224</v>
      </c>
      <c r="M224">
        <f t="shared" si="67"/>
        <v>223</v>
      </c>
      <c r="N224" s="3">
        <f t="shared" ca="1" si="68"/>
        <v>116037</v>
      </c>
      <c r="O224" s="5">
        <f t="shared" ca="1" si="69"/>
        <v>176122</v>
      </c>
      <c r="P224" t="str">
        <f t="shared" ca="1" si="70"/>
        <v xml:space="preserve"> 微信支付 </v>
      </c>
      <c r="Q224" t="str">
        <f t="shared" ca="1" si="71"/>
        <v xml:space="preserve"> 微信支付 </v>
      </c>
      <c r="R224" t="str">
        <f t="shared" ca="1" si="72"/>
        <v xml:space="preserve"> 微信支付 </v>
      </c>
      <c r="S224" t="str">
        <f t="shared" ca="1" si="73"/>
        <v>微信支付 - 微信支付 - 微信支付</v>
      </c>
    </row>
    <row r="225" spans="1:19" x14ac:dyDescent="0.2">
      <c r="A225" s="3">
        <f t="shared" ca="1" si="58"/>
        <v>176122</v>
      </c>
      <c r="B225">
        <v>100965</v>
      </c>
      <c r="C225">
        <f t="shared" ca="1" si="59"/>
        <v>13771996728</v>
      </c>
      <c r="D225" t="str">
        <f t="shared" ca="1" si="75"/>
        <v xml:space="preserve"> App </v>
      </c>
      <c r="E225" t="str">
        <f t="shared" ca="1" si="75"/>
        <v xml:space="preserve"> 天猫 </v>
      </c>
      <c r="F225" t="str">
        <f t="shared" ca="1" si="60"/>
        <v xml:space="preserve"> 微信支付 </v>
      </c>
      <c r="G225" t="str">
        <f t="shared" ca="1" si="61"/>
        <v xml:space="preserve"> App - 天猫 - 微信支付 </v>
      </c>
      <c r="H225" t="str">
        <f t="shared" ca="1" si="62"/>
        <v>6728</v>
      </c>
      <c r="I225">
        <f t="shared" ca="1" si="63"/>
        <v>6</v>
      </c>
      <c r="J225" t="str">
        <f t="shared" ca="1" si="64"/>
        <v>App - 天猫 - 微信支付</v>
      </c>
      <c r="K225" t="str">
        <f t="shared" ca="1" si="65"/>
        <v>137****6728</v>
      </c>
      <c r="L225">
        <f t="shared" si="66"/>
        <v>225</v>
      </c>
      <c r="M225">
        <f t="shared" si="67"/>
        <v>224</v>
      </c>
      <c r="N225" s="3">
        <f t="shared" ca="1" si="68"/>
        <v>151369</v>
      </c>
      <c r="O225" s="5">
        <f t="shared" ca="1" si="69"/>
        <v>155405</v>
      </c>
      <c r="P225" t="str">
        <f t="shared" ca="1" si="70"/>
        <v xml:space="preserve"> 微信支付 </v>
      </c>
      <c r="Q225" t="str">
        <f t="shared" ca="1" si="71"/>
        <v xml:space="preserve"> 微信支付 </v>
      </c>
      <c r="R225" t="str">
        <f t="shared" ca="1" si="72"/>
        <v xml:space="preserve"> 支付宝 </v>
      </c>
      <c r="S225" t="str">
        <f t="shared" ca="1" si="73"/>
        <v>微信支付 - 微信支付 - 支付宝</v>
      </c>
    </row>
    <row r="226" spans="1:19" x14ac:dyDescent="0.2">
      <c r="A226" s="3">
        <f t="shared" ca="1" si="58"/>
        <v>155405</v>
      </c>
      <c r="B226">
        <v>101426</v>
      </c>
      <c r="C226">
        <f t="shared" ca="1" si="59"/>
        <v>13704077603</v>
      </c>
      <c r="D226" t="str">
        <f t="shared" ca="1" si="75"/>
        <v xml:space="preserve"> 微信 </v>
      </c>
      <c r="E226" t="str">
        <f t="shared" ca="1" si="75"/>
        <v xml:space="preserve"> 微信 </v>
      </c>
      <c r="F226" t="str">
        <f t="shared" ca="1" si="60"/>
        <v xml:space="preserve"> 信用卡 </v>
      </c>
      <c r="G226" t="str">
        <f t="shared" ca="1" si="61"/>
        <v xml:space="preserve"> 微信 - 微信 - 信用卡 </v>
      </c>
      <c r="H226" t="str">
        <f t="shared" ca="1" si="62"/>
        <v>7603</v>
      </c>
      <c r="I226">
        <f t="shared" ca="1" si="63"/>
        <v>6</v>
      </c>
      <c r="J226" t="str">
        <f t="shared" ca="1" si="64"/>
        <v>微信 - 微信 - 信用卡</v>
      </c>
      <c r="K226" t="str">
        <f t="shared" ca="1" si="65"/>
        <v>137****7603</v>
      </c>
      <c r="L226">
        <f t="shared" si="66"/>
        <v>226</v>
      </c>
      <c r="M226">
        <f t="shared" si="67"/>
        <v>225</v>
      </c>
      <c r="N226" s="3">
        <f t="shared" ca="1" si="68"/>
        <v>132027</v>
      </c>
      <c r="O226" s="5">
        <f t="shared" ca="1" si="69"/>
        <v>164004</v>
      </c>
      <c r="P226" t="str">
        <f t="shared" ca="1" si="70"/>
        <v xml:space="preserve"> 支付宝 </v>
      </c>
      <c r="Q226" t="str">
        <f t="shared" ca="1" si="71"/>
        <v xml:space="preserve"> 支付宝 </v>
      </c>
      <c r="R226" t="str">
        <f t="shared" ca="1" si="72"/>
        <v xml:space="preserve"> 信用卡 </v>
      </c>
      <c r="S226" t="str">
        <f t="shared" ca="1" si="73"/>
        <v>支付宝 - 支付宝 - 信用卡</v>
      </c>
    </row>
    <row r="227" spans="1:19" x14ac:dyDescent="0.2">
      <c r="A227" s="3">
        <f t="shared" ca="1" si="58"/>
        <v>164004</v>
      </c>
      <c r="B227">
        <v>100360</v>
      </c>
      <c r="C227">
        <f t="shared" ca="1" si="59"/>
        <v>13065677953</v>
      </c>
      <c r="D227" t="str">
        <f t="shared" ca="1" si="75"/>
        <v xml:space="preserve"> 天猫 </v>
      </c>
      <c r="E227" t="str">
        <f t="shared" ca="1" si="75"/>
        <v xml:space="preserve"> 微信 </v>
      </c>
      <c r="F227" t="str">
        <f t="shared" ca="1" si="60"/>
        <v xml:space="preserve"> 信用卡 </v>
      </c>
      <c r="G227" t="str">
        <f t="shared" ca="1" si="61"/>
        <v xml:space="preserve"> 天猫 - 微信 - 信用卡 </v>
      </c>
      <c r="H227" t="str">
        <f t="shared" ca="1" si="62"/>
        <v>7953</v>
      </c>
      <c r="I227">
        <f t="shared" ca="1" si="63"/>
        <v>6</v>
      </c>
      <c r="J227" t="str">
        <f t="shared" ca="1" si="64"/>
        <v>天猫 - 微信 - 信用卡</v>
      </c>
      <c r="K227" t="str">
        <f t="shared" ca="1" si="65"/>
        <v>130****7953</v>
      </c>
      <c r="L227">
        <f t="shared" si="66"/>
        <v>227</v>
      </c>
      <c r="M227">
        <f t="shared" si="67"/>
        <v>226</v>
      </c>
      <c r="N227" s="3">
        <f t="shared" ca="1" si="68"/>
        <v>173424</v>
      </c>
      <c r="O227" s="5">
        <f t="shared" ca="1" si="69"/>
        <v>142099</v>
      </c>
      <c r="P227" t="str">
        <f t="shared" ca="1" si="70"/>
        <v xml:space="preserve"> 支付宝 </v>
      </c>
      <c r="Q227" t="str">
        <f t="shared" ca="1" si="71"/>
        <v xml:space="preserve"> 信用卡 </v>
      </c>
      <c r="R227" t="str">
        <f t="shared" ca="1" si="72"/>
        <v xml:space="preserve"> 微信支付 </v>
      </c>
      <c r="S227" t="str">
        <f t="shared" ca="1" si="73"/>
        <v>支付宝 - 信用卡 - 微信支付</v>
      </c>
    </row>
    <row r="228" spans="1:19" x14ac:dyDescent="0.2">
      <c r="A228" s="3">
        <f t="shared" ca="1" si="58"/>
        <v>142099</v>
      </c>
      <c r="B228">
        <v>100425</v>
      </c>
      <c r="C228">
        <f t="shared" ca="1" si="59"/>
        <v>13116131051</v>
      </c>
      <c r="D228" t="str">
        <f t="shared" ca="1" si="75"/>
        <v xml:space="preserve"> 天猫 </v>
      </c>
      <c r="E228" t="str">
        <f t="shared" ca="1" si="75"/>
        <v xml:space="preserve"> 微信 </v>
      </c>
      <c r="F228" t="str">
        <f t="shared" ca="1" si="60"/>
        <v xml:space="preserve"> 微信支付 </v>
      </c>
      <c r="G228" t="str">
        <f t="shared" ca="1" si="61"/>
        <v xml:space="preserve"> 天猫 - 微信 - 微信支付 </v>
      </c>
      <c r="H228" t="str">
        <f t="shared" ca="1" si="62"/>
        <v>1051</v>
      </c>
      <c r="I228">
        <f t="shared" ca="1" si="63"/>
        <v>6</v>
      </c>
      <c r="J228" t="str">
        <f t="shared" ca="1" si="64"/>
        <v>天猫 - 微信 - 微信支付</v>
      </c>
      <c r="K228" t="str">
        <f t="shared" ca="1" si="65"/>
        <v>131****1051</v>
      </c>
      <c r="L228">
        <f t="shared" si="66"/>
        <v>228</v>
      </c>
      <c r="M228">
        <f t="shared" si="67"/>
        <v>227</v>
      </c>
      <c r="N228" s="3">
        <f t="shared" ca="1" si="68"/>
        <v>164629</v>
      </c>
      <c r="O228" s="5">
        <f t="shared" ca="1" si="69"/>
        <v>102709</v>
      </c>
      <c r="P228" t="str">
        <f t="shared" ca="1" si="70"/>
        <v xml:space="preserve"> 支付宝 </v>
      </c>
      <c r="Q228" t="str">
        <f t="shared" ca="1" si="71"/>
        <v xml:space="preserve"> 信用卡 </v>
      </c>
      <c r="R228" t="str">
        <f t="shared" ca="1" si="72"/>
        <v xml:space="preserve"> 支付宝 </v>
      </c>
      <c r="S228" t="str">
        <f t="shared" ca="1" si="73"/>
        <v>支付宝 - 信用卡 - 支付宝</v>
      </c>
    </row>
    <row r="229" spans="1:19" x14ac:dyDescent="0.2">
      <c r="A229" s="3">
        <f t="shared" ca="1" si="58"/>
        <v>102709</v>
      </c>
      <c r="B229">
        <v>100096</v>
      </c>
      <c r="C229">
        <f t="shared" ca="1" si="59"/>
        <v>13522535610</v>
      </c>
      <c r="D229" t="str">
        <f t="shared" ca="1" si="75"/>
        <v xml:space="preserve"> App </v>
      </c>
      <c r="E229" t="str">
        <f t="shared" ca="1" si="75"/>
        <v xml:space="preserve"> App </v>
      </c>
      <c r="F229" t="str">
        <f t="shared" ca="1" si="60"/>
        <v xml:space="preserve"> 信用卡 </v>
      </c>
      <c r="G229" t="str">
        <f t="shared" ca="1" si="61"/>
        <v xml:space="preserve"> App - App - 信用卡 </v>
      </c>
      <c r="H229" t="str">
        <f t="shared" ca="1" si="62"/>
        <v>5610</v>
      </c>
      <c r="I229">
        <f t="shared" ca="1" si="63"/>
        <v>6</v>
      </c>
      <c r="J229" t="str">
        <f t="shared" ca="1" si="64"/>
        <v>App - App - 信用卡</v>
      </c>
      <c r="K229" t="str">
        <f t="shared" ca="1" si="65"/>
        <v>135****5610</v>
      </c>
      <c r="L229">
        <f t="shared" si="66"/>
        <v>229</v>
      </c>
      <c r="M229">
        <f t="shared" si="67"/>
        <v>228</v>
      </c>
      <c r="N229" s="3">
        <f t="shared" ca="1" si="68"/>
        <v>128494</v>
      </c>
      <c r="O229" s="5">
        <f t="shared" ca="1" si="69"/>
        <v>120168</v>
      </c>
      <c r="P229" t="str">
        <f t="shared" ca="1" si="70"/>
        <v xml:space="preserve"> 微信支付 </v>
      </c>
      <c r="Q229" t="str">
        <f t="shared" ca="1" si="71"/>
        <v xml:space="preserve"> 信用卡 </v>
      </c>
      <c r="R229" t="str">
        <f t="shared" ca="1" si="72"/>
        <v xml:space="preserve"> 支付宝 </v>
      </c>
      <c r="S229" t="str">
        <f t="shared" ca="1" si="73"/>
        <v>微信支付 - 信用卡 - 支付宝</v>
      </c>
    </row>
    <row r="230" spans="1:19" x14ac:dyDescent="0.2">
      <c r="A230" s="3">
        <f t="shared" ca="1" si="58"/>
        <v>120168</v>
      </c>
      <c r="B230">
        <v>100599</v>
      </c>
      <c r="C230">
        <f t="shared" ca="1" si="59"/>
        <v>13447156264</v>
      </c>
      <c r="D230" t="str">
        <f t="shared" ca="1" si="75"/>
        <v xml:space="preserve"> App </v>
      </c>
      <c r="E230" t="str">
        <f t="shared" ca="1" si="75"/>
        <v xml:space="preserve"> App </v>
      </c>
      <c r="F230" t="str">
        <f t="shared" ca="1" si="60"/>
        <v xml:space="preserve"> 微信支付 </v>
      </c>
      <c r="G230" t="str">
        <f t="shared" ca="1" si="61"/>
        <v xml:space="preserve"> App - App - 微信支付 </v>
      </c>
      <c r="H230" t="str">
        <f t="shared" ca="1" si="62"/>
        <v>6264</v>
      </c>
      <c r="I230">
        <f t="shared" ca="1" si="63"/>
        <v>6</v>
      </c>
      <c r="J230" t="str">
        <f t="shared" ca="1" si="64"/>
        <v>App - App - 微信支付</v>
      </c>
      <c r="K230" t="str">
        <f t="shared" ca="1" si="65"/>
        <v>134****6264</v>
      </c>
      <c r="L230">
        <f t="shared" si="66"/>
        <v>230</v>
      </c>
      <c r="M230">
        <f t="shared" si="67"/>
        <v>229</v>
      </c>
      <c r="N230" s="3">
        <f t="shared" ca="1" si="68"/>
        <v>182985</v>
      </c>
      <c r="O230" s="5">
        <f t="shared" ca="1" si="69"/>
        <v>135368</v>
      </c>
      <c r="P230" t="str">
        <f t="shared" ca="1" si="70"/>
        <v xml:space="preserve"> 微信支付 </v>
      </c>
      <c r="Q230" t="str">
        <f t="shared" ca="1" si="71"/>
        <v xml:space="preserve"> 支付宝 </v>
      </c>
      <c r="R230" t="str">
        <f t="shared" ca="1" si="72"/>
        <v xml:space="preserve"> 支付宝 </v>
      </c>
      <c r="S230" t="str">
        <f t="shared" ca="1" si="73"/>
        <v>微信支付 - 支付宝 - 支付宝</v>
      </c>
    </row>
    <row r="231" spans="1:19" x14ac:dyDescent="0.2">
      <c r="A231" s="3">
        <f t="shared" ca="1" si="58"/>
        <v>135368</v>
      </c>
      <c r="B231">
        <v>100984</v>
      </c>
      <c r="C231">
        <f t="shared" ca="1" si="59"/>
        <v>13590639188</v>
      </c>
      <c r="D231" t="str">
        <f t="shared" ca="1" si="75"/>
        <v xml:space="preserve"> 微信 </v>
      </c>
      <c r="E231" t="str">
        <f t="shared" ca="1" si="75"/>
        <v xml:space="preserve"> 微信 </v>
      </c>
      <c r="F231" t="str">
        <f t="shared" ca="1" si="60"/>
        <v xml:space="preserve"> 信用卡 </v>
      </c>
      <c r="G231" t="str">
        <f t="shared" ca="1" si="61"/>
        <v xml:space="preserve"> 微信 - 微信 - 信用卡 </v>
      </c>
      <c r="H231" t="str">
        <f t="shared" ca="1" si="62"/>
        <v>9188</v>
      </c>
      <c r="I231">
        <f t="shared" ca="1" si="63"/>
        <v>6</v>
      </c>
      <c r="J231" t="str">
        <f t="shared" ca="1" si="64"/>
        <v>微信 - 微信 - 信用卡</v>
      </c>
      <c r="K231" t="str">
        <f t="shared" ca="1" si="65"/>
        <v>135****9188</v>
      </c>
      <c r="L231">
        <f t="shared" si="66"/>
        <v>231</v>
      </c>
      <c r="M231">
        <f t="shared" si="67"/>
        <v>230</v>
      </c>
      <c r="N231" s="3">
        <f t="shared" ca="1" si="68"/>
        <v>187823</v>
      </c>
      <c r="O231" s="5">
        <f t="shared" ca="1" si="69"/>
        <v>184700</v>
      </c>
      <c r="P231" t="str">
        <f t="shared" ca="1" si="70"/>
        <v xml:space="preserve"> 信用卡 </v>
      </c>
      <c r="Q231" t="str">
        <f t="shared" ca="1" si="71"/>
        <v xml:space="preserve"> 微信支付 </v>
      </c>
      <c r="R231" t="str">
        <f t="shared" ca="1" si="72"/>
        <v xml:space="preserve"> 微信支付 </v>
      </c>
      <c r="S231" t="str">
        <f t="shared" ca="1" si="73"/>
        <v>信用卡 - 微信支付 - 微信支付</v>
      </c>
    </row>
    <row r="232" spans="1:19" x14ac:dyDescent="0.2">
      <c r="A232" s="3">
        <f t="shared" ca="1" si="58"/>
        <v>184700</v>
      </c>
      <c r="B232">
        <v>100074</v>
      </c>
      <c r="C232">
        <f t="shared" ca="1" si="59"/>
        <v>13556260844</v>
      </c>
      <c r="D232" t="str">
        <f t="shared" ca="1" si="75"/>
        <v xml:space="preserve"> 微信 </v>
      </c>
      <c r="E232" t="str">
        <f t="shared" ca="1" si="75"/>
        <v xml:space="preserve"> App </v>
      </c>
      <c r="F232" t="str">
        <f t="shared" ca="1" si="60"/>
        <v xml:space="preserve"> 微信支付 </v>
      </c>
      <c r="G232" t="str">
        <f t="shared" ca="1" si="61"/>
        <v xml:space="preserve"> 微信 - App - 微信支付 </v>
      </c>
      <c r="H232" t="str">
        <f t="shared" ca="1" si="62"/>
        <v>0844</v>
      </c>
      <c r="I232">
        <f t="shared" ca="1" si="63"/>
        <v>6</v>
      </c>
      <c r="J232" t="str">
        <f t="shared" ca="1" si="64"/>
        <v>微信 - App - 微信支付</v>
      </c>
      <c r="K232" t="str">
        <f t="shared" ca="1" si="65"/>
        <v>135****0844</v>
      </c>
      <c r="L232">
        <f t="shared" si="66"/>
        <v>232</v>
      </c>
      <c r="M232">
        <f t="shared" si="67"/>
        <v>231</v>
      </c>
      <c r="N232" s="3">
        <f t="shared" ca="1" si="68"/>
        <v>186514</v>
      </c>
      <c r="O232" s="5">
        <f t="shared" ca="1" si="69"/>
        <v>132823</v>
      </c>
      <c r="P232" t="str">
        <f t="shared" ca="1" si="70"/>
        <v xml:space="preserve"> 微信支付 </v>
      </c>
      <c r="Q232" t="str">
        <f t="shared" ca="1" si="71"/>
        <v xml:space="preserve"> 微信支付 </v>
      </c>
      <c r="R232" t="str">
        <f t="shared" ca="1" si="72"/>
        <v xml:space="preserve"> 信用卡 </v>
      </c>
      <c r="S232" t="str">
        <f t="shared" ca="1" si="73"/>
        <v>微信支付 - 微信支付 - 信用卡</v>
      </c>
    </row>
    <row r="233" spans="1:19" x14ac:dyDescent="0.2">
      <c r="A233" s="3">
        <f t="shared" ca="1" si="58"/>
        <v>132823</v>
      </c>
      <c r="B233">
        <v>100486</v>
      </c>
      <c r="C233">
        <f t="shared" ca="1" si="59"/>
        <v>13664586045</v>
      </c>
      <c r="D233" t="str">
        <f t="shared" ca="1" si="75"/>
        <v xml:space="preserve"> 天猫 </v>
      </c>
      <c r="E233" t="str">
        <f t="shared" ca="1" si="75"/>
        <v xml:space="preserve"> 天猫 </v>
      </c>
      <c r="F233" t="str">
        <f t="shared" ca="1" si="60"/>
        <v xml:space="preserve"> 微信支付 </v>
      </c>
      <c r="G233" t="str">
        <f t="shared" ca="1" si="61"/>
        <v xml:space="preserve"> 天猫 - 天猫 - 微信支付 </v>
      </c>
      <c r="H233" t="str">
        <f t="shared" ca="1" si="62"/>
        <v>6045</v>
      </c>
      <c r="I233">
        <f t="shared" ca="1" si="63"/>
        <v>6</v>
      </c>
      <c r="J233" t="str">
        <f t="shared" ca="1" si="64"/>
        <v>天猫 - 天猫 - 微信支付</v>
      </c>
      <c r="K233" t="str">
        <f t="shared" ca="1" si="65"/>
        <v>136****6045</v>
      </c>
      <c r="L233">
        <f t="shared" si="66"/>
        <v>233</v>
      </c>
      <c r="M233">
        <f t="shared" si="67"/>
        <v>232</v>
      </c>
      <c r="N233" s="3">
        <f t="shared" ca="1" si="68"/>
        <v>161088</v>
      </c>
      <c r="O233" s="5">
        <f t="shared" ca="1" si="69"/>
        <v>116475</v>
      </c>
      <c r="P233" t="str">
        <f t="shared" ca="1" si="70"/>
        <v xml:space="preserve"> 支付宝 </v>
      </c>
      <c r="Q233" t="str">
        <f t="shared" ca="1" si="71"/>
        <v xml:space="preserve"> 信用卡 </v>
      </c>
      <c r="R233" t="str">
        <f t="shared" ca="1" si="72"/>
        <v xml:space="preserve"> 支付宝 </v>
      </c>
      <c r="S233" t="str">
        <f t="shared" ca="1" si="73"/>
        <v>支付宝 - 信用卡 - 支付宝</v>
      </c>
    </row>
    <row r="234" spans="1:19" x14ac:dyDescent="0.2">
      <c r="A234" s="3">
        <f t="shared" ca="1" si="58"/>
        <v>116475</v>
      </c>
      <c r="B234">
        <v>101183</v>
      </c>
      <c r="C234">
        <f t="shared" ca="1" si="59"/>
        <v>13888842799</v>
      </c>
      <c r="D234" t="str">
        <f t="shared" ca="1" si="75"/>
        <v xml:space="preserve"> 微信 </v>
      </c>
      <c r="E234" t="str">
        <f t="shared" ca="1" si="75"/>
        <v xml:space="preserve"> 微信 </v>
      </c>
      <c r="F234" t="str">
        <f t="shared" ca="1" si="60"/>
        <v xml:space="preserve"> 微信支付 </v>
      </c>
      <c r="G234" t="str">
        <f t="shared" ca="1" si="61"/>
        <v xml:space="preserve"> 微信 - 微信 - 微信支付 </v>
      </c>
      <c r="H234" t="str">
        <f t="shared" ca="1" si="62"/>
        <v>2799</v>
      </c>
      <c r="I234">
        <f t="shared" ca="1" si="63"/>
        <v>6</v>
      </c>
      <c r="J234" t="str">
        <f t="shared" ca="1" si="64"/>
        <v>微信 - 微信 - 微信支付</v>
      </c>
      <c r="K234" t="str">
        <f t="shared" ca="1" si="65"/>
        <v>138****2799</v>
      </c>
      <c r="L234">
        <f t="shared" si="66"/>
        <v>234</v>
      </c>
      <c r="M234">
        <f t="shared" si="67"/>
        <v>233</v>
      </c>
      <c r="N234" s="3">
        <f t="shared" ca="1" si="68"/>
        <v>175528</v>
      </c>
      <c r="O234" s="5">
        <f t="shared" ca="1" si="69"/>
        <v>131866</v>
      </c>
      <c r="P234" t="str">
        <f t="shared" ca="1" si="70"/>
        <v xml:space="preserve"> 支付宝 </v>
      </c>
      <c r="Q234" t="str">
        <f t="shared" ca="1" si="71"/>
        <v xml:space="preserve"> 支付宝 </v>
      </c>
      <c r="R234" t="str">
        <f t="shared" ca="1" si="72"/>
        <v xml:space="preserve"> 支付宝 </v>
      </c>
      <c r="S234" t="str">
        <f t="shared" ca="1" si="73"/>
        <v>支付宝 - 支付宝 - 支付宝</v>
      </c>
    </row>
    <row r="235" spans="1:19" x14ac:dyDescent="0.2">
      <c r="A235" s="3">
        <f t="shared" ca="1" si="58"/>
        <v>131866</v>
      </c>
      <c r="B235">
        <v>100959</v>
      </c>
      <c r="C235">
        <f t="shared" ca="1" si="59"/>
        <v>13201668117</v>
      </c>
      <c r="D235" t="str">
        <f t="shared" ca="1" si="75"/>
        <v xml:space="preserve"> 微信 </v>
      </c>
      <c r="E235" t="str">
        <f t="shared" ca="1" si="75"/>
        <v xml:space="preserve"> 天猫 </v>
      </c>
      <c r="F235" t="str">
        <f t="shared" ca="1" si="60"/>
        <v xml:space="preserve"> 微信支付 </v>
      </c>
      <c r="G235" t="str">
        <f t="shared" ca="1" si="61"/>
        <v xml:space="preserve"> 微信 - 天猫 - 微信支付 </v>
      </c>
      <c r="H235" t="str">
        <f t="shared" ca="1" si="62"/>
        <v>8117</v>
      </c>
      <c r="I235">
        <f t="shared" ca="1" si="63"/>
        <v>6</v>
      </c>
      <c r="J235" t="str">
        <f t="shared" ca="1" si="64"/>
        <v>微信 - 天猫 - 微信支付</v>
      </c>
      <c r="K235" t="str">
        <f t="shared" ca="1" si="65"/>
        <v>132****8117</v>
      </c>
      <c r="L235">
        <f t="shared" si="66"/>
        <v>235</v>
      </c>
      <c r="M235">
        <f t="shared" si="67"/>
        <v>234</v>
      </c>
      <c r="N235" s="3">
        <f t="shared" ca="1" si="68"/>
        <v>162472</v>
      </c>
      <c r="O235" s="5">
        <f t="shared" ca="1" si="69"/>
        <v>184359</v>
      </c>
      <c r="P235" t="str">
        <f t="shared" ca="1" si="70"/>
        <v xml:space="preserve"> 信用卡 </v>
      </c>
      <c r="Q235" t="str">
        <f t="shared" ca="1" si="71"/>
        <v xml:space="preserve"> 信用卡 </v>
      </c>
      <c r="R235" t="str">
        <f t="shared" ca="1" si="72"/>
        <v xml:space="preserve"> 支付宝 </v>
      </c>
      <c r="S235" t="str">
        <f t="shared" ca="1" si="73"/>
        <v>信用卡 - 信用卡 - 支付宝</v>
      </c>
    </row>
    <row r="236" spans="1:19" x14ac:dyDescent="0.2">
      <c r="A236" s="3">
        <f t="shared" ca="1" si="58"/>
        <v>184359</v>
      </c>
      <c r="B236">
        <v>100923</v>
      </c>
      <c r="C236">
        <f t="shared" ca="1" si="59"/>
        <v>13082489370</v>
      </c>
      <c r="D236" t="str">
        <f t="shared" ca="1" si="75"/>
        <v xml:space="preserve"> App </v>
      </c>
      <c r="E236" t="str">
        <f t="shared" ca="1" si="75"/>
        <v xml:space="preserve"> App </v>
      </c>
      <c r="F236" t="str">
        <f t="shared" ca="1" si="60"/>
        <v xml:space="preserve"> 微信支付 </v>
      </c>
      <c r="G236" t="str">
        <f t="shared" ca="1" si="61"/>
        <v xml:space="preserve"> App - App - 微信支付 </v>
      </c>
      <c r="H236" t="str">
        <f t="shared" ca="1" si="62"/>
        <v>9370</v>
      </c>
      <c r="I236">
        <f t="shared" ca="1" si="63"/>
        <v>6</v>
      </c>
      <c r="J236" t="str">
        <f t="shared" ca="1" si="64"/>
        <v>App - App - 微信支付</v>
      </c>
      <c r="K236" t="str">
        <f t="shared" ca="1" si="65"/>
        <v>130****9370</v>
      </c>
      <c r="L236">
        <f t="shared" si="66"/>
        <v>236</v>
      </c>
      <c r="M236">
        <f t="shared" si="67"/>
        <v>235</v>
      </c>
      <c r="N236" s="3">
        <f t="shared" ca="1" si="68"/>
        <v>190652</v>
      </c>
      <c r="O236" s="5">
        <f t="shared" ca="1" si="69"/>
        <v>187266</v>
      </c>
      <c r="P236" t="str">
        <f t="shared" ca="1" si="70"/>
        <v xml:space="preserve"> 支付宝 </v>
      </c>
      <c r="Q236" t="str">
        <f t="shared" ca="1" si="71"/>
        <v xml:space="preserve"> 微信支付 </v>
      </c>
      <c r="R236" t="str">
        <f t="shared" ca="1" si="72"/>
        <v xml:space="preserve"> 支付宝 </v>
      </c>
      <c r="S236" t="str">
        <f t="shared" ca="1" si="73"/>
        <v>支付宝 - 微信支付 - 支付宝</v>
      </c>
    </row>
    <row r="237" spans="1:19" x14ac:dyDescent="0.2">
      <c r="A237" s="3">
        <f t="shared" ca="1" si="58"/>
        <v>187266</v>
      </c>
      <c r="B237">
        <v>100056</v>
      </c>
      <c r="C237">
        <f t="shared" ca="1" si="59"/>
        <v>13780359910</v>
      </c>
      <c r="D237" t="str">
        <f t="shared" ca="1" si="75"/>
        <v xml:space="preserve"> 微信 </v>
      </c>
      <c r="E237" t="str">
        <f t="shared" ca="1" si="75"/>
        <v xml:space="preserve"> 微信 </v>
      </c>
      <c r="F237" t="str">
        <f t="shared" ca="1" si="60"/>
        <v xml:space="preserve"> 信用卡 </v>
      </c>
      <c r="G237" t="str">
        <f t="shared" ca="1" si="61"/>
        <v xml:space="preserve"> 微信 - 微信 - 信用卡 </v>
      </c>
      <c r="H237" t="str">
        <f t="shared" ca="1" si="62"/>
        <v>9910</v>
      </c>
      <c r="I237">
        <f t="shared" ca="1" si="63"/>
        <v>6</v>
      </c>
      <c r="J237" t="str">
        <f t="shared" ca="1" si="64"/>
        <v>微信 - 微信 - 信用卡</v>
      </c>
      <c r="K237" t="str">
        <f t="shared" ca="1" si="65"/>
        <v>137****9910</v>
      </c>
      <c r="L237">
        <f t="shared" si="66"/>
        <v>237</v>
      </c>
      <c r="M237">
        <f t="shared" si="67"/>
        <v>236</v>
      </c>
      <c r="N237" s="3">
        <f t="shared" ca="1" si="68"/>
        <v>114474</v>
      </c>
      <c r="O237" s="5">
        <f t="shared" ca="1" si="69"/>
        <v>166483</v>
      </c>
      <c r="P237" t="str">
        <f t="shared" ca="1" si="70"/>
        <v xml:space="preserve"> 微信支付 </v>
      </c>
      <c r="Q237" t="str">
        <f t="shared" ca="1" si="71"/>
        <v xml:space="preserve"> 信用卡 </v>
      </c>
      <c r="R237" t="str">
        <f t="shared" ca="1" si="72"/>
        <v xml:space="preserve"> 微信支付 </v>
      </c>
      <c r="S237" t="str">
        <f t="shared" ca="1" si="73"/>
        <v>微信支付 - 信用卡 - 微信支付</v>
      </c>
    </row>
    <row r="238" spans="1:19" x14ac:dyDescent="0.2">
      <c r="A238" s="3">
        <f t="shared" ca="1" si="58"/>
        <v>166483</v>
      </c>
      <c r="B238">
        <v>100091</v>
      </c>
      <c r="C238">
        <f t="shared" ca="1" si="59"/>
        <v>13363620392</v>
      </c>
      <c r="D238" t="str">
        <f t="shared" ca="1" si="75"/>
        <v xml:space="preserve"> App </v>
      </c>
      <c r="E238" t="str">
        <f t="shared" ca="1" si="75"/>
        <v xml:space="preserve"> 天猫 </v>
      </c>
      <c r="F238" t="str">
        <f t="shared" ca="1" si="60"/>
        <v xml:space="preserve"> 微信支付 </v>
      </c>
      <c r="G238" t="str">
        <f t="shared" ca="1" si="61"/>
        <v xml:space="preserve"> App - 天猫 - 微信支付 </v>
      </c>
      <c r="H238" t="str">
        <f t="shared" ca="1" si="62"/>
        <v>0392</v>
      </c>
      <c r="I238">
        <f t="shared" ca="1" si="63"/>
        <v>6</v>
      </c>
      <c r="J238" t="str">
        <f t="shared" ca="1" si="64"/>
        <v>App - 天猫 - 微信支付</v>
      </c>
      <c r="K238" t="str">
        <f t="shared" ca="1" si="65"/>
        <v>133****0392</v>
      </c>
      <c r="L238">
        <f t="shared" si="66"/>
        <v>238</v>
      </c>
      <c r="M238">
        <f t="shared" si="67"/>
        <v>237</v>
      </c>
      <c r="N238" s="3">
        <f t="shared" ca="1" si="68"/>
        <v>168122</v>
      </c>
      <c r="O238" s="5">
        <f t="shared" ca="1" si="69"/>
        <v>184632</v>
      </c>
      <c r="P238" t="str">
        <f t="shared" ca="1" si="70"/>
        <v xml:space="preserve"> 支付宝 </v>
      </c>
      <c r="Q238" t="str">
        <f t="shared" ca="1" si="71"/>
        <v xml:space="preserve"> 支付宝 </v>
      </c>
      <c r="R238" t="str">
        <f t="shared" ca="1" si="72"/>
        <v xml:space="preserve"> 支付宝 </v>
      </c>
      <c r="S238" t="str">
        <f t="shared" ca="1" si="73"/>
        <v>支付宝 - 支付宝 - 支付宝</v>
      </c>
    </row>
    <row r="239" spans="1:19" x14ac:dyDescent="0.2">
      <c r="A239" s="3">
        <f t="shared" ca="1" si="58"/>
        <v>184632</v>
      </c>
      <c r="B239">
        <v>101053</v>
      </c>
      <c r="C239">
        <f t="shared" ca="1" si="59"/>
        <v>13808037355</v>
      </c>
      <c r="D239" t="str">
        <f t="shared" ca="1" si="75"/>
        <v xml:space="preserve"> App </v>
      </c>
      <c r="E239" t="str">
        <f t="shared" ca="1" si="75"/>
        <v xml:space="preserve"> 微信 </v>
      </c>
      <c r="F239" t="str">
        <f t="shared" ca="1" si="60"/>
        <v xml:space="preserve"> 信用卡 </v>
      </c>
      <c r="G239" t="str">
        <f t="shared" ca="1" si="61"/>
        <v xml:space="preserve"> App - 微信 - 信用卡 </v>
      </c>
      <c r="H239" t="str">
        <f t="shared" ca="1" si="62"/>
        <v>7355</v>
      </c>
      <c r="I239">
        <f t="shared" ca="1" si="63"/>
        <v>6</v>
      </c>
      <c r="J239" t="str">
        <f t="shared" ca="1" si="64"/>
        <v>App - 微信 - 信用卡</v>
      </c>
      <c r="K239" t="str">
        <f t="shared" ca="1" si="65"/>
        <v>138****7355</v>
      </c>
      <c r="L239">
        <f t="shared" si="66"/>
        <v>239</v>
      </c>
      <c r="M239">
        <f t="shared" si="67"/>
        <v>238</v>
      </c>
      <c r="N239" s="3">
        <f t="shared" ca="1" si="68"/>
        <v>134375</v>
      </c>
      <c r="O239" s="5">
        <f t="shared" ca="1" si="69"/>
        <v>194236</v>
      </c>
      <c r="P239" t="str">
        <f t="shared" ca="1" si="70"/>
        <v xml:space="preserve"> 微信支付 </v>
      </c>
      <c r="Q239" t="str">
        <f t="shared" ca="1" si="71"/>
        <v xml:space="preserve"> 微信支付 </v>
      </c>
      <c r="R239" t="str">
        <f t="shared" ca="1" si="72"/>
        <v xml:space="preserve"> 微信支付 </v>
      </c>
      <c r="S239" t="str">
        <f t="shared" ca="1" si="73"/>
        <v>微信支付 - 微信支付 - 微信支付</v>
      </c>
    </row>
    <row r="240" spans="1:19" x14ac:dyDescent="0.2">
      <c r="A240" s="3">
        <f t="shared" ca="1" si="58"/>
        <v>194236</v>
      </c>
      <c r="B240">
        <v>100673</v>
      </c>
      <c r="C240">
        <f t="shared" ca="1" si="59"/>
        <v>13843816454</v>
      </c>
      <c r="D240" t="str">
        <f t="shared" ca="1" si="75"/>
        <v xml:space="preserve"> 微信 </v>
      </c>
      <c r="E240" t="str">
        <f t="shared" ca="1" si="75"/>
        <v xml:space="preserve"> 天猫 </v>
      </c>
      <c r="F240" t="str">
        <f t="shared" ca="1" si="60"/>
        <v xml:space="preserve"> 微信支付 </v>
      </c>
      <c r="G240" t="str">
        <f t="shared" ca="1" si="61"/>
        <v xml:space="preserve"> 微信 - 天猫 - 微信支付 </v>
      </c>
      <c r="H240" t="str">
        <f t="shared" ca="1" si="62"/>
        <v>6454</v>
      </c>
      <c r="I240">
        <f t="shared" ca="1" si="63"/>
        <v>6</v>
      </c>
      <c r="J240" t="str">
        <f t="shared" ca="1" si="64"/>
        <v>微信 - 天猫 - 微信支付</v>
      </c>
      <c r="K240" t="str">
        <f t="shared" ca="1" si="65"/>
        <v>138****6454</v>
      </c>
      <c r="L240">
        <f t="shared" si="66"/>
        <v>240</v>
      </c>
      <c r="M240">
        <f t="shared" si="67"/>
        <v>239</v>
      </c>
      <c r="N240" s="3">
        <f t="shared" ca="1" si="68"/>
        <v>180432</v>
      </c>
      <c r="O240" s="5">
        <f t="shared" ca="1" si="69"/>
        <v>190959</v>
      </c>
      <c r="P240" t="str">
        <f t="shared" ca="1" si="70"/>
        <v xml:space="preserve"> 支付宝 </v>
      </c>
      <c r="Q240" t="str">
        <f t="shared" ca="1" si="71"/>
        <v xml:space="preserve"> 信用卡 </v>
      </c>
      <c r="R240" t="str">
        <f t="shared" ca="1" si="72"/>
        <v xml:space="preserve"> 微信支付 </v>
      </c>
      <c r="S240" t="str">
        <f t="shared" ca="1" si="73"/>
        <v>支付宝 - 信用卡 - 微信支付</v>
      </c>
    </row>
    <row r="241" spans="1:19" x14ac:dyDescent="0.2">
      <c r="A241" s="3">
        <f t="shared" ca="1" si="58"/>
        <v>190959</v>
      </c>
      <c r="B241">
        <v>101481</v>
      </c>
      <c r="C241">
        <f t="shared" ca="1" si="59"/>
        <v>13271102137</v>
      </c>
      <c r="D241" t="str">
        <f t="shared" ca="1" si="75"/>
        <v xml:space="preserve"> 微信 </v>
      </c>
      <c r="E241" t="str">
        <f t="shared" ca="1" si="75"/>
        <v xml:space="preserve"> 天猫 </v>
      </c>
      <c r="F241" t="str">
        <f t="shared" ca="1" si="60"/>
        <v xml:space="preserve"> 支付宝 </v>
      </c>
      <c r="G241" t="str">
        <f t="shared" ca="1" si="61"/>
        <v xml:space="preserve"> 微信 - 天猫 - 支付宝 </v>
      </c>
      <c r="H241" t="str">
        <f t="shared" ca="1" si="62"/>
        <v>2137</v>
      </c>
      <c r="I241">
        <f t="shared" ca="1" si="63"/>
        <v>6</v>
      </c>
      <c r="J241" t="str">
        <f t="shared" ca="1" si="64"/>
        <v>微信 - 天猫 - 支付宝</v>
      </c>
      <c r="K241" t="str">
        <f t="shared" ca="1" si="65"/>
        <v>132****2137</v>
      </c>
      <c r="L241">
        <f t="shared" si="66"/>
        <v>241</v>
      </c>
      <c r="M241">
        <f t="shared" si="67"/>
        <v>240</v>
      </c>
      <c r="N241" s="3">
        <f t="shared" ca="1" si="68"/>
        <v>118278</v>
      </c>
      <c r="O241" s="5">
        <f t="shared" ca="1" si="69"/>
        <v>120236</v>
      </c>
      <c r="P241" t="str">
        <f t="shared" ca="1" si="70"/>
        <v xml:space="preserve"> 支付宝 </v>
      </c>
      <c r="Q241" t="str">
        <f t="shared" ca="1" si="71"/>
        <v xml:space="preserve"> 信用卡 </v>
      </c>
      <c r="R241" t="str">
        <f t="shared" ca="1" si="72"/>
        <v xml:space="preserve"> 微信支付 </v>
      </c>
      <c r="S241" t="str">
        <f t="shared" ca="1" si="73"/>
        <v>支付宝 - 信用卡 - 微信支付</v>
      </c>
    </row>
    <row r="242" spans="1:19" x14ac:dyDescent="0.2">
      <c r="A242" s="3">
        <f t="shared" ca="1" si="58"/>
        <v>120236</v>
      </c>
      <c r="B242">
        <v>101368</v>
      </c>
      <c r="C242">
        <f t="shared" ca="1" si="59"/>
        <v>13589686525</v>
      </c>
      <c r="D242" t="str">
        <f t="shared" ref="D242:E261" ca="1" si="76">IF(RAND()&lt;0.33," 天猫 ",IF(RAND()&lt;0.66," 微信 "," App "))</f>
        <v xml:space="preserve"> App </v>
      </c>
      <c r="E242" t="str">
        <f t="shared" ca="1" si="76"/>
        <v xml:space="preserve"> App </v>
      </c>
      <c r="F242" t="str">
        <f t="shared" ca="1" si="60"/>
        <v xml:space="preserve"> 支付宝 </v>
      </c>
      <c r="G242" t="str">
        <f t="shared" ca="1" si="61"/>
        <v xml:space="preserve"> App - App - 支付宝 </v>
      </c>
      <c r="H242" t="str">
        <f t="shared" ca="1" si="62"/>
        <v>6525</v>
      </c>
      <c r="I242">
        <f t="shared" ca="1" si="63"/>
        <v>6</v>
      </c>
      <c r="J242" t="str">
        <f t="shared" ca="1" si="64"/>
        <v>App - App - 支付宝</v>
      </c>
      <c r="K242" t="str">
        <f t="shared" ca="1" si="65"/>
        <v>135****6525</v>
      </c>
      <c r="L242">
        <f t="shared" si="66"/>
        <v>242</v>
      </c>
      <c r="M242">
        <f t="shared" si="67"/>
        <v>241</v>
      </c>
      <c r="N242" s="3">
        <f t="shared" ca="1" si="68"/>
        <v>156214</v>
      </c>
      <c r="O242" s="5">
        <f t="shared" ca="1" si="69"/>
        <v>124923</v>
      </c>
      <c r="P242" t="str">
        <f t="shared" ca="1" si="70"/>
        <v xml:space="preserve"> 微信支付 </v>
      </c>
      <c r="Q242" t="str">
        <f t="shared" ca="1" si="71"/>
        <v xml:space="preserve"> 微信支付 </v>
      </c>
      <c r="R242" t="str">
        <f t="shared" ca="1" si="72"/>
        <v xml:space="preserve"> 支付宝 </v>
      </c>
      <c r="S242" t="str">
        <f t="shared" ca="1" si="73"/>
        <v>微信支付 - 微信支付 - 支付宝</v>
      </c>
    </row>
    <row r="243" spans="1:19" x14ac:dyDescent="0.2">
      <c r="A243" s="3">
        <f t="shared" ca="1" si="58"/>
        <v>124923</v>
      </c>
      <c r="B243">
        <v>100623</v>
      </c>
      <c r="C243">
        <f t="shared" ca="1" si="59"/>
        <v>13362095205</v>
      </c>
      <c r="D243" t="str">
        <f t="shared" ca="1" si="76"/>
        <v xml:space="preserve"> App </v>
      </c>
      <c r="E243" t="str">
        <f t="shared" ca="1" si="76"/>
        <v xml:space="preserve"> 天猫 </v>
      </c>
      <c r="F243" t="str">
        <f t="shared" ca="1" si="60"/>
        <v xml:space="preserve"> 信用卡 </v>
      </c>
      <c r="G243" t="str">
        <f t="shared" ca="1" si="61"/>
        <v xml:space="preserve"> App - 天猫 - 信用卡 </v>
      </c>
      <c r="H243" t="str">
        <f t="shared" ca="1" si="62"/>
        <v>5205</v>
      </c>
      <c r="I243">
        <f t="shared" ca="1" si="63"/>
        <v>6</v>
      </c>
      <c r="J243" t="str">
        <f t="shared" ca="1" si="64"/>
        <v>App - 天猫 - 信用卡</v>
      </c>
      <c r="K243" t="str">
        <f t="shared" ca="1" si="65"/>
        <v>133****5205</v>
      </c>
      <c r="L243">
        <f t="shared" si="66"/>
        <v>243</v>
      </c>
      <c r="M243">
        <f t="shared" si="67"/>
        <v>242</v>
      </c>
      <c r="N243" s="3">
        <f t="shared" ca="1" si="68"/>
        <v>136865</v>
      </c>
      <c r="O243" s="5">
        <f t="shared" ca="1" si="69"/>
        <v>123466</v>
      </c>
      <c r="P243" t="str">
        <f t="shared" ca="1" si="70"/>
        <v xml:space="preserve"> 微信支付 </v>
      </c>
      <c r="Q243" t="str">
        <f t="shared" ca="1" si="71"/>
        <v xml:space="preserve"> 信用卡 </v>
      </c>
      <c r="R243" t="str">
        <f t="shared" ca="1" si="72"/>
        <v xml:space="preserve"> 微信支付 </v>
      </c>
      <c r="S243" t="str">
        <f t="shared" ca="1" si="73"/>
        <v>微信支付 - 信用卡 - 微信支付</v>
      </c>
    </row>
    <row r="244" spans="1:19" x14ac:dyDescent="0.2">
      <c r="A244" s="3">
        <f t="shared" ca="1" si="58"/>
        <v>123466</v>
      </c>
      <c r="B244">
        <v>101404</v>
      </c>
      <c r="C244">
        <f t="shared" ca="1" si="59"/>
        <v>13858825527</v>
      </c>
      <c r="D244" t="str">
        <f t="shared" ca="1" si="76"/>
        <v xml:space="preserve"> 微信 </v>
      </c>
      <c r="E244" t="str">
        <f t="shared" ca="1" si="76"/>
        <v xml:space="preserve"> App </v>
      </c>
      <c r="F244" t="str">
        <f t="shared" ca="1" si="60"/>
        <v xml:space="preserve"> 微信支付 </v>
      </c>
      <c r="G244" t="str">
        <f t="shared" ca="1" si="61"/>
        <v xml:space="preserve"> 微信 - App - 微信支付 </v>
      </c>
      <c r="H244" t="str">
        <f t="shared" ca="1" si="62"/>
        <v>5527</v>
      </c>
      <c r="I244">
        <f t="shared" ca="1" si="63"/>
        <v>6</v>
      </c>
      <c r="J244" t="str">
        <f t="shared" ca="1" si="64"/>
        <v>微信 - App - 微信支付</v>
      </c>
      <c r="K244" t="str">
        <f t="shared" ca="1" si="65"/>
        <v>138****5527</v>
      </c>
      <c r="L244">
        <f t="shared" si="66"/>
        <v>244</v>
      </c>
      <c r="M244">
        <f t="shared" si="67"/>
        <v>243</v>
      </c>
      <c r="N244" s="3">
        <f t="shared" ca="1" si="68"/>
        <v>136001</v>
      </c>
      <c r="O244" s="5">
        <f t="shared" ca="1" si="69"/>
        <v>163744</v>
      </c>
      <c r="P244" t="str">
        <f t="shared" ca="1" si="70"/>
        <v xml:space="preserve"> 支付宝 </v>
      </c>
      <c r="Q244" t="str">
        <f t="shared" ca="1" si="71"/>
        <v xml:space="preserve"> 微信支付 </v>
      </c>
      <c r="R244" t="str">
        <f t="shared" ca="1" si="72"/>
        <v xml:space="preserve"> 信用卡 </v>
      </c>
      <c r="S244" t="str">
        <f t="shared" ca="1" si="73"/>
        <v>支付宝 - 微信支付 - 信用卡</v>
      </c>
    </row>
    <row r="245" spans="1:19" x14ac:dyDescent="0.2">
      <c r="A245" s="3">
        <f t="shared" ca="1" si="58"/>
        <v>163744</v>
      </c>
      <c r="B245">
        <v>100866</v>
      </c>
      <c r="C245">
        <f t="shared" ca="1" si="59"/>
        <v>13643119153</v>
      </c>
      <c r="D245" t="str">
        <f t="shared" ca="1" si="76"/>
        <v xml:space="preserve"> 天猫 </v>
      </c>
      <c r="E245" t="str">
        <f t="shared" ca="1" si="76"/>
        <v xml:space="preserve"> 微信 </v>
      </c>
      <c r="F245" t="str">
        <f t="shared" ca="1" si="60"/>
        <v xml:space="preserve"> 微信支付 </v>
      </c>
      <c r="G245" t="str">
        <f t="shared" ca="1" si="61"/>
        <v xml:space="preserve"> 天猫 - 微信 - 微信支付 </v>
      </c>
      <c r="H245" t="str">
        <f t="shared" ca="1" si="62"/>
        <v>9153</v>
      </c>
      <c r="I245">
        <f t="shared" ca="1" si="63"/>
        <v>6</v>
      </c>
      <c r="J245" t="str">
        <f t="shared" ca="1" si="64"/>
        <v>天猫 - 微信 - 微信支付</v>
      </c>
      <c r="K245" t="str">
        <f t="shared" ca="1" si="65"/>
        <v>136****9153</v>
      </c>
      <c r="L245">
        <f t="shared" si="66"/>
        <v>245</v>
      </c>
      <c r="M245">
        <f t="shared" si="67"/>
        <v>244</v>
      </c>
      <c r="N245" s="3">
        <f t="shared" ca="1" si="68"/>
        <v>139790</v>
      </c>
      <c r="O245" s="5">
        <f t="shared" ca="1" si="69"/>
        <v>168132</v>
      </c>
      <c r="P245" t="str">
        <f t="shared" ca="1" si="70"/>
        <v xml:space="preserve"> 信用卡 </v>
      </c>
      <c r="Q245" t="str">
        <f t="shared" ca="1" si="71"/>
        <v xml:space="preserve"> 信用卡 </v>
      </c>
      <c r="R245" t="str">
        <f t="shared" ca="1" si="72"/>
        <v xml:space="preserve"> 支付宝 </v>
      </c>
      <c r="S245" t="str">
        <f t="shared" ca="1" si="73"/>
        <v>信用卡 - 信用卡 - 支付宝</v>
      </c>
    </row>
    <row r="246" spans="1:19" x14ac:dyDescent="0.2">
      <c r="A246" s="3">
        <f t="shared" ca="1" si="58"/>
        <v>168132</v>
      </c>
      <c r="B246">
        <v>100180</v>
      </c>
      <c r="C246">
        <f t="shared" ca="1" si="59"/>
        <v>13914424761</v>
      </c>
      <c r="D246" t="str">
        <f t="shared" ca="1" si="76"/>
        <v xml:space="preserve"> 天猫 </v>
      </c>
      <c r="E246" t="str">
        <f t="shared" ca="1" si="76"/>
        <v xml:space="preserve"> 微信 </v>
      </c>
      <c r="F246" t="str">
        <f t="shared" ca="1" si="60"/>
        <v xml:space="preserve"> 支付宝 </v>
      </c>
      <c r="G246" t="str">
        <f t="shared" ca="1" si="61"/>
        <v xml:space="preserve"> 天猫 - 微信 - 支付宝 </v>
      </c>
      <c r="H246" t="str">
        <f t="shared" ca="1" si="62"/>
        <v>4761</v>
      </c>
      <c r="I246">
        <f t="shared" ca="1" si="63"/>
        <v>6</v>
      </c>
      <c r="J246" t="str">
        <f t="shared" ca="1" si="64"/>
        <v>天猫 - 微信 - 支付宝</v>
      </c>
      <c r="K246" t="str">
        <f t="shared" ca="1" si="65"/>
        <v>139****4761</v>
      </c>
      <c r="L246">
        <f t="shared" si="66"/>
        <v>246</v>
      </c>
      <c r="M246">
        <f t="shared" si="67"/>
        <v>245</v>
      </c>
      <c r="N246" s="3">
        <f t="shared" ca="1" si="68"/>
        <v>191571</v>
      </c>
      <c r="O246" s="5">
        <f t="shared" ca="1" si="69"/>
        <v>121122</v>
      </c>
      <c r="P246" t="str">
        <f t="shared" ca="1" si="70"/>
        <v xml:space="preserve"> 信用卡 </v>
      </c>
      <c r="Q246" t="str">
        <f t="shared" ca="1" si="71"/>
        <v xml:space="preserve"> 信用卡 </v>
      </c>
      <c r="R246" t="str">
        <f t="shared" ca="1" si="72"/>
        <v xml:space="preserve"> 微信支付 </v>
      </c>
      <c r="S246" t="str">
        <f t="shared" ca="1" si="73"/>
        <v>信用卡 - 信用卡 - 微信支付</v>
      </c>
    </row>
    <row r="247" spans="1:19" x14ac:dyDescent="0.2">
      <c r="A247" s="3">
        <f t="shared" ca="1" si="58"/>
        <v>121122</v>
      </c>
      <c r="B247">
        <v>101268</v>
      </c>
      <c r="C247">
        <f t="shared" ca="1" si="59"/>
        <v>13027363547</v>
      </c>
      <c r="D247" t="str">
        <f t="shared" ca="1" si="76"/>
        <v xml:space="preserve"> 天猫 </v>
      </c>
      <c r="E247" t="str">
        <f t="shared" ca="1" si="76"/>
        <v xml:space="preserve"> 微信 </v>
      </c>
      <c r="F247" t="str">
        <f t="shared" ca="1" si="60"/>
        <v xml:space="preserve"> 信用卡 </v>
      </c>
      <c r="G247" t="str">
        <f t="shared" ca="1" si="61"/>
        <v xml:space="preserve"> 天猫 - 微信 - 信用卡 </v>
      </c>
      <c r="H247" t="str">
        <f t="shared" ca="1" si="62"/>
        <v>3547</v>
      </c>
      <c r="I247">
        <f t="shared" ca="1" si="63"/>
        <v>6</v>
      </c>
      <c r="J247" t="str">
        <f t="shared" ca="1" si="64"/>
        <v>天猫 - 微信 - 信用卡</v>
      </c>
      <c r="K247" t="str">
        <f t="shared" ca="1" si="65"/>
        <v>130****3547</v>
      </c>
      <c r="L247">
        <f t="shared" si="66"/>
        <v>247</v>
      </c>
      <c r="M247">
        <f t="shared" si="67"/>
        <v>246</v>
      </c>
      <c r="N247" s="3">
        <f t="shared" ca="1" si="68"/>
        <v>138658</v>
      </c>
      <c r="O247" s="5">
        <f t="shared" ca="1" si="69"/>
        <v>163156</v>
      </c>
      <c r="P247" t="str">
        <f t="shared" ca="1" si="70"/>
        <v xml:space="preserve"> 微信支付 </v>
      </c>
      <c r="Q247" t="str">
        <f t="shared" ca="1" si="71"/>
        <v xml:space="preserve"> 信用卡 </v>
      </c>
      <c r="R247" t="str">
        <f t="shared" ca="1" si="72"/>
        <v xml:space="preserve"> 信用卡 </v>
      </c>
      <c r="S247" t="str">
        <f t="shared" ca="1" si="73"/>
        <v>微信支付 - 信用卡 - 信用卡</v>
      </c>
    </row>
    <row r="248" spans="1:19" x14ac:dyDescent="0.2">
      <c r="A248" s="3">
        <f t="shared" ca="1" si="58"/>
        <v>163156</v>
      </c>
      <c r="B248">
        <v>100722</v>
      </c>
      <c r="C248">
        <f t="shared" ca="1" si="59"/>
        <v>13804251895</v>
      </c>
      <c r="D248" t="str">
        <f t="shared" ca="1" si="76"/>
        <v xml:space="preserve"> 天猫 </v>
      </c>
      <c r="E248" t="str">
        <f t="shared" ca="1" si="76"/>
        <v xml:space="preserve"> 微信 </v>
      </c>
      <c r="F248" t="str">
        <f t="shared" ca="1" si="60"/>
        <v xml:space="preserve"> 信用卡 </v>
      </c>
      <c r="G248" t="str">
        <f t="shared" ca="1" si="61"/>
        <v xml:space="preserve"> 天猫 - 微信 - 信用卡 </v>
      </c>
      <c r="H248" t="str">
        <f t="shared" ca="1" si="62"/>
        <v>1895</v>
      </c>
      <c r="I248">
        <f t="shared" ca="1" si="63"/>
        <v>6</v>
      </c>
      <c r="J248" t="str">
        <f t="shared" ca="1" si="64"/>
        <v>天猫 - 微信 - 信用卡</v>
      </c>
      <c r="K248" t="str">
        <f t="shared" ca="1" si="65"/>
        <v>138****1895</v>
      </c>
      <c r="L248">
        <f t="shared" si="66"/>
        <v>248</v>
      </c>
      <c r="M248">
        <f t="shared" si="67"/>
        <v>247</v>
      </c>
      <c r="N248" s="3">
        <f t="shared" ca="1" si="68"/>
        <v>124331</v>
      </c>
      <c r="O248" s="5">
        <f t="shared" ca="1" si="69"/>
        <v>117445</v>
      </c>
      <c r="P248" t="str">
        <f t="shared" ca="1" si="70"/>
        <v xml:space="preserve"> 信用卡 </v>
      </c>
      <c r="Q248" t="str">
        <f t="shared" ca="1" si="71"/>
        <v xml:space="preserve"> 信用卡 </v>
      </c>
      <c r="R248" t="str">
        <f t="shared" ca="1" si="72"/>
        <v xml:space="preserve"> 微信支付 </v>
      </c>
      <c r="S248" t="str">
        <f t="shared" ca="1" si="73"/>
        <v>信用卡 - 信用卡 - 微信支付</v>
      </c>
    </row>
    <row r="249" spans="1:19" x14ac:dyDescent="0.2">
      <c r="A249" s="3">
        <f t="shared" ca="1" si="58"/>
        <v>117445</v>
      </c>
      <c r="B249">
        <v>100710</v>
      </c>
      <c r="C249">
        <f t="shared" ca="1" si="59"/>
        <v>13982399453</v>
      </c>
      <c r="D249" t="str">
        <f t="shared" ca="1" si="76"/>
        <v xml:space="preserve"> 微信 </v>
      </c>
      <c r="E249" t="str">
        <f t="shared" ca="1" si="76"/>
        <v xml:space="preserve"> 天猫 </v>
      </c>
      <c r="F249" t="str">
        <f t="shared" ca="1" si="60"/>
        <v xml:space="preserve"> 微信支付 </v>
      </c>
      <c r="G249" t="str">
        <f t="shared" ca="1" si="61"/>
        <v xml:space="preserve"> 微信 - 天猫 - 微信支付 </v>
      </c>
      <c r="H249" t="str">
        <f t="shared" ca="1" si="62"/>
        <v>9453</v>
      </c>
      <c r="I249">
        <f t="shared" ca="1" si="63"/>
        <v>6</v>
      </c>
      <c r="J249" t="str">
        <f t="shared" ca="1" si="64"/>
        <v>微信 - 天猫 - 微信支付</v>
      </c>
      <c r="K249" t="str">
        <f t="shared" ca="1" si="65"/>
        <v>139****9453</v>
      </c>
      <c r="L249">
        <f t="shared" si="66"/>
        <v>249</v>
      </c>
      <c r="M249">
        <f t="shared" si="67"/>
        <v>248</v>
      </c>
      <c r="N249" s="3">
        <f t="shared" ca="1" si="68"/>
        <v>176680</v>
      </c>
      <c r="O249" s="5">
        <f t="shared" ca="1" si="69"/>
        <v>171819</v>
      </c>
      <c r="P249" t="str">
        <f t="shared" ca="1" si="70"/>
        <v xml:space="preserve"> 支付宝 </v>
      </c>
      <c r="Q249" t="str">
        <f t="shared" ca="1" si="71"/>
        <v xml:space="preserve"> 支付宝 </v>
      </c>
      <c r="R249" t="str">
        <f t="shared" ca="1" si="72"/>
        <v xml:space="preserve"> 微信支付 </v>
      </c>
      <c r="S249" t="str">
        <f t="shared" ca="1" si="73"/>
        <v>支付宝 - 支付宝 - 微信支付</v>
      </c>
    </row>
    <row r="250" spans="1:19" x14ac:dyDescent="0.2">
      <c r="A250" s="3">
        <f t="shared" ca="1" si="58"/>
        <v>171819</v>
      </c>
      <c r="B250">
        <v>101160</v>
      </c>
      <c r="C250">
        <f t="shared" ca="1" si="59"/>
        <v>13967828221</v>
      </c>
      <c r="D250" t="str">
        <f t="shared" ca="1" si="76"/>
        <v xml:space="preserve"> 微信 </v>
      </c>
      <c r="E250" t="str">
        <f t="shared" ca="1" si="76"/>
        <v xml:space="preserve"> 天猫 </v>
      </c>
      <c r="F250" t="str">
        <f t="shared" ca="1" si="60"/>
        <v xml:space="preserve"> 微信支付 </v>
      </c>
      <c r="G250" t="str">
        <f t="shared" ca="1" si="61"/>
        <v xml:space="preserve"> 微信 - 天猫 - 微信支付 </v>
      </c>
      <c r="H250" t="str">
        <f t="shared" ca="1" si="62"/>
        <v>8221</v>
      </c>
      <c r="I250">
        <f t="shared" ca="1" si="63"/>
        <v>6</v>
      </c>
      <c r="J250" t="str">
        <f t="shared" ca="1" si="64"/>
        <v>微信 - 天猫 - 微信支付</v>
      </c>
      <c r="K250" t="str">
        <f t="shared" ca="1" si="65"/>
        <v>139****8221</v>
      </c>
      <c r="L250">
        <f t="shared" si="66"/>
        <v>250</v>
      </c>
      <c r="M250">
        <f t="shared" si="67"/>
        <v>249</v>
      </c>
      <c r="N250" s="3">
        <f t="shared" ca="1" si="68"/>
        <v>102431</v>
      </c>
      <c r="O250" s="5">
        <f t="shared" ca="1" si="69"/>
        <v>100834</v>
      </c>
      <c r="P250" t="str">
        <f t="shared" ca="1" si="70"/>
        <v xml:space="preserve"> 微信支付 </v>
      </c>
      <c r="Q250" t="str">
        <f t="shared" ca="1" si="71"/>
        <v xml:space="preserve"> 信用卡 </v>
      </c>
      <c r="R250" t="str">
        <f t="shared" ca="1" si="72"/>
        <v xml:space="preserve"> 微信支付 </v>
      </c>
      <c r="S250" t="str">
        <f t="shared" ca="1" si="73"/>
        <v>微信支付 - 信用卡 - 微信支付</v>
      </c>
    </row>
    <row r="251" spans="1:19" x14ac:dyDescent="0.2">
      <c r="A251" s="3">
        <f t="shared" ca="1" si="58"/>
        <v>100834</v>
      </c>
      <c r="B251">
        <v>100408</v>
      </c>
      <c r="C251">
        <f t="shared" ca="1" si="59"/>
        <v>13226796552</v>
      </c>
      <c r="D251" t="str">
        <f t="shared" ca="1" si="76"/>
        <v xml:space="preserve"> 微信 </v>
      </c>
      <c r="E251" t="str">
        <f t="shared" ca="1" si="76"/>
        <v xml:space="preserve"> 天猫 </v>
      </c>
      <c r="F251" t="str">
        <f t="shared" ca="1" si="60"/>
        <v xml:space="preserve"> 信用卡 </v>
      </c>
      <c r="G251" t="str">
        <f t="shared" ca="1" si="61"/>
        <v xml:space="preserve"> 微信 - 天猫 - 信用卡 </v>
      </c>
      <c r="H251" t="str">
        <f t="shared" ca="1" si="62"/>
        <v>6552</v>
      </c>
      <c r="I251">
        <f t="shared" ca="1" si="63"/>
        <v>6</v>
      </c>
      <c r="J251" t="str">
        <f t="shared" ca="1" si="64"/>
        <v>微信 - 天猫 - 信用卡</v>
      </c>
      <c r="K251" t="str">
        <f t="shared" ca="1" si="65"/>
        <v>132****6552</v>
      </c>
      <c r="L251">
        <f t="shared" si="66"/>
        <v>251</v>
      </c>
      <c r="M251">
        <f t="shared" si="67"/>
        <v>250</v>
      </c>
      <c r="N251" s="3">
        <f t="shared" ca="1" si="68"/>
        <v>138197</v>
      </c>
      <c r="O251" s="5">
        <f t="shared" ca="1" si="69"/>
        <v>141291</v>
      </c>
      <c r="P251" t="str">
        <f t="shared" ca="1" si="70"/>
        <v xml:space="preserve"> 信用卡 </v>
      </c>
      <c r="Q251" t="str">
        <f t="shared" ca="1" si="71"/>
        <v xml:space="preserve"> 信用卡 </v>
      </c>
      <c r="R251" t="str">
        <f t="shared" ca="1" si="72"/>
        <v xml:space="preserve"> 微信支付 </v>
      </c>
      <c r="S251" t="str">
        <f t="shared" ca="1" si="73"/>
        <v>信用卡 - 信用卡 - 微信支付</v>
      </c>
    </row>
    <row r="252" spans="1:19" x14ac:dyDescent="0.2">
      <c r="A252" s="3">
        <f t="shared" ca="1" si="58"/>
        <v>141291</v>
      </c>
      <c r="B252">
        <v>100761</v>
      </c>
      <c r="C252">
        <f t="shared" ca="1" si="59"/>
        <v>13756103108</v>
      </c>
      <c r="D252" t="str">
        <f t="shared" ca="1" si="76"/>
        <v xml:space="preserve"> 天猫 </v>
      </c>
      <c r="E252" t="str">
        <f t="shared" ca="1" si="76"/>
        <v xml:space="preserve"> 天猫 </v>
      </c>
      <c r="F252" t="str">
        <f t="shared" ca="1" si="60"/>
        <v xml:space="preserve"> 微信支付 </v>
      </c>
      <c r="G252" t="str">
        <f t="shared" ca="1" si="61"/>
        <v xml:space="preserve"> 天猫 - 天猫 - 微信支付 </v>
      </c>
      <c r="H252" t="str">
        <f t="shared" ca="1" si="62"/>
        <v>3108</v>
      </c>
      <c r="I252">
        <f t="shared" ca="1" si="63"/>
        <v>6</v>
      </c>
      <c r="J252" t="str">
        <f t="shared" ca="1" si="64"/>
        <v>天猫 - 天猫 - 微信支付</v>
      </c>
      <c r="K252" t="str">
        <f t="shared" ca="1" si="65"/>
        <v>137****3108</v>
      </c>
      <c r="L252">
        <f t="shared" si="66"/>
        <v>252</v>
      </c>
      <c r="M252">
        <f t="shared" si="67"/>
        <v>251</v>
      </c>
      <c r="N252" s="3">
        <f t="shared" ca="1" si="68"/>
        <v>129178</v>
      </c>
      <c r="O252" s="5">
        <f t="shared" ca="1" si="69"/>
        <v>100976</v>
      </c>
      <c r="P252" t="str">
        <f t="shared" ca="1" si="70"/>
        <v xml:space="preserve"> 支付宝 </v>
      </c>
      <c r="Q252" t="str">
        <f t="shared" ca="1" si="71"/>
        <v xml:space="preserve"> 微信支付 </v>
      </c>
      <c r="R252" t="str">
        <f t="shared" ca="1" si="72"/>
        <v xml:space="preserve"> 微信支付 </v>
      </c>
      <c r="S252" t="str">
        <f t="shared" ca="1" si="73"/>
        <v>支付宝 - 微信支付 - 微信支付</v>
      </c>
    </row>
    <row r="253" spans="1:19" x14ac:dyDescent="0.2">
      <c r="A253" s="3">
        <f t="shared" ca="1" si="58"/>
        <v>100976</v>
      </c>
      <c r="B253">
        <v>100696</v>
      </c>
      <c r="C253">
        <f t="shared" ca="1" si="59"/>
        <v>13760740241</v>
      </c>
      <c r="D253" t="str">
        <f t="shared" ca="1" si="76"/>
        <v xml:space="preserve"> 微信 </v>
      </c>
      <c r="E253" t="str">
        <f t="shared" ca="1" si="76"/>
        <v xml:space="preserve"> 微信 </v>
      </c>
      <c r="F253" t="str">
        <f t="shared" ca="1" si="60"/>
        <v xml:space="preserve"> 支付宝 </v>
      </c>
      <c r="G253" t="str">
        <f t="shared" ca="1" si="61"/>
        <v xml:space="preserve"> 微信 - 微信 - 支付宝 </v>
      </c>
      <c r="H253" t="str">
        <f t="shared" ca="1" si="62"/>
        <v>0241</v>
      </c>
      <c r="I253">
        <f t="shared" ca="1" si="63"/>
        <v>6</v>
      </c>
      <c r="J253" t="str">
        <f t="shared" ca="1" si="64"/>
        <v>微信 - 微信 - 支付宝</v>
      </c>
      <c r="K253" t="str">
        <f t="shared" ca="1" si="65"/>
        <v>137****0241</v>
      </c>
      <c r="L253">
        <f t="shared" si="66"/>
        <v>253</v>
      </c>
      <c r="M253">
        <f t="shared" si="67"/>
        <v>252</v>
      </c>
      <c r="N253" s="3">
        <f t="shared" ca="1" si="68"/>
        <v>159395</v>
      </c>
      <c r="O253" s="5">
        <f t="shared" ca="1" si="69"/>
        <v>137435</v>
      </c>
      <c r="P253" t="str">
        <f t="shared" ca="1" si="70"/>
        <v xml:space="preserve"> 微信支付 </v>
      </c>
      <c r="Q253" t="str">
        <f t="shared" ca="1" si="71"/>
        <v xml:space="preserve"> 信用卡 </v>
      </c>
      <c r="R253" t="str">
        <f t="shared" ca="1" si="72"/>
        <v xml:space="preserve"> 微信支付 </v>
      </c>
      <c r="S253" t="str">
        <f t="shared" ca="1" si="73"/>
        <v>微信支付 - 信用卡 - 微信支付</v>
      </c>
    </row>
    <row r="254" spans="1:19" x14ac:dyDescent="0.2">
      <c r="A254" s="3">
        <f t="shared" ca="1" si="58"/>
        <v>137435</v>
      </c>
      <c r="B254">
        <v>101339</v>
      </c>
      <c r="C254">
        <f t="shared" ca="1" si="59"/>
        <v>13431986064</v>
      </c>
      <c r="D254" t="str">
        <f t="shared" ca="1" si="76"/>
        <v xml:space="preserve"> 微信 </v>
      </c>
      <c r="E254" t="str">
        <f t="shared" ca="1" si="76"/>
        <v xml:space="preserve"> 微信 </v>
      </c>
      <c r="F254" t="str">
        <f t="shared" ca="1" si="60"/>
        <v xml:space="preserve"> 支付宝 </v>
      </c>
      <c r="G254" t="str">
        <f t="shared" ca="1" si="61"/>
        <v xml:space="preserve"> 微信 - 微信 - 支付宝 </v>
      </c>
      <c r="H254" t="str">
        <f t="shared" ca="1" si="62"/>
        <v>6064</v>
      </c>
      <c r="I254">
        <f t="shared" ca="1" si="63"/>
        <v>6</v>
      </c>
      <c r="J254" t="str">
        <f t="shared" ca="1" si="64"/>
        <v>微信 - 微信 - 支付宝</v>
      </c>
      <c r="K254" t="str">
        <f t="shared" ca="1" si="65"/>
        <v>134****6064</v>
      </c>
      <c r="L254">
        <f t="shared" si="66"/>
        <v>254</v>
      </c>
      <c r="M254">
        <f t="shared" si="67"/>
        <v>253</v>
      </c>
      <c r="N254" s="3">
        <f t="shared" ca="1" si="68"/>
        <v>142570</v>
      </c>
      <c r="O254" s="5">
        <f t="shared" ca="1" si="69"/>
        <v>158174</v>
      </c>
      <c r="P254" t="str">
        <f t="shared" ca="1" si="70"/>
        <v xml:space="preserve"> 支付宝 </v>
      </c>
      <c r="Q254" t="str">
        <f t="shared" ca="1" si="71"/>
        <v xml:space="preserve"> 信用卡 </v>
      </c>
      <c r="R254" t="str">
        <f t="shared" ca="1" si="72"/>
        <v xml:space="preserve"> 信用卡 </v>
      </c>
      <c r="S254" t="str">
        <f t="shared" ca="1" si="73"/>
        <v>支付宝 - 信用卡 - 信用卡</v>
      </c>
    </row>
    <row r="255" spans="1:19" x14ac:dyDescent="0.2">
      <c r="A255" s="3">
        <f t="shared" ca="1" si="58"/>
        <v>158174</v>
      </c>
      <c r="B255">
        <v>100357</v>
      </c>
      <c r="C255">
        <f t="shared" ca="1" si="59"/>
        <v>13138664760</v>
      </c>
      <c r="D255" t="str">
        <f t="shared" ca="1" si="76"/>
        <v xml:space="preserve"> 天猫 </v>
      </c>
      <c r="E255" t="str">
        <f t="shared" ca="1" si="76"/>
        <v xml:space="preserve"> App </v>
      </c>
      <c r="F255" t="str">
        <f t="shared" ca="1" si="60"/>
        <v xml:space="preserve"> 微信支付 </v>
      </c>
      <c r="G255" t="str">
        <f t="shared" ca="1" si="61"/>
        <v xml:space="preserve"> 天猫 - App - 微信支付 </v>
      </c>
      <c r="H255" t="str">
        <f t="shared" ca="1" si="62"/>
        <v>4760</v>
      </c>
      <c r="I255">
        <f t="shared" ca="1" si="63"/>
        <v>6</v>
      </c>
      <c r="J255" t="str">
        <f t="shared" ca="1" si="64"/>
        <v>天猫 - App - 微信支付</v>
      </c>
      <c r="K255" t="str">
        <f t="shared" ca="1" si="65"/>
        <v>131****4760</v>
      </c>
      <c r="L255">
        <f t="shared" si="66"/>
        <v>255</v>
      </c>
      <c r="M255">
        <f t="shared" si="67"/>
        <v>254</v>
      </c>
      <c r="N255" s="3">
        <f t="shared" ca="1" si="68"/>
        <v>121626</v>
      </c>
      <c r="O255" s="5">
        <f t="shared" ca="1" si="69"/>
        <v>175108</v>
      </c>
      <c r="P255" t="str">
        <f t="shared" ca="1" si="70"/>
        <v xml:space="preserve"> 信用卡 </v>
      </c>
      <c r="Q255" t="str">
        <f t="shared" ca="1" si="71"/>
        <v xml:space="preserve"> 支付宝 </v>
      </c>
      <c r="R255" t="str">
        <f t="shared" ca="1" si="72"/>
        <v xml:space="preserve"> 信用卡 </v>
      </c>
      <c r="S255" t="str">
        <f t="shared" ca="1" si="73"/>
        <v>信用卡 - 支付宝 - 信用卡</v>
      </c>
    </row>
    <row r="256" spans="1:19" x14ac:dyDescent="0.2">
      <c r="A256" s="3">
        <f t="shared" ca="1" si="58"/>
        <v>175108</v>
      </c>
      <c r="B256">
        <v>101473</v>
      </c>
      <c r="C256">
        <f t="shared" ca="1" si="59"/>
        <v>13487534578</v>
      </c>
      <c r="D256" t="str">
        <f t="shared" ca="1" si="76"/>
        <v xml:space="preserve"> 天猫 </v>
      </c>
      <c r="E256" t="str">
        <f t="shared" ca="1" si="76"/>
        <v xml:space="preserve"> 天猫 </v>
      </c>
      <c r="F256" t="str">
        <f t="shared" ca="1" si="60"/>
        <v xml:space="preserve"> 微信支付 </v>
      </c>
      <c r="G256" t="str">
        <f t="shared" ca="1" si="61"/>
        <v xml:space="preserve"> 天猫 - 天猫 - 微信支付 </v>
      </c>
      <c r="H256" t="str">
        <f t="shared" ca="1" si="62"/>
        <v>4578</v>
      </c>
      <c r="I256">
        <f t="shared" ca="1" si="63"/>
        <v>6</v>
      </c>
      <c r="J256" t="str">
        <f t="shared" ca="1" si="64"/>
        <v>天猫 - 天猫 - 微信支付</v>
      </c>
      <c r="K256" t="str">
        <f t="shared" ca="1" si="65"/>
        <v>134****4578</v>
      </c>
      <c r="L256">
        <f t="shared" si="66"/>
        <v>256</v>
      </c>
      <c r="M256">
        <f t="shared" si="67"/>
        <v>255</v>
      </c>
      <c r="N256" s="3">
        <f t="shared" ca="1" si="68"/>
        <v>165861</v>
      </c>
      <c r="O256" s="5">
        <f t="shared" ca="1" si="69"/>
        <v>199121</v>
      </c>
      <c r="P256" t="str">
        <f t="shared" ca="1" si="70"/>
        <v xml:space="preserve"> 信用卡 </v>
      </c>
      <c r="Q256" t="str">
        <f t="shared" ca="1" si="71"/>
        <v xml:space="preserve"> 微信支付 </v>
      </c>
      <c r="R256" t="str">
        <f t="shared" ca="1" si="72"/>
        <v xml:space="preserve"> 信用卡 </v>
      </c>
      <c r="S256" t="str">
        <f t="shared" ca="1" si="73"/>
        <v>信用卡 - 微信支付 - 信用卡</v>
      </c>
    </row>
    <row r="257" spans="1:19" x14ac:dyDescent="0.2">
      <c r="A257" s="3">
        <f t="shared" ca="1" si="58"/>
        <v>199121</v>
      </c>
      <c r="B257">
        <v>100063</v>
      </c>
      <c r="C257">
        <f t="shared" ca="1" si="59"/>
        <v>13535049511</v>
      </c>
      <c r="D257" t="str">
        <f t="shared" ca="1" si="76"/>
        <v xml:space="preserve"> 微信 </v>
      </c>
      <c r="E257" t="str">
        <f t="shared" ca="1" si="76"/>
        <v xml:space="preserve"> App </v>
      </c>
      <c r="F257" t="str">
        <f t="shared" ca="1" si="60"/>
        <v xml:space="preserve"> 微信支付 </v>
      </c>
      <c r="G257" t="str">
        <f t="shared" ca="1" si="61"/>
        <v xml:space="preserve"> 微信 - App - 微信支付 </v>
      </c>
      <c r="H257" t="str">
        <f t="shared" ca="1" si="62"/>
        <v>9511</v>
      </c>
      <c r="I257">
        <f t="shared" ca="1" si="63"/>
        <v>6</v>
      </c>
      <c r="J257" t="str">
        <f t="shared" ca="1" si="64"/>
        <v>微信 - App - 微信支付</v>
      </c>
      <c r="K257" t="str">
        <f t="shared" ca="1" si="65"/>
        <v>135****9511</v>
      </c>
      <c r="L257">
        <f t="shared" si="66"/>
        <v>257</v>
      </c>
      <c r="M257">
        <f t="shared" si="67"/>
        <v>256</v>
      </c>
      <c r="N257" s="3">
        <f t="shared" ca="1" si="68"/>
        <v>119298</v>
      </c>
      <c r="O257" s="5">
        <f t="shared" ca="1" si="69"/>
        <v>195603</v>
      </c>
      <c r="P257" t="str">
        <f t="shared" ca="1" si="70"/>
        <v xml:space="preserve"> 微信支付 </v>
      </c>
      <c r="Q257" t="str">
        <f t="shared" ca="1" si="71"/>
        <v xml:space="preserve"> 微信支付 </v>
      </c>
      <c r="R257" t="str">
        <f t="shared" ca="1" si="72"/>
        <v xml:space="preserve"> 微信支付 </v>
      </c>
      <c r="S257" t="str">
        <f t="shared" ca="1" si="73"/>
        <v>微信支付 - 微信支付 - 微信支付</v>
      </c>
    </row>
    <row r="258" spans="1:19" x14ac:dyDescent="0.2">
      <c r="A258" s="3">
        <f t="shared" ref="A258:A321" ca="1" si="77">ROUND((RAND()*100000+100000),0)</f>
        <v>195603</v>
      </c>
      <c r="B258">
        <v>101486</v>
      </c>
      <c r="C258">
        <f t="shared" ref="C258:C321" ca="1" si="78">ROUND((13000000000+RAND()*1000000000),0)</f>
        <v>13359593081</v>
      </c>
      <c r="D258" t="str">
        <f t="shared" ca="1" si="76"/>
        <v xml:space="preserve"> 微信 </v>
      </c>
      <c r="E258" t="str">
        <f t="shared" ca="1" si="76"/>
        <v xml:space="preserve"> 天猫 </v>
      </c>
      <c r="F258" t="str">
        <f t="shared" ref="F258:F321" ca="1" si="79">IF(RAND()&lt;0.33," 信用卡 ",IF(RAND()&lt;0.66," 微信支付 "," 支付宝 "))</f>
        <v xml:space="preserve"> 微信支付 </v>
      </c>
      <c r="G258" t="str">
        <f t="shared" ref="G258:G321" ca="1" si="80">CONCATENATE(D258,"-",E258,"-",F258)</f>
        <v xml:space="preserve"> 微信 - 天猫 - 微信支付 </v>
      </c>
      <c r="H258" t="str">
        <f t="shared" ref="H258:H321" ca="1" si="81">RIGHT(C258,4)</f>
        <v>3081</v>
      </c>
      <c r="I258">
        <f t="shared" ref="I258:I321" ca="1" si="82">LEN(A258)</f>
        <v>6</v>
      </c>
      <c r="J258" t="str">
        <f t="shared" ref="J258:J321" ca="1" si="83">TRIM(G258)</f>
        <v>微信 - 天猫 - 微信支付</v>
      </c>
      <c r="K258" t="str">
        <f t="shared" ref="K258:K321" ca="1" si="84">REPLACE(C258,4,4,"****")</f>
        <v>133****3081</v>
      </c>
      <c r="L258">
        <f t="shared" ref="L258:L321" si="85">ROW(A258)</f>
        <v>258</v>
      </c>
      <c r="M258">
        <f t="shared" ref="M258:M321" si="86">MATCH(B258,$B$2:$B$1501,)</f>
        <v>257</v>
      </c>
      <c r="N258" s="3">
        <f t="shared" ref="N258:N321" ca="1" si="87">INDEX($A$2:$A$1501,(MATCH(B258+1,$B$2:$B$1501,)))</f>
        <v>183899</v>
      </c>
      <c r="O258" s="5">
        <f t="shared" ref="O258:O321" ca="1" si="88">A259</f>
        <v>106074</v>
      </c>
      <c r="P258" t="str">
        <f t="shared" ca="1" si="70"/>
        <v xml:space="preserve"> 微信支付 </v>
      </c>
      <c r="Q258" t="str">
        <f t="shared" ca="1" si="71"/>
        <v xml:space="preserve"> 信用卡 </v>
      </c>
      <c r="R258" t="str">
        <f t="shared" ca="1" si="72"/>
        <v xml:space="preserve"> 微信支付 </v>
      </c>
      <c r="S258" t="str">
        <f t="shared" ca="1" si="73"/>
        <v>微信支付 - 信用卡 - 微信支付</v>
      </c>
    </row>
    <row r="259" spans="1:19" x14ac:dyDescent="0.2">
      <c r="A259" s="3">
        <f t="shared" ca="1" si="77"/>
        <v>106074</v>
      </c>
      <c r="B259">
        <v>100793</v>
      </c>
      <c r="C259">
        <f t="shared" ca="1" si="78"/>
        <v>13017677475</v>
      </c>
      <c r="D259" t="str">
        <f t="shared" ca="1" si="76"/>
        <v xml:space="preserve"> 微信 </v>
      </c>
      <c r="E259" t="str">
        <f t="shared" ca="1" si="76"/>
        <v xml:space="preserve"> 微信 </v>
      </c>
      <c r="F259" t="str">
        <f t="shared" ca="1" si="79"/>
        <v xml:space="preserve"> 信用卡 </v>
      </c>
      <c r="G259" t="str">
        <f t="shared" ca="1" si="80"/>
        <v xml:space="preserve"> 微信 - 微信 - 信用卡 </v>
      </c>
      <c r="H259" t="str">
        <f t="shared" ca="1" si="81"/>
        <v>7475</v>
      </c>
      <c r="I259">
        <f t="shared" ca="1" si="82"/>
        <v>6</v>
      </c>
      <c r="J259" t="str">
        <f t="shared" ca="1" si="83"/>
        <v>微信 - 微信 - 信用卡</v>
      </c>
      <c r="K259" t="str">
        <f t="shared" ca="1" si="84"/>
        <v>130****7475</v>
      </c>
      <c r="L259">
        <f t="shared" si="85"/>
        <v>259</v>
      </c>
      <c r="M259">
        <f t="shared" si="86"/>
        <v>258</v>
      </c>
      <c r="N259" s="3">
        <f t="shared" ca="1" si="87"/>
        <v>115619</v>
      </c>
      <c r="O259" s="5">
        <f t="shared" ca="1" si="88"/>
        <v>197033</v>
      </c>
      <c r="P259" t="str">
        <f t="shared" ca="1" si="70"/>
        <v xml:space="preserve"> 信用卡 </v>
      </c>
      <c r="Q259" t="str">
        <f t="shared" ca="1" si="71"/>
        <v xml:space="preserve"> 信用卡 </v>
      </c>
      <c r="R259" t="str">
        <f t="shared" ca="1" si="72"/>
        <v xml:space="preserve"> 信用卡 </v>
      </c>
      <c r="S259" t="str">
        <f t="shared" ca="1" si="73"/>
        <v>信用卡 - 信用卡 - 信用卡</v>
      </c>
    </row>
    <row r="260" spans="1:19" x14ac:dyDescent="0.2">
      <c r="A260" s="3">
        <f t="shared" ca="1" si="77"/>
        <v>197033</v>
      </c>
      <c r="B260">
        <v>100759</v>
      </c>
      <c r="C260">
        <f t="shared" ca="1" si="78"/>
        <v>13825601902</v>
      </c>
      <c r="D260" t="str">
        <f t="shared" ca="1" si="76"/>
        <v xml:space="preserve"> App </v>
      </c>
      <c r="E260" t="str">
        <f t="shared" ca="1" si="76"/>
        <v xml:space="preserve"> App </v>
      </c>
      <c r="F260" t="str">
        <f t="shared" ca="1" si="79"/>
        <v xml:space="preserve"> 支付宝 </v>
      </c>
      <c r="G260" t="str">
        <f t="shared" ca="1" si="80"/>
        <v xml:space="preserve"> App - App - 支付宝 </v>
      </c>
      <c r="H260" t="str">
        <f t="shared" ca="1" si="81"/>
        <v>1902</v>
      </c>
      <c r="I260">
        <f t="shared" ca="1" si="82"/>
        <v>6</v>
      </c>
      <c r="J260" t="str">
        <f t="shared" ca="1" si="83"/>
        <v>App - App - 支付宝</v>
      </c>
      <c r="K260" t="str">
        <f t="shared" ca="1" si="84"/>
        <v>138****1902</v>
      </c>
      <c r="L260">
        <f t="shared" si="85"/>
        <v>260</v>
      </c>
      <c r="M260">
        <f t="shared" si="86"/>
        <v>259</v>
      </c>
      <c r="N260" s="3">
        <f t="shared" ca="1" si="87"/>
        <v>178867</v>
      </c>
      <c r="O260" s="5">
        <f t="shared" ca="1" si="88"/>
        <v>148316</v>
      </c>
      <c r="P260" t="str">
        <f t="shared" ref="P260:P323" ca="1" si="89">INDEX($F$2:$F$1501,(MATCH($B259+1,$B$2:$B$1501,)))</f>
        <v xml:space="preserve"> 信用卡 </v>
      </c>
      <c r="Q260" t="str">
        <f t="shared" ref="Q260:Q323" ca="1" si="90">INDEX($F$2:$F$1501,(MATCH($B259+2,$B$2:$B$1501,)))</f>
        <v xml:space="preserve"> 信用卡 </v>
      </c>
      <c r="R260" t="str">
        <f t="shared" ref="R260:R323" ca="1" si="91">INDEX($F$2:$F$1501,(MATCH($B259+3,$B$2:$B$1501,)))</f>
        <v xml:space="preserve"> 微信支付 </v>
      </c>
      <c r="S260" t="str">
        <f t="shared" ref="S260:S323" ca="1" si="92">TRIM(_xlfn.CONCAT(P260,"-",Q260,"-",R260))</f>
        <v>信用卡 - 信用卡 - 微信支付</v>
      </c>
    </row>
    <row r="261" spans="1:19" x14ac:dyDescent="0.2">
      <c r="A261" s="3">
        <f t="shared" ca="1" si="77"/>
        <v>148316</v>
      </c>
      <c r="B261">
        <v>101381</v>
      </c>
      <c r="C261">
        <f t="shared" ca="1" si="78"/>
        <v>13596389484</v>
      </c>
      <c r="D261" t="str">
        <f t="shared" ca="1" si="76"/>
        <v xml:space="preserve"> 微信 </v>
      </c>
      <c r="E261" t="str">
        <f t="shared" ca="1" si="76"/>
        <v xml:space="preserve"> 微信 </v>
      </c>
      <c r="F261" t="str">
        <f t="shared" ca="1" si="79"/>
        <v xml:space="preserve"> 支付宝 </v>
      </c>
      <c r="G261" t="str">
        <f t="shared" ca="1" si="80"/>
        <v xml:space="preserve"> 微信 - 微信 - 支付宝 </v>
      </c>
      <c r="H261" t="str">
        <f t="shared" ca="1" si="81"/>
        <v>9484</v>
      </c>
      <c r="I261">
        <f t="shared" ca="1" si="82"/>
        <v>6</v>
      </c>
      <c r="J261" t="str">
        <f t="shared" ca="1" si="83"/>
        <v>微信 - 微信 - 支付宝</v>
      </c>
      <c r="K261" t="str">
        <f t="shared" ca="1" si="84"/>
        <v>135****9484</v>
      </c>
      <c r="L261">
        <f t="shared" si="85"/>
        <v>261</v>
      </c>
      <c r="M261">
        <f t="shared" si="86"/>
        <v>260</v>
      </c>
      <c r="N261" s="3">
        <f t="shared" ca="1" si="87"/>
        <v>156291</v>
      </c>
      <c r="O261" s="5">
        <f t="shared" ca="1" si="88"/>
        <v>159847</v>
      </c>
      <c r="P261" t="str">
        <f t="shared" ca="1" si="89"/>
        <v xml:space="preserve"> 微信支付 </v>
      </c>
      <c r="Q261" t="str">
        <f t="shared" ca="1" si="90"/>
        <v xml:space="preserve"> 微信支付 </v>
      </c>
      <c r="R261" t="str">
        <f t="shared" ca="1" si="91"/>
        <v xml:space="preserve"> 微信支付 </v>
      </c>
      <c r="S261" t="str">
        <f t="shared" ca="1" si="92"/>
        <v>微信支付 - 微信支付 - 微信支付</v>
      </c>
    </row>
    <row r="262" spans="1:19" x14ac:dyDescent="0.2">
      <c r="A262" s="3">
        <f t="shared" ca="1" si="77"/>
        <v>159847</v>
      </c>
      <c r="B262">
        <v>100034</v>
      </c>
      <c r="C262">
        <f t="shared" ca="1" si="78"/>
        <v>13156641277</v>
      </c>
      <c r="D262" t="str">
        <f t="shared" ref="D262:E281" ca="1" si="93">IF(RAND()&lt;0.33," 天猫 ",IF(RAND()&lt;0.66," 微信 "," App "))</f>
        <v xml:space="preserve"> 微信 </v>
      </c>
      <c r="E262" t="str">
        <f t="shared" ca="1" si="93"/>
        <v xml:space="preserve"> 微信 </v>
      </c>
      <c r="F262" t="str">
        <f t="shared" ca="1" si="79"/>
        <v xml:space="preserve"> 信用卡 </v>
      </c>
      <c r="G262" t="str">
        <f t="shared" ca="1" si="80"/>
        <v xml:space="preserve"> 微信 - 微信 - 信用卡 </v>
      </c>
      <c r="H262" t="str">
        <f t="shared" ca="1" si="81"/>
        <v>1277</v>
      </c>
      <c r="I262">
        <f t="shared" ca="1" si="82"/>
        <v>6</v>
      </c>
      <c r="J262" t="str">
        <f t="shared" ca="1" si="83"/>
        <v>微信 - 微信 - 信用卡</v>
      </c>
      <c r="K262" t="str">
        <f t="shared" ca="1" si="84"/>
        <v>131****1277</v>
      </c>
      <c r="L262">
        <f t="shared" si="85"/>
        <v>262</v>
      </c>
      <c r="M262">
        <f t="shared" si="86"/>
        <v>261</v>
      </c>
      <c r="N262" s="3">
        <f t="shared" ca="1" si="87"/>
        <v>161044</v>
      </c>
      <c r="O262" s="5">
        <f t="shared" ca="1" si="88"/>
        <v>123410</v>
      </c>
      <c r="P262" t="str">
        <f t="shared" ca="1" si="89"/>
        <v xml:space="preserve"> 微信支付 </v>
      </c>
      <c r="Q262" t="str">
        <f t="shared" ca="1" si="90"/>
        <v xml:space="preserve"> 信用卡 </v>
      </c>
      <c r="R262" t="str">
        <f t="shared" ca="1" si="91"/>
        <v xml:space="preserve"> 信用卡 </v>
      </c>
      <c r="S262" t="str">
        <f t="shared" ca="1" si="92"/>
        <v>微信支付 - 信用卡 - 信用卡</v>
      </c>
    </row>
    <row r="263" spans="1:19" x14ac:dyDescent="0.2">
      <c r="A263" s="3">
        <f t="shared" ca="1" si="77"/>
        <v>123410</v>
      </c>
      <c r="B263">
        <v>100939</v>
      </c>
      <c r="C263">
        <f t="shared" ca="1" si="78"/>
        <v>13835944513</v>
      </c>
      <c r="D263" t="str">
        <f t="shared" ca="1" si="93"/>
        <v xml:space="preserve"> 微信 </v>
      </c>
      <c r="E263" t="str">
        <f t="shared" ca="1" si="93"/>
        <v xml:space="preserve"> 微信 </v>
      </c>
      <c r="F263" t="str">
        <f t="shared" ca="1" si="79"/>
        <v xml:space="preserve"> 微信支付 </v>
      </c>
      <c r="G263" t="str">
        <f t="shared" ca="1" si="80"/>
        <v xml:space="preserve"> 微信 - 微信 - 微信支付 </v>
      </c>
      <c r="H263" t="str">
        <f t="shared" ca="1" si="81"/>
        <v>4513</v>
      </c>
      <c r="I263">
        <f t="shared" ca="1" si="82"/>
        <v>6</v>
      </c>
      <c r="J263" t="str">
        <f t="shared" ca="1" si="83"/>
        <v>微信 - 微信 - 微信支付</v>
      </c>
      <c r="K263" t="str">
        <f t="shared" ca="1" si="84"/>
        <v>138****4513</v>
      </c>
      <c r="L263">
        <f t="shared" si="85"/>
        <v>263</v>
      </c>
      <c r="M263">
        <f t="shared" si="86"/>
        <v>262</v>
      </c>
      <c r="N263" s="3">
        <f t="shared" ca="1" si="87"/>
        <v>159976</v>
      </c>
      <c r="O263" s="5">
        <f t="shared" ca="1" si="88"/>
        <v>175066</v>
      </c>
      <c r="P263" t="str">
        <f t="shared" ca="1" si="89"/>
        <v xml:space="preserve"> 微信支付 </v>
      </c>
      <c r="Q263" t="str">
        <f t="shared" ca="1" si="90"/>
        <v xml:space="preserve"> 微信支付 </v>
      </c>
      <c r="R263" t="str">
        <f t="shared" ca="1" si="91"/>
        <v xml:space="preserve"> 微信支付 </v>
      </c>
      <c r="S263" t="str">
        <f t="shared" ca="1" si="92"/>
        <v>微信支付 - 微信支付 - 微信支付</v>
      </c>
    </row>
    <row r="264" spans="1:19" x14ac:dyDescent="0.2">
      <c r="A264" s="3">
        <f t="shared" ca="1" si="77"/>
        <v>175066</v>
      </c>
      <c r="B264">
        <v>100208</v>
      </c>
      <c r="C264">
        <f t="shared" ca="1" si="78"/>
        <v>13886528400</v>
      </c>
      <c r="D264" t="str">
        <f t="shared" ca="1" si="93"/>
        <v xml:space="preserve"> 天猫 </v>
      </c>
      <c r="E264" t="str">
        <f t="shared" ca="1" si="93"/>
        <v xml:space="preserve"> 微信 </v>
      </c>
      <c r="F264" t="str">
        <f t="shared" ca="1" si="79"/>
        <v xml:space="preserve"> 微信支付 </v>
      </c>
      <c r="G264" t="str">
        <f t="shared" ca="1" si="80"/>
        <v xml:space="preserve"> 天猫 - 微信 - 微信支付 </v>
      </c>
      <c r="H264" t="str">
        <f t="shared" ca="1" si="81"/>
        <v>8400</v>
      </c>
      <c r="I264">
        <f t="shared" ca="1" si="82"/>
        <v>6</v>
      </c>
      <c r="J264" t="str">
        <f t="shared" ca="1" si="83"/>
        <v>天猫 - 微信 - 微信支付</v>
      </c>
      <c r="K264" t="str">
        <f t="shared" ca="1" si="84"/>
        <v>138****8400</v>
      </c>
      <c r="L264">
        <f t="shared" si="85"/>
        <v>264</v>
      </c>
      <c r="M264">
        <f t="shared" si="86"/>
        <v>263</v>
      </c>
      <c r="N264" s="3">
        <f t="shared" ca="1" si="87"/>
        <v>106040</v>
      </c>
      <c r="O264" s="5">
        <f t="shared" ca="1" si="88"/>
        <v>152856</v>
      </c>
      <c r="P264" t="str">
        <f t="shared" ca="1" si="89"/>
        <v xml:space="preserve"> 信用卡 </v>
      </c>
      <c r="Q264" t="str">
        <f t="shared" ca="1" si="90"/>
        <v xml:space="preserve"> 信用卡 </v>
      </c>
      <c r="R264" t="str">
        <f t="shared" ca="1" si="91"/>
        <v xml:space="preserve"> 微信支付 </v>
      </c>
      <c r="S264" t="str">
        <f t="shared" ca="1" si="92"/>
        <v>信用卡 - 信用卡 - 微信支付</v>
      </c>
    </row>
    <row r="265" spans="1:19" x14ac:dyDescent="0.2">
      <c r="A265" s="3">
        <f t="shared" ca="1" si="77"/>
        <v>152856</v>
      </c>
      <c r="B265">
        <v>101494</v>
      </c>
      <c r="C265">
        <f t="shared" ca="1" si="78"/>
        <v>13064369963</v>
      </c>
      <c r="D265" t="str">
        <f t="shared" ca="1" si="93"/>
        <v xml:space="preserve"> App </v>
      </c>
      <c r="E265" t="str">
        <f t="shared" ca="1" si="93"/>
        <v xml:space="preserve"> 天猫 </v>
      </c>
      <c r="F265" t="str">
        <f t="shared" ca="1" si="79"/>
        <v xml:space="preserve"> 微信支付 </v>
      </c>
      <c r="G265" t="str">
        <f t="shared" ca="1" si="80"/>
        <v xml:space="preserve"> App - 天猫 - 微信支付 </v>
      </c>
      <c r="H265" t="str">
        <f t="shared" ca="1" si="81"/>
        <v>9963</v>
      </c>
      <c r="I265">
        <f t="shared" ca="1" si="82"/>
        <v>6</v>
      </c>
      <c r="J265" t="str">
        <f t="shared" ca="1" si="83"/>
        <v>App - 天猫 - 微信支付</v>
      </c>
      <c r="K265" t="str">
        <f t="shared" ca="1" si="84"/>
        <v>130****9963</v>
      </c>
      <c r="L265">
        <f t="shared" si="85"/>
        <v>265</v>
      </c>
      <c r="M265">
        <f t="shared" si="86"/>
        <v>264</v>
      </c>
      <c r="N265" s="3">
        <f t="shared" ca="1" si="87"/>
        <v>141514</v>
      </c>
      <c r="O265" s="5">
        <f t="shared" ca="1" si="88"/>
        <v>198030</v>
      </c>
      <c r="P265" t="str">
        <f t="shared" ca="1" si="89"/>
        <v xml:space="preserve"> 微信支付 </v>
      </c>
      <c r="Q265" t="str">
        <f t="shared" ca="1" si="90"/>
        <v xml:space="preserve"> 微信支付 </v>
      </c>
      <c r="R265" t="str">
        <f t="shared" ca="1" si="91"/>
        <v xml:space="preserve"> 微信支付 </v>
      </c>
      <c r="S265" t="str">
        <f t="shared" ca="1" si="92"/>
        <v>微信支付 - 微信支付 - 微信支付</v>
      </c>
    </row>
    <row r="266" spans="1:19" x14ac:dyDescent="0.2">
      <c r="A266" s="3">
        <f t="shared" ca="1" si="77"/>
        <v>198030</v>
      </c>
      <c r="B266">
        <v>100714</v>
      </c>
      <c r="C266">
        <f t="shared" ca="1" si="78"/>
        <v>13952339389</v>
      </c>
      <c r="D266" t="str">
        <f t="shared" ca="1" si="93"/>
        <v xml:space="preserve"> App </v>
      </c>
      <c r="E266" t="str">
        <f t="shared" ca="1" si="93"/>
        <v xml:space="preserve"> 微信 </v>
      </c>
      <c r="F266" t="str">
        <f t="shared" ca="1" si="79"/>
        <v xml:space="preserve"> 信用卡 </v>
      </c>
      <c r="G266" t="str">
        <f t="shared" ca="1" si="80"/>
        <v xml:space="preserve"> App - 微信 - 信用卡 </v>
      </c>
      <c r="H266" t="str">
        <f t="shared" ca="1" si="81"/>
        <v>9389</v>
      </c>
      <c r="I266">
        <f t="shared" ca="1" si="82"/>
        <v>6</v>
      </c>
      <c r="J266" t="str">
        <f t="shared" ca="1" si="83"/>
        <v>App - 微信 - 信用卡</v>
      </c>
      <c r="K266" t="str">
        <f t="shared" ca="1" si="84"/>
        <v>139****9389</v>
      </c>
      <c r="L266">
        <f t="shared" si="85"/>
        <v>266</v>
      </c>
      <c r="M266">
        <f t="shared" si="86"/>
        <v>265</v>
      </c>
      <c r="N266" s="3">
        <f t="shared" ca="1" si="87"/>
        <v>192347</v>
      </c>
      <c r="O266" s="5">
        <f t="shared" ca="1" si="88"/>
        <v>161361</v>
      </c>
      <c r="P266" t="str">
        <f t="shared" ca="1" si="89"/>
        <v xml:space="preserve"> 信用卡 </v>
      </c>
      <c r="Q266" t="str">
        <f t="shared" ca="1" si="90"/>
        <v xml:space="preserve"> 支付宝 </v>
      </c>
      <c r="R266" t="str">
        <f t="shared" ca="1" si="91"/>
        <v xml:space="preserve"> 支付宝 </v>
      </c>
      <c r="S266" t="str">
        <f t="shared" ca="1" si="92"/>
        <v>信用卡 - 支付宝 - 支付宝</v>
      </c>
    </row>
    <row r="267" spans="1:19" x14ac:dyDescent="0.2">
      <c r="A267" s="3">
        <f t="shared" ca="1" si="77"/>
        <v>161361</v>
      </c>
      <c r="B267">
        <v>101394</v>
      </c>
      <c r="C267">
        <f t="shared" ca="1" si="78"/>
        <v>13226391702</v>
      </c>
      <c r="D267" t="str">
        <f t="shared" ca="1" si="93"/>
        <v xml:space="preserve"> 微信 </v>
      </c>
      <c r="E267" t="str">
        <f t="shared" ca="1" si="93"/>
        <v xml:space="preserve"> 微信 </v>
      </c>
      <c r="F267" t="str">
        <f t="shared" ca="1" si="79"/>
        <v xml:space="preserve"> 信用卡 </v>
      </c>
      <c r="G267" t="str">
        <f t="shared" ca="1" si="80"/>
        <v xml:space="preserve"> 微信 - 微信 - 信用卡 </v>
      </c>
      <c r="H267" t="str">
        <f t="shared" ca="1" si="81"/>
        <v>1702</v>
      </c>
      <c r="I267">
        <f t="shared" ca="1" si="82"/>
        <v>6</v>
      </c>
      <c r="J267" t="str">
        <f t="shared" ca="1" si="83"/>
        <v>微信 - 微信 - 信用卡</v>
      </c>
      <c r="K267" t="str">
        <f t="shared" ca="1" si="84"/>
        <v>132****1702</v>
      </c>
      <c r="L267">
        <f t="shared" si="85"/>
        <v>267</v>
      </c>
      <c r="M267">
        <f t="shared" si="86"/>
        <v>266</v>
      </c>
      <c r="N267" s="3">
        <f t="shared" ca="1" si="87"/>
        <v>131055</v>
      </c>
      <c r="O267" s="5">
        <f t="shared" ca="1" si="88"/>
        <v>145083</v>
      </c>
      <c r="P267" t="str">
        <f t="shared" ca="1" si="89"/>
        <v xml:space="preserve"> 微信支付 </v>
      </c>
      <c r="Q267" t="str">
        <f t="shared" ca="1" si="90"/>
        <v xml:space="preserve"> 信用卡 </v>
      </c>
      <c r="R267" t="str">
        <f t="shared" ca="1" si="91"/>
        <v xml:space="preserve"> 信用卡 </v>
      </c>
      <c r="S267" t="str">
        <f t="shared" ca="1" si="92"/>
        <v>微信支付 - 信用卡 - 信用卡</v>
      </c>
    </row>
    <row r="268" spans="1:19" x14ac:dyDescent="0.2">
      <c r="A268" s="3">
        <f t="shared" ca="1" si="77"/>
        <v>145083</v>
      </c>
      <c r="B268">
        <v>100353</v>
      </c>
      <c r="C268">
        <f t="shared" ca="1" si="78"/>
        <v>13780784461</v>
      </c>
      <c r="D268" t="str">
        <f t="shared" ca="1" si="93"/>
        <v xml:space="preserve"> 天猫 </v>
      </c>
      <c r="E268" t="str">
        <f t="shared" ca="1" si="93"/>
        <v xml:space="preserve"> 微信 </v>
      </c>
      <c r="F268" t="str">
        <f t="shared" ca="1" si="79"/>
        <v xml:space="preserve"> 支付宝 </v>
      </c>
      <c r="G268" t="str">
        <f t="shared" ca="1" si="80"/>
        <v xml:space="preserve"> 天猫 - 微信 - 支付宝 </v>
      </c>
      <c r="H268" t="str">
        <f t="shared" ca="1" si="81"/>
        <v>4461</v>
      </c>
      <c r="I268">
        <f t="shared" ca="1" si="82"/>
        <v>6</v>
      </c>
      <c r="J268" t="str">
        <f t="shared" ca="1" si="83"/>
        <v>天猫 - 微信 - 支付宝</v>
      </c>
      <c r="K268" t="str">
        <f t="shared" ca="1" si="84"/>
        <v>137****4461</v>
      </c>
      <c r="L268">
        <f t="shared" si="85"/>
        <v>268</v>
      </c>
      <c r="M268">
        <f t="shared" si="86"/>
        <v>267</v>
      </c>
      <c r="N268" s="3">
        <f t="shared" ca="1" si="87"/>
        <v>194236</v>
      </c>
      <c r="O268" s="5">
        <f t="shared" ca="1" si="88"/>
        <v>164026</v>
      </c>
      <c r="P268" t="str">
        <f t="shared" ca="1" si="89"/>
        <v xml:space="preserve"> 微信支付 </v>
      </c>
      <c r="Q268" t="str">
        <f t="shared" ca="1" si="90"/>
        <v xml:space="preserve"> 微信支付 </v>
      </c>
      <c r="R268" t="str">
        <f t="shared" ca="1" si="91"/>
        <v xml:space="preserve"> 支付宝 </v>
      </c>
      <c r="S268" t="str">
        <f t="shared" ca="1" si="92"/>
        <v>微信支付 - 微信支付 - 支付宝</v>
      </c>
    </row>
    <row r="269" spans="1:19" x14ac:dyDescent="0.2">
      <c r="A269" s="3">
        <f t="shared" ca="1" si="77"/>
        <v>164026</v>
      </c>
      <c r="B269">
        <v>101027</v>
      </c>
      <c r="C269">
        <f t="shared" ca="1" si="78"/>
        <v>13623198381</v>
      </c>
      <c r="D269" t="str">
        <f t="shared" ca="1" si="93"/>
        <v xml:space="preserve"> App </v>
      </c>
      <c r="E269" t="str">
        <f t="shared" ca="1" si="93"/>
        <v xml:space="preserve"> App </v>
      </c>
      <c r="F269" t="str">
        <f t="shared" ca="1" si="79"/>
        <v xml:space="preserve"> 支付宝 </v>
      </c>
      <c r="G269" t="str">
        <f t="shared" ca="1" si="80"/>
        <v xml:space="preserve"> App - App - 支付宝 </v>
      </c>
      <c r="H269" t="str">
        <f t="shared" ca="1" si="81"/>
        <v>8381</v>
      </c>
      <c r="I269">
        <f t="shared" ca="1" si="82"/>
        <v>6</v>
      </c>
      <c r="J269" t="str">
        <f t="shared" ca="1" si="83"/>
        <v>App - App - 支付宝</v>
      </c>
      <c r="K269" t="str">
        <f t="shared" ca="1" si="84"/>
        <v>136****8381</v>
      </c>
      <c r="L269">
        <f t="shared" si="85"/>
        <v>269</v>
      </c>
      <c r="M269">
        <f t="shared" si="86"/>
        <v>268</v>
      </c>
      <c r="N269" s="3">
        <f t="shared" ca="1" si="87"/>
        <v>112259</v>
      </c>
      <c r="O269" s="5">
        <f t="shared" ca="1" si="88"/>
        <v>162173</v>
      </c>
      <c r="P269" t="str">
        <f t="shared" ca="1" si="89"/>
        <v xml:space="preserve"> 支付宝 </v>
      </c>
      <c r="Q269" t="str">
        <f t="shared" ca="1" si="90"/>
        <v xml:space="preserve"> 微信支付 </v>
      </c>
      <c r="R269" t="str">
        <f t="shared" ca="1" si="91"/>
        <v xml:space="preserve"> 信用卡 </v>
      </c>
      <c r="S269" t="str">
        <f t="shared" ca="1" si="92"/>
        <v>支付宝 - 微信支付 - 信用卡</v>
      </c>
    </row>
    <row r="270" spans="1:19" x14ac:dyDescent="0.2">
      <c r="A270" s="3">
        <f t="shared" ca="1" si="77"/>
        <v>162173</v>
      </c>
      <c r="B270">
        <v>101076</v>
      </c>
      <c r="C270">
        <f t="shared" ca="1" si="78"/>
        <v>13121187944</v>
      </c>
      <c r="D270" t="str">
        <f t="shared" ca="1" si="93"/>
        <v xml:space="preserve"> 微信 </v>
      </c>
      <c r="E270" t="str">
        <f t="shared" ca="1" si="93"/>
        <v xml:space="preserve"> App </v>
      </c>
      <c r="F270" t="str">
        <f t="shared" ca="1" si="79"/>
        <v xml:space="preserve"> 信用卡 </v>
      </c>
      <c r="G270" t="str">
        <f t="shared" ca="1" si="80"/>
        <v xml:space="preserve"> 微信 - App - 信用卡 </v>
      </c>
      <c r="H270" t="str">
        <f t="shared" ca="1" si="81"/>
        <v>7944</v>
      </c>
      <c r="I270">
        <f t="shared" ca="1" si="82"/>
        <v>6</v>
      </c>
      <c r="J270" t="str">
        <f t="shared" ca="1" si="83"/>
        <v>微信 - App - 信用卡</v>
      </c>
      <c r="K270" t="str">
        <f t="shared" ca="1" si="84"/>
        <v>131****7944</v>
      </c>
      <c r="L270">
        <f t="shared" si="85"/>
        <v>270</v>
      </c>
      <c r="M270">
        <f t="shared" si="86"/>
        <v>269</v>
      </c>
      <c r="N270" s="3">
        <f t="shared" ca="1" si="87"/>
        <v>100353</v>
      </c>
      <c r="O270" s="5">
        <f t="shared" ca="1" si="88"/>
        <v>125834</v>
      </c>
      <c r="P270" t="str">
        <f t="shared" ca="1" si="89"/>
        <v xml:space="preserve"> 微信支付 </v>
      </c>
      <c r="Q270" t="str">
        <f t="shared" ca="1" si="90"/>
        <v xml:space="preserve"> 微信支付 </v>
      </c>
      <c r="R270" t="str">
        <f t="shared" ca="1" si="91"/>
        <v xml:space="preserve"> 信用卡 </v>
      </c>
      <c r="S270" t="str">
        <f t="shared" ca="1" si="92"/>
        <v>微信支付 - 微信支付 - 信用卡</v>
      </c>
    </row>
    <row r="271" spans="1:19" x14ac:dyDescent="0.2">
      <c r="A271" s="3">
        <f t="shared" ca="1" si="77"/>
        <v>125834</v>
      </c>
      <c r="B271">
        <v>101026</v>
      </c>
      <c r="C271">
        <f t="shared" ca="1" si="78"/>
        <v>13458180644</v>
      </c>
      <c r="D271" t="str">
        <f t="shared" ca="1" si="93"/>
        <v xml:space="preserve"> App </v>
      </c>
      <c r="E271" t="str">
        <f t="shared" ca="1" si="93"/>
        <v xml:space="preserve"> 天猫 </v>
      </c>
      <c r="F271" t="str">
        <f t="shared" ca="1" si="79"/>
        <v xml:space="preserve"> 支付宝 </v>
      </c>
      <c r="G271" t="str">
        <f t="shared" ca="1" si="80"/>
        <v xml:space="preserve"> App - 天猫 - 支付宝 </v>
      </c>
      <c r="H271" t="str">
        <f t="shared" ca="1" si="81"/>
        <v>0644</v>
      </c>
      <c r="I271">
        <f t="shared" ca="1" si="82"/>
        <v>6</v>
      </c>
      <c r="J271" t="str">
        <f t="shared" ca="1" si="83"/>
        <v>App - 天猫 - 支付宝</v>
      </c>
      <c r="K271" t="str">
        <f t="shared" ca="1" si="84"/>
        <v>134****0644</v>
      </c>
      <c r="L271">
        <f t="shared" si="85"/>
        <v>271</v>
      </c>
      <c r="M271">
        <f t="shared" si="86"/>
        <v>270</v>
      </c>
      <c r="N271" s="3">
        <f t="shared" ca="1" si="87"/>
        <v>164026</v>
      </c>
      <c r="O271" s="5">
        <f t="shared" ca="1" si="88"/>
        <v>118211</v>
      </c>
      <c r="P271" t="str">
        <f t="shared" ca="1" si="89"/>
        <v xml:space="preserve"> 微信支付 </v>
      </c>
      <c r="Q271" t="str">
        <f t="shared" ca="1" si="90"/>
        <v xml:space="preserve"> 支付宝 </v>
      </c>
      <c r="R271" t="str">
        <f t="shared" ca="1" si="91"/>
        <v xml:space="preserve"> 微信支付 </v>
      </c>
      <c r="S271" t="str">
        <f t="shared" ca="1" si="92"/>
        <v>微信支付 - 支付宝 - 微信支付</v>
      </c>
    </row>
    <row r="272" spans="1:19" x14ac:dyDescent="0.2">
      <c r="A272" s="3">
        <f t="shared" ca="1" si="77"/>
        <v>118211</v>
      </c>
      <c r="B272">
        <v>101135</v>
      </c>
      <c r="C272">
        <f t="shared" ca="1" si="78"/>
        <v>13114393465</v>
      </c>
      <c r="D272" t="str">
        <f t="shared" ca="1" si="93"/>
        <v xml:space="preserve"> 天猫 </v>
      </c>
      <c r="E272" t="str">
        <f t="shared" ca="1" si="93"/>
        <v xml:space="preserve"> 微信 </v>
      </c>
      <c r="F272" t="str">
        <f t="shared" ca="1" si="79"/>
        <v xml:space="preserve"> 信用卡 </v>
      </c>
      <c r="G272" t="str">
        <f t="shared" ca="1" si="80"/>
        <v xml:space="preserve"> 天猫 - 微信 - 信用卡 </v>
      </c>
      <c r="H272" t="str">
        <f t="shared" ca="1" si="81"/>
        <v>3465</v>
      </c>
      <c r="I272">
        <f t="shared" ca="1" si="82"/>
        <v>6</v>
      </c>
      <c r="J272" t="str">
        <f t="shared" ca="1" si="83"/>
        <v>天猫 - 微信 - 信用卡</v>
      </c>
      <c r="K272" t="str">
        <f t="shared" ca="1" si="84"/>
        <v>131****3465</v>
      </c>
      <c r="L272">
        <f t="shared" si="85"/>
        <v>272</v>
      </c>
      <c r="M272">
        <f t="shared" si="86"/>
        <v>271</v>
      </c>
      <c r="N272" s="3">
        <f t="shared" ca="1" si="87"/>
        <v>190411</v>
      </c>
      <c r="O272" s="5">
        <f t="shared" ca="1" si="88"/>
        <v>176298</v>
      </c>
      <c r="P272" t="str">
        <f t="shared" ca="1" si="89"/>
        <v xml:space="preserve"> 支付宝 </v>
      </c>
      <c r="Q272" t="str">
        <f t="shared" ca="1" si="90"/>
        <v xml:space="preserve"> 微信支付 </v>
      </c>
      <c r="R272" t="str">
        <f t="shared" ca="1" si="91"/>
        <v xml:space="preserve"> 微信支付 </v>
      </c>
      <c r="S272" t="str">
        <f t="shared" ca="1" si="92"/>
        <v>支付宝 - 微信支付 - 微信支付</v>
      </c>
    </row>
    <row r="273" spans="1:19" x14ac:dyDescent="0.2">
      <c r="A273" s="3">
        <f t="shared" ca="1" si="77"/>
        <v>176298</v>
      </c>
      <c r="B273">
        <v>100576</v>
      </c>
      <c r="C273">
        <f t="shared" ca="1" si="78"/>
        <v>13547349617</v>
      </c>
      <c r="D273" t="str">
        <f t="shared" ca="1" si="93"/>
        <v xml:space="preserve"> 微信 </v>
      </c>
      <c r="E273" t="str">
        <f t="shared" ca="1" si="93"/>
        <v xml:space="preserve"> 天猫 </v>
      </c>
      <c r="F273" t="str">
        <f t="shared" ca="1" si="79"/>
        <v xml:space="preserve"> 微信支付 </v>
      </c>
      <c r="G273" t="str">
        <f t="shared" ca="1" si="80"/>
        <v xml:space="preserve"> 微信 - 天猫 - 微信支付 </v>
      </c>
      <c r="H273" t="str">
        <f t="shared" ca="1" si="81"/>
        <v>9617</v>
      </c>
      <c r="I273">
        <f t="shared" ca="1" si="82"/>
        <v>6</v>
      </c>
      <c r="J273" t="str">
        <f t="shared" ca="1" si="83"/>
        <v>微信 - 天猫 - 微信支付</v>
      </c>
      <c r="K273" t="str">
        <f t="shared" ca="1" si="84"/>
        <v>135****9617</v>
      </c>
      <c r="L273">
        <f t="shared" si="85"/>
        <v>273</v>
      </c>
      <c r="M273">
        <f t="shared" si="86"/>
        <v>272</v>
      </c>
      <c r="N273" s="3">
        <f t="shared" ca="1" si="87"/>
        <v>120042</v>
      </c>
      <c r="O273" s="5">
        <f t="shared" ca="1" si="88"/>
        <v>145860</v>
      </c>
      <c r="P273" t="str">
        <f t="shared" ca="1" si="89"/>
        <v xml:space="preserve"> 信用卡 </v>
      </c>
      <c r="Q273" t="str">
        <f t="shared" ca="1" si="90"/>
        <v xml:space="preserve"> 支付宝 </v>
      </c>
      <c r="R273" t="str">
        <f t="shared" ca="1" si="91"/>
        <v xml:space="preserve"> 信用卡 </v>
      </c>
      <c r="S273" t="str">
        <f t="shared" ca="1" si="92"/>
        <v>信用卡 - 支付宝 - 信用卡</v>
      </c>
    </row>
    <row r="274" spans="1:19" x14ac:dyDescent="0.2">
      <c r="A274" s="3">
        <f t="shared" ca="1" si="77"/>
        <v>145860</v>
      </c>
      <c r="B274">
        <v>100731</v>
      </c>
      <c r="C274">
        <f t="shared" ca="1" si="78"/>
        <v>13581136257</v>
      </c>
      <c r="D274" t="str">
        <f t="shared" ca="1" si="93"/>
        <v xml:space="preserve"> 微信 </v>
      </c>
      <c r="E274" t="str">
        <f t="shared" ca="1" si="93"/>
        <v xml:space="preserve"> 天猫 </v>
      </c>
      <c r="F274" t="str">
        <f t="shared" ca="1" si="79"/>
        <v xml:space="preserve"> 微信支付 </v>
      </c>
      <c r="G274" t="str">
        <f t="shared" ca="1" si="80"/>
        <v xml:space="preserve"> 微信 - 天猫 - 微信支付 </v>
      </c>
      <c r="H274" t="str">
        <f t="shared" ca="1" si="81"/>
        <v>6257</v>
      </c>
      <c r="I274">
        <f t="shared" ca="1" si="82"/>
        <v>6</v>
      </c>
      <c r="J274" t="str">
        <f t="shared" ca="1" si="83"/>
        <v>微信 - 天猫 - 微信支付</v>
      </c>
      <c r="K274" t="str">
        <f t="shared" ca="1" si="84"/>
        <v>135****6257</v>
      </c>
      <c r="L274">
        <f t="shared" si="85"/>
        <v>274</v>
      </c>
      <c r="M274">
        <f t="shared" si="86"/>
        <v>273</v>
      </c>
      <c r="N274" s="3">
        <f t="shared" ca="1" si="87"/>
        <v>143983</v>
      </c>
      <c r="O274" s="5">
        <f t="shared" ca="1" si="88"/>
        <v>185076</v>
      </c>
      <c r="P274" t="str">
        <f t="shared" ca="1" si="89"/>
        <v xml:space="preserve"> 微信支付 </v>
      </c>
      <c r="Q274" t="str">
        <f t="shared" ca="1" si="90"/>
        <v xml:space="preserve"> 微信支付 </v>
      </c>
      <c r="R274" t="str">
        <f t="shared" ca="1" si="91"/>
        <v xml:space="preserve"> 微信支付 </v>
      </c>
      <c r="S274" t="str">
        <f t="shared" ca="1" si="92"/>
        <v>微信支付 - 微信支付 - 微信支付</v>
      </c>
    </row>
    <row r="275" spans="1:19" x14ac:dyDescent="0.2">
      <c r="A275" s="3">
        <f t="shared" ca="1" si="77"/>
        <v>185076</v>
      </c>
      <c r="B275">
        <v>100888</v>
      </c>
      <c r="C275">
        <f t="shared" ca="1" si="78"/>
        <v>13912680265</v>
      </c>
      <c r="D275" t="str">
        <f t="shared" ca="1" si="93"/>
        <v xml:space="preserve"> 微信 </v>
      </c>
      <c r="E275" t="str">
        <f t="shared" ca="1" si="93"/>
        <v xml:space="preserve"> 微信 </v>
      </c>
      <c r="F275" t="str">
        <f t="shared" ca="1" si="79"/>
        <v xml:space="preserve"> 信用卡 </v>
      </c>
      <c r="G275" t="str">
        <f t="shared" ca="1" si="80"/>
        <v xml:space="preserve"> 微信 - 微信 - 信用卡 </v>
      </c>
      <c r="H275" t="str">
        <f t="shared" ca="1" si="81"/>
        <v>0265</v>
      </c>
      <c r="I275">
        <f t="shared" ca="1" si="82"/>
        <v>6</v>
      </c>
      <c r="J275" t="str">
        <f t="shared" ca="1" si="83"/>
        <v>微信 - 微信 - 信用卡</v>
      </c>
      <c r="K275" t="str">
        <f t="shared" ca="1" si="84"/>
        <v>139****0265</v>
      </c>
      <c r="L275">
        <f t="shared" si="85"/>
        <v>275</v>
      </c>
      <c r="M275">
        <f t="shared" si="86"/>
        <v>274</v>
      </c>
      <c r="N275" s="3">
        <f t="shared" ca="1" si="87"/>
        <v>126392</v>
      </c>
      <c r="O275" s="5">
        <f t="shared" ca="1" si="88"/>
        <v>146100</v>
      </c>
      <c r="P275" t="str">
        <f t="shared" ca="1" si="89"/>
        <v xml:space="preserve"> 信用卡 </v>
      </c>
      <c r="Q275" t="str">
        <f t="shared" ca="1" si="90"/>
        <v xml:space="preserve"> 微信支付 </v>
      </c>
      <c r="R275" t="str">
        <f t="shared" ca="1" si="91"/>
        <v xml:space="preserve"> 信用卡 </v>
      </c>
      <c r="S275" t="str">
        <f t="shared" ca="1" si="92"/>
        <v>信用卡 - 微信支付 - 信用卡</v>
      </c>
    </row>
    <row r="276" spans="1:19" x14ac:dyDescent="0.2">
      <c r="A276" s="3">
        <f t="shared" ca="1" si="77"/>
        <v>146100</v>
      </c>
      <c r="B276">
        <v>100895</v>
      </c>
      <c r="C276">
        <f t="shared" ca="1" si="78"/>
        <v>13326241150</v>
      </c>
      <c r="D276" t="str">
        <f t="shared" ca="1" si="93"/>
        <v xml:space="preserve"> 微信 </v>
      </c>
      <c r="E276" t="str">
        <f t="shared" ca="1" si="93"/>
        <v xml:space="preserve"> 微信 </v>
      </c>
      <c r="F276" t="str">
        <f t="shared" ca="1" si="79"/>
        <v xml:space="preserve"> 信用卡 </v>
      </c>
      <c r="G276" t="str">
        <f t="shared" ca="1" si="80"/>
        <v xml:space="preserve"> 微信 - 微信 - 信用卡 </v>
      </c>
      <c r="H276" t="str">
        <f t="shared" ca="1" si="81"/>
        <v>1150</v>
      </c>
      <c r="I276">
        <f t="shared" ca="1" si="82"/>
        <v>6</v>
      </c>
      <c r="J276" t="str">
        <f t="shared" ca="1" si="83"/>
        <v>微信 - 微信 - 信用卡</v>
      </c>
      <c r="K276" t="str">
        <f t="shared" ca="1" si="84"/>
        <v>133****1150</v>
      </c>
      <c r="L276">
        <f t="shared" si="85"/>
        <v>276</v>
      </c>
      <c r="M276">
        <f t="shared" si="86"/>
        <v>275</v>
      </c>
      <c r="N276" s="3">
        <f t="shared" ca="1" si="87"/>
        <v>118813</v>
      </c>
      <c r="O276" s="5">
        <f t="shared" ca="1" si="88"/>
        <v>150484</v>
      </c>
      <c r="P276" t="str">
        <f t="shared" ca="1" si="89"/>
        <v xml:space="preserve"> 信用卡 </v>
      </c>
      <c r="Q276" t="str">
        <f t="shared" ca="1" si="90"/>
        <v xml:space="preserve"> 支付宝 </v>
      </c>
      <c r="R276" t="str">
        <f t="shared" ca="1" si="91"/>
        <v xml:space="preserve"> 信用卡 </v>
      </c>
      <c r="S276" t="str">
        <f t="shared" ca="1" si="92"/>
        <v>信用卡 - 支付宝 - 信用卡</v>
      </c>
    </row>
    <row r="277" spans="1:19" x14ac:dyDescent="0.2">
      <c r="A277" s="3">
        <f t="shared" ca="1" si="77"/>
        <v>150484</v>
      </c>
      <c r="B277">
        <v>100285</v>
      </c>
      <c r="C277">
        <f t="shared" ca="1" si="78"/>
        <v>13434794354</v>
      </c>
      <c r="D277" t="str">
        <f t="shared" ca="1" si="93"/>
        <v xml:space="preserve"> 微信 </v>
      </c>
      <c r="E277" t="str">
        <f t="shared" ca="1" si="93"/>
        <v xml:space="preserve"> 微信 </v>
      </c>
      <c r="F277" t="str">
        <f t="shared" ca="1" si="79"/>
        <v xml:space="preserve"> 信用卡 </v>
      </c>
      <c r="G277" t="str">
        <f t="shared" ca="1" si="80"/>
        <v xml:space="preserve"> 微信 - 微信 - 信用卡 </v>
      </c>
      <c r="H277" t="str">
        <f t="shared" ca="1" si="81"/>
        <v>4354</v>
      </c>
      <c r="I277">
        <f t="shared" ca="1" si="82"/>
        <v>6</v>
      </c>
      <c r="J277" t="str">
        <f t="shared" ca="1" si="83"/>
        <v>微信 - 微信 - 信用卡</v>
      </c>
      <c r="K277" t="str">
        <f t="shared" ca="1" si="84"/>
        <v>134****4354</v>
      </c>
      <c r="L277">
        <f t="shared" si="85"/>
        <v>277</v>
      </c>
      <c r="M277">
        <f t="shared" si="86"/>
        <v>276</v>
      </c>
      <c r="N277" s="3">
        <f t="shared" ca="1" si="87"/>
        <v>122808</v>
      </c>
      <c r="O277" s="5">
        <f t="shared" ca="1" si="88"/>
        <v>124055</v>
      </c>
      <c r="P277" t="str">
        <f t="shared" ca="1" si="89"/>
        <v xml:space="preserve"> 微信支付 </v>
      </c>
      <c r="Q277" t="str">
        <f t="shared" ca="1" si="90"/>
        <v xml:space="preserve"> 信用卡 </v>
      </c>
      <c r="R277" t="str">
        <f t="shared" ca="1" si="91"/>
        <v xml:space="preserve"> 信用卡 </v>
      </c>
      <c r="S277" t="str">
        <f t="shared" ca="1" si="92"/>
        <v>微信支付 - 信用卡 - 信用卡</v>
      </c>
    </row>
    <row r="278" spans="1:19" x14ac:dyDescent="0.2">
      <c r="A278" s="3">
        <f t="shared" ca="1" si="77"/>
        <v>124055</v>
      </c>
      <c r="B278">
        <v>101295</v>
      </c>
      <c r="C278">
        <f t="shared" ca="1" si="78"/>
        <v>13807842546</v>
      </c>
      <c r="D278" t="str">
        <f t="shared" ca="1" si="93"/>
        <v xml:space="preserve"> App </v>
      </c>
      <c r="E278" t="str">
        <f t="shared" ca="1" si="93"/>
        <v xml:space="preserve"> 微信 </v>
      </c>
      <c r="F278" t="str">
        <f t="shared" ca="1" si="79"/>
        <v xml:space="preserve"> 微信支付 </v>
      </c>
      <c r="G278" t="str">
        <f t="shared" ca="1" si="80"/>
        <v xml:space="preserve"> App - 微信 - 微信支付 </v>
      </c>
      <c r="H278" t="str">
        <f t="shared" ca="1" si="81"/>
        <v>2546</v>
      </c>
      <c r="I278">
        <f t="shared" ca="1" si="82"/>
        <v>6</v>
      </c>
      <c r="J278" t="str">
        <f t="shared" ca="1" si="83"/>
        <v>App - 微信 - 微信支付</v>
      </c>
      <c r="K278" t="str">
        <f t="shared" ca="1" si="84"/>
        <v>138****2546</v>
      </c>
      <c r="L278">
        <f t="shared" si="85"/>
        <v>278</v>
      </c>
      <c r="M278">
        <f t="shared" si="86"/>
        <v>277</v>
      </c>
      <c r="N278" s="3">
        <f t="shared" ca="1" si="87"/>
        <v>117587</v>
      </c>
      <c r="O278" s="5">
        <f t="shared" ca="1" si="88"/>
        <v>137769</v>
      </c>
      <c r="P278" t="str">
        <f t="shared" ca="1" si="89"/>
        <v xml:space="preserve"> 微信支付 </v>
      </c>
      <c r="Q278" t="str">
        <f t="shared" ca="1" si="90"/>
        <v xml:space="preserve"> 微信支付 </v>
      </c>
      <c r="R278" t="str">
        <f t="shared" ca="1" si="91"/>
        <v xml:space="preserve"> 信用卡 </v>
      </c>
      <c r="S278" t="str">
        <f t="shared" ca="1" si="92"/>
        <v>微信支付 - 微信支付 - 信用卡</v>
      </c>
    </row>
    <row r="279" spans="1:19" x14ac:dyDescent="0.2">
      <c r="A279" s="3">
        <f t="shared" ca="1" si="77"/>
        <v>137769</v>
      </c>
      <c r="B279">
        <v>100878</v>
      </c>
      <c r="C279">
        <f t="shared" ca="1" si="78"/>
        <v>13446963506</v>
      </c>
      <c r="D279" t="str">
        <f t="shared" ca="1" si="93"/>
        <v xml:space="preserve"> 微信 </v>
      </c>
      <c r="E279" t="str">
        <f t="shared" ca="1" si="93"/>
        <v xml:space="preserve"> App </v>
      </c>
      <c r="F279" t="str">
        <f t="shared" ca="1" si="79"/>
        <v xml:space="preserve"> 微信支付 </v>
      </c>
      <c r="G279" t="str">
        <f t="shared" ca="1" si="80"/>
        <v xml:space="preserve"> 微信 - App - 微信支付 </v>
      </c>
      <c r="H279" t="str">
        <f t="shared" ca="1" si="81"/>
        <v>3506</v>
      </c>
      <c r="I279">
        <f t="shared" ca="1" si="82"/>
        <v>6</v>
      </c>
      <c r="J279" t="str">
        <f t="shared" ca="1" si="83"/>
        <v>微信 - App - 微信支付</v>
      </c>
      <c r="K279" t="str">
        <f t="shared" ca="1" si="84"/>
        <v>134****3506</v>
      </c>
      <c r="L279">
        <f t="shared" si="85"/>
        <v>279</v>
      </c>
      <c r="M279">
        <f t="shared" si="86"/>
        <v>278</v>
      </c>
      <c r="N279" s="3">
        <f t="shared" ca="1" si="87"/>
        <v>114568</v>
      </c>
      <c r="O279" s="5">
        <f t="shared" ca="1" si="88"/>
        <v>128962</v>
      </c>
      <c r="P279" t="str">
        <f t="shared" ca="1" si="89"/>
        <v xml:space="preserve"> 微信支付 </v>
      </c>
      <c r="Q279" t="str">
        <f t="shared" ca="1" si="90"/>
        <v xml:space="preserve"> 微信支付 </v>
      </c>
      <c r="R279" t="str">
        <f t="shared" ca="1" si="91"/>
        <v xml:space="preserve"> 微信支付 </v>
      </c>
      <c r="S279" t="str">
        <f t="shared" ca="1" si="92"/>
        <v>微信支付 - 微信支付 - 微信支付</v>
      </c>
    </row>
    <row r="280" spans="1:19" x14ac:dyDescent="0.2">
      <c r="A280" s="3">
        <f t="shared" ca="1" si="77"/>
        <v>128962</v>
      </c>
      <c r="B280">
        <v>100157</v>
      </c>
      <c r="C280">
        <f t="shared" ca="1" si="78"/>
        <v>13541743707</v>
      </c>
      <c r="D280" t="str">
        <f t="shared" ca="1" si="93"/>
        <v xml:space="preserve"> 微信 </v>
      </c>
      <c r="E280" t="str">
        <f t="shared" ca="1" si="93"/>
        <v xml:space="preserve"> 微信 </v>
      </c>
      <c r="F280" t="str">
        <f t="shared" ca="1" si="79"/>
        <v xml:space="preserve"> 微信支付 </v>
      </c>
      <c r="G280" t="str">
        <f t="shared" ca="1" si="80"/>
        <v xml:space="preserve"> 微信 - 微信 - 微信支付 </v>
      </c>
      <c r="H280" t="str">
        <f t="shared" ca="1" si="81"/>
        <v>3707</v>
      </c>
      <c r="I280">
        <f t="shared" ca="1" si="82"/>
        <v>6</v>
      </c>
      <c r="J280" t="str">
        <f t="shared" ca="1" si="83"/>
        <v>微信 - 微信 - 微信支付</v>
      </c>
      <c r="K280" t="str">
        <f t="shared" ca="1" si="84"/>
        <v>135****3707</v>
      </c>
      <c r="L280">
        <f t="shared" si="85"/>
        <v>280</v>
      </c>
      <c r="M280">
        <f t="shared" si="86"/>
        <v>279</v>
      </c>
      <c r="N280" s="3">
        <f t="shared" ca="1" si="87"/>
        <v>143019</v>
      </c>
      <c r="O280" s="5">
        <f t="shared" ca="1" si="88"/>
        <v>174163</v>
      </c>
      <c r="P280" t="str">
        <f t="shared" ca="1" si="89"/>
        <v xml:space="preserve"> 支付宝 </v>
      </c>
      <c r="Q280" t="str">
        <f t="shared" ca="1" si="90"/>
        <v xml:space="preserve"> 微信支付 </v>
      </c>
      <c r="R280" t="str">
        <f t="shared" ca="1" si="91"/>
        <v xml:space="preserve"> 微信支付 </v>
      </c>
      <c r="S280" t="str">
        <f t="shared" ca="1" si="92"/>
        <v>支付宝 - 微信支付 - 微信支付</v>
      </c>
    </row>
    <row r="281" spans="1:19" x14ac:dyDescent="0.2">
      <c r="A281" s="3">
        <f t="shared" ca="1" si="77"/>
        <v>174163</v>
      </c>
      <c r="B281">
        <v>101439</v>
      </c>
      <c r="C281">
        <f t="shared" ca="1" si="78"/>
        <v>13128295367</v>
      </c>
      <c r="D281" t="str">
        <f t="shared" ca="1" si="93"/>
        <v xml:space="preserve"> 微信 </v>
      </c>
      <c r="E281" t="str">
        <f t="shared" ca="1" si="93"/>
        <v xml:space="preserve"> 天猫 </v>
      </c>
      <c r="F281" t="str">
        <f t="shared" ca="1" si="79"/>
        <v xml:space="preserve"> 信用卡 </v>
      </c>
      <c r="G281" t="str">
        <f t="shared" ca="1" si="80"/>
        <v xml:space="preserve"> 微信 - 天猫 - 信用卡 </v>
      </c>
      <c r="H281" t="str">
        <f t="shared" ca="1" si="81"/>
        <v>5367</v>
      </c>
      <c r="I281">
        <f t="shared" ca="1" si="82"/>
        <v>6</v>
      </c>
      <c r="J281" t="str">
        <f t="shared" ca="1" si="83"/>
        <v>微信 - 天猫 - 信用卡</v>
      </c>
      <c r="K281" t="str">
        <f t="shared" ca="1" si="84"/>
        <v>131****5367</v>
      </c>
      <c r="L281">
        <f t="shared" si="85"/>
        <v>281</v>
      </c>
      <c r="M281">
        <f t="shared" si="86"/>
        <v>280</v>
      </c>
      <c r="N281" s="3">
        <f t="shared" ca="1" si="87"/>
        <v>157583</v>
      </c>
      <c r="O281" s="5">
        <f t="shared" ca="1" si="88"/>
        <v>173024</v>
      </c>
      <c r="P281" t="str">
        <f t="shared" ca="1" si="89"/>
        <v xml:space="preserve"> 信用卡 </v>
      </c>
      <c r="Q281" t="str">
        <f t="shared" ca="1" si="90"/>
        <v xml:space="preserve"> 信用卡 </v>
      </c>
      <c r="R281" t="str">
        <f t="shared" ca="1" si="91"/>
        <v xml:space="preserve"> 微信支付 </v>
      </c>
      <c r="S281" t="str">
        <f t="shared" ca="1" si="92"/>
        <v>信用卡 - 信用卡 - 微信支付</v>
      </c>
    </row>
    <row r="282" spans="1:19" x14ac:dyDescent="0.2">
      <c r="A282" s="3">
        <f t="shared" ca="1" si="77"/>
        <v>173024</v>
      </c>
      <c r="B282">
        <v>100964</v>
      </c>
      <c r="C282">
        <f t="shared" ca="1" si="78"/>
        <v>13339957318</v>
      </c>
      <c r="D282" t="str">
        <f t="shared" ref="D282:E301" ca="1" si="94">IF(RAND()&lt;0.33," 天猫 ",IF(RAND()&lt;0.66," 微信 "," App "))</f>
        <v xml:space="preserve"> 微信 </v>
      </c>
      <c r="E282" t="str">
        <f t="shared" ca="1" si="94"/>
        <v xml:space="preserve"> 天猫 </v>
      </c>
      <c r="F282" t="str">
        <f t="shared" ca="1" si="79"/>
        <v xml:space="preserve"> 支付宝 </v>
      </c>
      <c r="G282" t="str">
        <f t="shared" ca="1" si="80"/>
        <v xml:space="preserve"> 微信 - 天猫 - 支付宝 </v>
      </c>
      <c r="H282" t="str">
        <f t="shared" ca="1" si="81"/>
        <v>7318</v>
      </c>
      <c r="I282">
        <f t="shared" ca="1" si="82"/>
        <v>6</v>
      </c>
      <c r="J282" t="str">
        <f t="shared" ca="1" si="83"/>
        <v>微信 - 天猫 - 支付宝</v>
      </c>
      <c r="K282" t="str">
        <f t="shared" ca="1" si="84"/>
        <v>133****7318</v>
      </c>
      <c r="L282">
        <f t="shared" si="85"/>
        <v>282</v>
      </c>
      <c r="M282">
        <f t="shared" si="86"/>
        <v>281</v>
      </c>
      <c r="N282" s="3">
        <f t="shared" ca="1" si="87"/>
        <v>176122</v>
      </c>
      <c r="O282" s="5">
        <f t="shared" ca="1" si="88"/>
        <v>111467</v>
      </c>
      <c r="P282" t="str">
        <f t="shared" ca="1" si="89"/>
        <v xml:space="preserve"> 微信支付 </v>
      </c>
      <c r="Q282" t="str">
        <f t="shared" ca="1" si="90"/>
        <v xml:space="preserve"> 微信支付 </v>
      </c>
      <c r="R282" t="str">
        <f t="shared" ca="1" si="91"/>
        <v xml:space="preserve"> 微信支付 </v>
      </c>
      <c r="S282" t="str">
        <f t="shared" ca="1" si="92"/>
        <v>微信支付 - 微信支付 - 微信支付</v>
      </c>
    </row>
    <row r="283" spans="1:19" x14ac:dyDescent="0.2">
      <c r="A283" s="3">
        <f t="shared" ca="1" si="77"/>
        <v>111467</v>
      </c>
      <c r="B283">
        <v>100871</v>
      </c>
      <c r="C283">
        <f t="shared" ca="1" si="78"/>
        <v>13291625697</v>
      </c>
      <c r="D283" t="str">
        <f t="shared" ca="1" si="94"/>
        <v xml:space="preserve"> 微信 </v>
      </c>
      <c r="E283" t="str">
        <f t="shared" ca="1" si="94"/>
        <v xml:space="preserve"> App </v>
      </c>
      <c r="F283" t="str">
        <f t="shared" ca="1" si="79"/>
        <v xml:space="preserve"> 微信支付 </v>
      </c>
      <c r="G283" t="str">
        <f t="shared" ca="1" si="80"/>
        <v xml:space="preserve"> 微信 - App - 微信支付 </v>
      </c>
      <c r="H283" t="str">
        <f t="shared" ca="1" si="81"/>
        <v>5697</v>
      </c>
      <c r="I283">
        <f t="shared" ca="1" si="82"/>
        <v>6</v>
      </c>
      <c r="J283" t="str">
        <f t="shared" ca="1" si="83"/>
        <v>微信 - App - 微信支付</v>
      </c>
      <c r="K283" t="str">
        <f t="shared" ca="1" si="84"/>
        <v>132****5697</v>
      </c>
      <c r="L283">
        <f t="shared" si="85"/>
        <v>283</v>
      </c>
      <c r="M283">
        <f t="shared" si="86"/>
        <v>282</v>
      </c>
      <c r="N283" s="3">
        <f t="shared" ca="1" si="87"/>
        <v>134933</v>
      </c>
      <c r="O283" s="5">
        <f t="shared" ca="1" si="88"/>
        <v>142120</v>
      </c>
      <c r="P283" t="str">
        <f t="shared" ca="1" si="89"/>
        <v xml:space="preserve"> 微信支付 </v>
      </c>
      <c r="Q283" t="str">
        <f t="shared" ca="1" si="90"/>
        <v xml:space="preserve"> 支付宝 </v>
      </c>
      <c r="R283" t="str">
        <f t="shared" ca="1" si="91"/>
        <v xml:space="preserve"> 支付宝 </v>
      </c>
      <c r="S283" t="str">
        <f t="shared" ca="1" si="92"/>
        <v>微信支付 - 支付宝 - 支付宝</v>
      </c>
    </row>
    <row r="284" spans="1:19" x14ac:dyDescent="0.2">
      <c r="A284" s="3">
        <f t="shared" ca="1" si="77"/>
        <v>142120</v>
      </c>
      <c r="B284">
        <v>100721</v>
      </c>
      <c r="C284">
        <f t="shared" ca="1" si="78"/>
        <v>13331281590</v>
      </c>
      <c r="D284" t="str">
        <f t="shared" ca="1" si="94"/>
        <v xml:space="preserve"> 微信 </v>
      </c>
      <c r="E284" t="str">
        <f t="shared" ca="1" si="94"/>
        <v xml:space="preserve"> 微信 </v>
      </c>
      <c r="F284" t="str">
        <f t="shared" ca="1" si="79"/>
        <v xml:space="preserve"> 信用卡 </v>
      </c>
      <c r="G284" t="str">
        <f t="shared" ca="1" si="80"/>
        <v xml:space="preserve"> 微信 - 微信 - 信用卡 </v>
      </c>
      <c r="H284" t="str">
        <f t="shared" ca="1" si="81"/>
        <v>1590</v>
      </c>
      <c r="I284">
        <f t="shared" ca="1" si="82"/>
        <v>6</v>
      </c>
      <c r="J284" t="str">
        <f t="shared" ca="1" si="83"/>
        <v>微信 - 微信 - 信用卡</v>
      </c>
      <c r="K284" t="str">
        <f t="shared" ca="1" si="84"/>
        <v>133****1590</v>
      </c>
      <c r="L284">
        <f t="shared" si="85"/>
        <v>284</v>
      </c>
      <c r="M284">
        <f t="shared" si="86"/>
        <v>283</v>
      </c>
      <c r="N284" s="3">
        <f t="shared" ca="1" si="87"/>
        <v>163156</v>
      </c>
      <c r="O284" s="5">
        <f t="shared" ca="1" si="88"/>
        <v>144624</v>
      </c>
      <c r="P284" t="str">
        <f t="shared" ca="1" si="89"/>
        <v xml:space="preserve"> 微信支付 </v>
      </c>
      <c r="Q284" t="str">
        <f t="shared" ca="1" si="90"/>
        <v xml:space="preserve"> 微信支付 </v>
      </c>
      <c r="R284" t="str">
        <f t="shared" ca="1" si="91"/>
        <v xml:space="preserve"> 支付宝 </v>
      </c>
      <c r="S284" t="str">
        <f t="shared" ca="1" si="92"/>
        <v>微信支付 - 微信支付 - 支付宝</v>
      </c>
    </row>
    <row r="285" spans="1:19" x14ac:dyDescent="0.2">
      <c r="A285" s="3">
        <f t="shared" ca="1" si="77"/>
        <v>144624</v>
      </c>
      <c r="B285">
        <v>101081</v>
      </c>
      <c r="C285">
        <f t="shared" ca="1" si="78"/>
        <v>13966501357</v>
      </c>
      <c r="D285" t="str">
        <f t="shared" ca="1" si="94"/>
        <v xml:space="preserve"> 天猫 </v>
      </c>
      <c r="E285" t="str">
        <f t="shared" ca="1" si="94"/>
        <v xml:space="preserve"> App </v>
      </c>
      <c r="F285" t="str">
        <f t="shared" ca="1" si="79"/>
        <v xml:space="preserve"> 支付宝 </v>
      </c>
      <c r="G285" t="str">
        <f t="shared" ca="1" si="80"/>
        <v xml:space="preserve"> 天猫 - App - 支付宝 </v>
      </c>
      <c r="H285" t="str">
        <f t="shared" ca="1" si="81"/>
        <v>1357</v>
      </c>
      <c r="I285">
        <f t="shared" ca="1" si="82"/>
        <v>6</v>
      </c>
      <c r="J285" t="str">
        <f t="shared" ca="1" si="83"/>
        <v>天猫 - App - 支付宝</v>
      </c>
      <c r="K285" t="str">
        <f t="shared" ca="1" si="84"/>
        <v>139****1357</v>
      </c>
      <c r="L285">
        <f t="shared" si="85"/>
        <v>285</v>
      </c>
      <c r="M285">
        <f t="shared" si="86"/>
        <v>284</v>
      </c>
      <c r="N285" s="3">
        <f t="shared" ca="1" si="87"/>
        <v>194593</v>
      </c>
      <c r="O285" s="5">
        <f t="shared" ca="1" si="88"/>
        <v>112790</v>
      </c>
      <c r="P285" t="str">
        <f t="shared" ca="1" si="89"/>
        <v xml:space="preserve"> 信用卡 </v>
      </c>
      <c r="Q285" t="str">
        <f t="shared" ca="1" si="90"/>
        <v xml:space="preserve"> 支付宝 </v>
      </c>
      <c r="R285" t="str">
        <f t="shared" ca="1" si="91"/>
        <v xml:space="preserve"> 支付宝 </v>
      </c>
      <c r="S285" t="str">
        <f t="shared" ca="1" si="92"/>
        <v>信用卡 - 支付宝 - 支付宝</v>
      </c>
    </row>
    <row r="286" spans="1:19" x14ac:dyDescent="0.2">
      <c r="A286" s="3">
        <f t="shared" ca="1" si="77"/>
        <v>112790</v>
      </c>
      <c r="B286">
        <v>100589</v>
      </c>
      <c r="C286">
        <f t="shared" ca="1" si="78"/>
        <v>13502810864</v>
      </c>
      <c r="D286" t="str">
        <f t="shared" ca="1" si="94"/>
        <v xml:space="preserve"> 微信 </v>
      </c>
      <c r="E286" t="str">
        <f t="shared" ca="1" si="94"/>
        <v xml:space="preserve"> App </v>
      </c>
      <c r="F286" t="str">
        <f t="shared" ca="1" si="79"/>
        <v xml:space="preserve"> 支付宝 </v>
      </c>
      <c r="G286" t="str">
        <f t="shared" ca="1" si="80"/>
        <v xml:space="preserve"> 微信 - App - 支付宝 </v>
      </c>
      <c r="H286" t="str">
        <f t="shared" ca="1" si="81"/>
        <v>0864</v>
      </c>
      <c r="I286">
        <f t="shared" ca="1" si="82"/>
        <v>6</v>
      </c>
      <c r="J286" t="str">
        <f t="shared" ca="1" si="83"/>
        <v>微信 - App - 支付宝</v>
      </c>
      <c r="K286" t="str">
        <f t="shared" ca="1" si="84"/>
        <v>135****0864</v>
      </c>
      <c r="L286">
        <f t="shared" si="85"/>
        <v>286</v>
      </c>
      <c r="M286">
        <f t="shared" si="86"/>
        <v>285</v>
      </c>
      <c r="N286" s="3">
        <f t="shared" ca="1" si="87"/>
        <v>171570</v>
      </c>
      <c r="O286" s="5">
        <f t="shared" ca="1" si="88"/>
        <v>158258</v>
      </c>
      <c r="P286" t="str">
        <f t="shared" ca="1" si="89"/>
        <v xml:space="preserve"> 支付宝 </v>
      </c>
      <c r="Q286" t="str">
        <f t="shared" ca="1" si="90"/>
        <v xml:space="preserve"> 信用卡 </v>
      </c>
      <c r="R286" t="str">
        <f t="shared" ca="1" si="91"/>
        <v xml:space="preserve"> 微信支付 </v>
      </c>
      <c r="S286" t="str">
        <f t="shared" ca="1" si="92"/>
        <v>支付宝 - 信用卡 - 微信支付</v>
      </c>
    </row>
    <row r="287" spans="1:19" x14ac:dyDescent="0.2">
      <c r="A287" s="3">
        <f t="shared" ca="1" si="77"/>
        <v>158258</v>
      </c>
      <c r="B287">
        <v>101312</v>
      </c>
      <c r="C287">
        <f t="shared" ca="1" si="78"/>
        <v>13907059862</v>
      </c>
      <c r="D287" t="str">
        <f t="shared" ca="1" si="94"/>
        <v xml:space="preserve"> 微信 </v>
      </c>
      <c r="E287" t="str">
        <f t="shared" ca="1" si="94"/>
        <v xml:space="preserve"> 微信 </v>
      </c>
      <c r="F287" t="str">
        <f t="shared" ca="1" si="79"/>
        <v xml:space="preserve"> 微信支付 </v>
      </c>
      <c r="G287" t="str">
        <f t="shared" ca="1" si="80"/>
        <v xml:space="preserve"> 微信 - 微信 - 微信支付 </v>
      </c>
      <c r="H287" t="str">
        <f t="shared" ca="1" si="81"/>
        <v>9862</v>
      </c>
      <c r="I287">
        <f t="shared" ca="1" si="82"/>
        <v>6</v>
      </c>
      <c r="J287" t="str">
        <f t="shared" ca="1" si="83"/>
        <v>微信 - 微信 - 微信支付</v>
      </c>
      <c r="K287" t="str">
        <f t="shared" ca="1" si="84"/>
        <v>139****9862</v>
      </c>
      <c r="L287">
        <f t="shared" si="85"/>
        <v>287</v>
      </c>
      <c r="M287">
        <f t="shared" si="86"/>
        <v>286</v>
      </c>
      <c r="N287" s="3">
        <f t="shared" ca="1" si="87"/>
        <v>115474</v>
      </c>
      <c r="O287" s="5">
        <f t="shared" ca="1" si="88"/>
        <v>192431</v>
      </c>
      <c r="P287" t="str">
        <f t="shared" ca="1" si="89"/>
        <v xml:space="preserve"> 微信支付 </v>
      </c>
      <c r="Q287" t="str">
        <f t="shared" ca="1" si="90"/>
        <v xml:space="preserve"> 信用卡 </v>
      </c>
      <c r="R287" t="str">
        <f t="shared" ca="1" si="91"/>
        <v xml:space="preserve"> 微信支付 </v>
      </c>
      <c r="S287" t="str">
        <f t="shared" ca="1" si="92"/>
        <v>微信支付 - 信用卡 - 微信支付</v>
      </c>
    </row>
    <row r="288" spans="1:19" x14ac:dyDescent="0.2">
      <c r="A288" s="3">
        <f t="shared" ca="1" si="77"/>
        <v>192431</v>
      </c>
      <c r="B288">
        <v>100265</v>
      </c>
      <c r="C288">
        <f t="shared" ca="1" si="78"/>
        <v>13962480072</v>
      </c>
      <c r="D288" t="str">
        <f t="shared" ca="1" si="94"/>
        <v xml:space="preserve"> 天猫 </v>
      </c>
      <c r="E288" t="str">
        <f t="shared" ca="1" si="94"/>
        <v xml:space="preserve"> 微信 </v>
      </c>
      <c r="F288" t="str">
        <f t="shared" ca="1" si="79"/>
        <v xml:space="preserve"> 信用卡 </v>
      </c>
      <c r="G288" t="str">
        <f t="shared" ca="1" si="80"/>
        <v xml:space="preserve"> 天猫 - 微信 - 信用卡 </v>
      </c>
      <c r="H288" t="str">
        <f t="shared" ca="1" si="81"/>
        <v>0072</v>
      </c>
      <c r="I288">
        <f t="shared" ca="1" si="82"/>
        <v>6</v>
      </c>
      <c r="J288" t="str">
        <f t="shared" ca="1" si="83"/>
        <v>天猫 - 微信 - 信用卡</v>
      </c>
      <c r="K288" t="str">
        <f t="shared" ca="1" si="84"/>
        <v>139****0072</v>
      </c>
      <c r="L288">
        <f t="shared" si="85"/>
        <v>288</v>
      </c>
      <c r="M288">
        <f t="shared" si="86"/>
        <v>287</v>
      </c>
      <c r="N288" s="3">
        <f t="shared" ca="1" si="87"/>
        <v>180607</v>
      </c>
      <c r="O288" s="5">
        <f t="shared" ca="1" si="88"/>
        <v>106635</v>
      </c>
      <c r="P288" t="str">
        <f t="shared" ca="1" si="89"/>
        <v xml:space="preserve"> 信用卡 </v>
      </c>
      <c r="Q288" t="str">
        <f t="shared" ca="1" si="90"/>
        <v xml:space="preserve"> 微信支付 </v>
      </c>
      <c r="R288" t="str">
        <f t="shared" ca="1" si="91"/>
        <v xml:space="preserve"> 信用卡 </v>
      </c>
      <c r="S288" t="str">
        <f t="shared" ca="1" si="92"/>
        <v>信用卡 - 微信支付 - 信用卡</v>
      </c>
    </row>
    <row r="289" spans="1:19" x14ac:dyDescent="0.2">
      <c r="A289" s="3">
        <f t="shared" ca="1" si="77"/>
        <v>106635</v>
      </c>
      <c r="B289">
        <v>101040</v>
      </c>
      <c r="C289">
        <f t="shared" ca="1" si="78"/>
        <v>13805227056</v>
      </c>
      <c r="D289" t="str">
        <f t="shared" ca="1" si="94"/>
        <v xml:space="preserve"> 微信 </v>
      </c>
      <c r="E289" t="str">
        <f t="shared" ca="1" si="94"/>
        <v xml:space="preserve"> 天猫 </v>
      </c>
      <c r="F289" t="str">
        <f t="shared" ca="1" si="79"/>
        <v xml:space="preserve"> 信用卡 </v>
      </c>
      <c r="G289" t="str">
        <f t="shared" ca="1" si="80"/>
        <v xml:space="preserve"> 微信 - 天猫 - 信用卡 </v>
      </c>
      <c r="H289" t="str">
        <f t="shared" ca="1" si="81"/>
        <v>7056</v>
      </c>
      <c r="I289">
        <f t="shared" ca="1" si="82"/>
        <v>6</v>
      </c>
      <c r="J289" t="str">
        <f t="shared" ca="1" si="83"/>
        <v>微信 - 天猫 - 信用卡</v>
      </c>
      <c r="K289" t="str">
        <f t="shared" ca="1" si="84"/>
        <v>138****7056</v>
      </c>
      <c r="L289">
        <f t="shared" si="85"/>
        <v>289</v>
      </c>
      <c r="M289">
        <f t="shared" si="86"/>
        <v>288</v>
      </c>
      <c r="N289" s="3">
        <f t="shared" ca="1" si="87"/>
        <v>131980</v>
      </c>
      <c r="O289" s="5">
        <f t="shared" ca="1" si="88"/>
        <v>183141</v>
      </c>
      <c r="P289" t="str">
        <f t="shared" ca="1" si="89"/>
        <v xml:space="preserve"> 微信支付 </v>
      </c>
      <c r="Q289" t="str">
        <f t="shared" ca="1" si="90"/>
        <v xml:space="preserve"> 支付宝 </v>
      </c>
      <c r="R289" t="str">
        <f t="shared" ca="1" si="91"/>
        <v xml:space="preserve"> 微信支付 </v>
      </c>
      <c r="S289" t="str">
        <f t="shared" ca="1" si="92"/>
        <v>微信支付 - 支付宝 - 微信支付</v>
      </c>
    </row>
    <row r="290" spans="1:19" x14ac:dyDescent="0.2">
      <c r="A290" s="3">
        <f t="shared" ca="1" si="77"/>
        <v>183141</v>
      </c>
      <c r="B290">
        <v>100190</v>
      </c>
      <c r="C290">
        <f t="shared" ca="1" si="78"/>
        <v>13655592939</v>
      </c>
      <c r="D290" t="str">
        <f t="shared" ca="1" si="94"/>
        <v xml:space="preserve"> 天猫 </v>
      </c>
      <c r="E290" t="str">
        <f t="shared" ca="1" si="94"/>
        <v xml:space="preserve"> 微信 </v>
      </c>
      <c r="F290" t="str">
        <f t="shared" ca="1" si="79"/>
        <v xml:space="preserve"> 微信支付 </v>
      </c>
      <c r="G290" t="str">
        <f t="shared" ca="1" si="80"/>
        <v xml:space="preserve"> 天猫 - 微信 - 微信支付 </v>
      </c>
      <c r="H290" t="str">
        <f t="shared" ca="1" si="81"/>
        <v>2939</v>
      </c>
      <c r="I290">
        <f t="shared" ca="1" si="82"/>
        <v>6</v>
      </c>
      <c r="J290" t="str">
        <f t="shared" ca="1" si="83"/>
        <v>天猫 - 微信 - 微信支付</v>
      </c>
      <c r="K290" t="str">
        <f t="shared" ca="1" si="84"/>
        <v>136****2939</v>
      </c>
      <c r="L290">
        <f t="shared" si="85"/>
        <v>290</v>
      </c>
      <c r="M290">
        <f t="shared" si="86"/>
        <v>289</v>
      </c>
      <c r="N290" s="3">
        <f t="shared" ca="1" si="87"/>
        <v>170672</v>
      </c>
      <c r="O290" s="5">
        <f t="shared" ca="1" si="88"/>
        <v>155431</v>
      </c>
      <c r="P290" t="str">
        <f t="shared" ca="1" si="89"/>
        <v xml:space="preserve"> 微信支付 </v>
      </c>
      <c r="Q290" t="str">
        <f t="shared" ca="1" si="90"/>
        <v xml:space="preserve"> 支付宝 </v>
      </c>
      <c r="R290" t="str">
        <f t="shared" ca="1" si="91"/>
        <v xml:space="preserve"> 信用卡 </v>
      </c>
      <c r="S290" t="str">
        <f t="shared" ca="1" si="92"/>
        <v>微信支付 - 支付宝 - 信用卡</v>
      </c>
    </row>
    <row r="291" spans="1:19" x14ac:dyDescent="0.2">
      <c r="A291" s="3">
        <f t="shared" ca="1" si="77"/>
        <v>155431</v>
      </c>
      <c r="B291">
        <v>100838</v>
      </c>
      <c r="C291">
        <f t="shared" ca="1" si="78"/>
        <v>13878658146</v>
      </c>
      <c r="D291" t="str">
        <f t="shared" ca="1" si="94"/>
        <v xml:space="preserve"> 微信 </v>
      </c>
      <c r="E291" t="str">
        <f t="shared" ca="1" si="94"/>
        <v xml:space="preserve"> 微信 </v>
      </c>
      <c r="F291" t="str">
        <f t="shared" ca="1" si="79"/>
        <v xml:space="preserve"> 支付宝 </v>
      </c>
      <c r="G291" t="str">
        <f t="shared" ca="1" si="80"/>
        <v xml:space="preserve"> 微信 - 微信 - 支付宝 </v>
      </c>
      <c r="H291" t="str">
        <f t="shared" ca="1" si="81"/>
        <v>8146</v>
      </c>
      <c r="I291">
        <f t="shared" ca="1" si="82"/>
        <v>6</v>
      </c>
      <c r="J291" t="str">
        <f t="shared" ca="1" si="83"/>
        <v>微信 - 微信 - 支付宝</v>
      </c>
      <c r="K291" t="str">
        <f t="shared" ca="1" si="84"/>
        <v>138****8146</v>
      </c>
      <c r="L291">
        <f t="shared" si="85"/>
        <v>291</v>
      </c>
      <c r="M291">
        <f t="shared" si="86"/>
        <v>290</v>
      </c>
      <c r="N291" s="3">
        <f t="shared" ca="1" si="87"/>
        <v>170220</v>
      </c>
      <c r="O291" s="5">
        <f t="shared" ca="1" si="88"/>
        <v>151171</v>
      </c>
      <c r="P291" t="str">
        <f t="shared" ca="1" si="89"/>
        <v xml:space="preserve"> 微信支付 </v>
      </c>
      <c r="Q291" t="str">
        <f t="shared" ca="1" si="90"/>
        <v xml:space="preserve"> 支付宝 </v>
      </c>
      <c r="R291" t="str">
        <f t="shared" ca="1" si="91"/>
        <v xml:space="preserve"> 微信支付 </v>
      </c>
      <c r="S291" t="str">
        <f t="shared" ca="1" si="92"/>
        <v>微信支付 - 支付宝 - 微信支付</v>
      </c>
    </row>
    <row r="292" spans="1:19" x14ac:dyDescent="0.2">
      <c r="A292" s="3">
        <f t="shared" ca="1" si="77"/>
        <v>151171</v>
      </c>
      <c r="B292">
        <v>101255</v>
      </c>
      <c r="C292">
        <f t="shared" ca="1" si="78"/>
        <v>13003445016</v>
      </c>
      <c r="D292" t="str">
        <f t="shared" ca="1" si="94"/>
        <v xml:space="preserve"> 天猫 </v>
      </c>
      <c r="E292" t="str">
        <f t="shared" ca="1" si="94"/>
        <v xml:space="preserve"> 微信 </v>
      </c>
      <c r="F292" t="str">
        <f t="shared" ca="1" si="79"/>
        <v xml:space="preserve"> 微信支付 </v>
      </c>
      <c r="G292" t="str">
        <f t="shared" ca="1" si="80"/>
        <v xml:space="preserve"> 天猫 - 微信 - 微信支付 </v>
      </c>
      <c r="H292" t="str">
        <f t="shared" ca="1" si="81"/>
        <v>5016</v>
      </c>
      <c r="I292">
        <f t="shared" ca="1" si="82"/>
        <v>6</v>
      </c>
      <c r="J292" t="str">
        <f t="shared" ca="1" si="83"/>
        <v>天猫 - 微信 - 微信支付</v>
      </c>
      <c r="K292" t="str">
        <f t="shared" ca="1" si="84"/>
        <v>130****5016</v>
      </c>
      <c r="L292">
        <f t="shared" si="85"/>
        <v>292</v>
      </c>
      <c r="M292">
        <f t="shared" si="86"/>
        <v>291</v>
      </c>
      <c r="N292" s="3">
        <f t="shared" ca="1" si="87"/>
        <v>178080</v>
      </c>
      <c r="O292" s="5">
        <f t="shared" ca="1" si="88"/>
        <v>180359</v>
      </c>
      <c r="P292" t="str">
        <f t="shared" ca="1" si="89"/>
        <v xml:space="preserve"> 支付宝 </v>
      </c>
      <c r="Q292" t="str">
        <f t="shared" ca="1" si="90"/>
        <v xml:space="preserve"> 微信支付 </v>
      </c>
      <c r="R292" t="str">
        <f t="shared" ca="1" si="91"/>
        <v xml:space="preserve"> 微信支付 </v>
      </c>
      <c r="S292" t="str">
        <f t="shared" ca="1" si="92"/>
        <v>支付宝 - 微信支付 - 微信支付</v>
      </c>
    </row>
    <row r="293" spans="1:19" x14ac:dyDescent="0.2">
      <c r="A293" s="3">
        <f t="shared" ca="1" si="77"/>
        <v>180359</v>
      </c>
      <c r="B293">
        <v>100401</v>
      </c>
      <c r="C293">
        <f t="shared" ca="1" si="78"/>
        <v>13265441663</v>
      </c>
      <c r="D293" t="str">
        <f t="shared" ca="1" si="94"/>
        <v xml:space="preserve"> App </v>
      </c>
      <c r="E293" t="str">
        <f t="shared" ca="1" si="94"/>
        <v xml:space="preserve"> 微信 </v>
      </c>
      <c r="F293" t="str">
        <f t="shared" ca="1" si="79"/>
        <v xml:space="preserve"> 信用卡 </v>
      </c>
      <c r="G293" t="str">
        <f t="shared" ca="1" si="80"/>
        <v xml:space="preserve"> App - 微信 - 信用卡 </v>
      </c>
      <c r="H293" t="str">
        <f t="shared" ca="1" si="81"/>
        <v>1663</v>
      </c>
      <c r="I293">
        <f t="shared" ca="1" si="82"/>
        <v>6</v>
      </c>
      <c r="J293" t="str">
        <f t="shared" ca="1" si="83"/>
        <v>App - 微信 - 信用卡</v>
      </c>
      <c r="K293" t="str">
        <f t="shared" ca="1" si="84"/>
        <v>132****1663</v>
      </c>
      <c r="L293">
        <f t="shared" si="85"/>
        <v>293</v>
      </c>
      <c r="M293">
        <f t="shared" si="86"/>
        <v>292</v>
      </c>
      <c r="N293" s="3">
        <f t="shared" ca="1" si="87"/>
        <v>157388</v>
      </c>
      <c r="O293" s="5">
        <f t="shared" ca="1" si="88"/>
        <v>158179</v>
      </c>
      <c r="P293" t="str">
        <f t="shared" ca="1" si="89"/>
        <v xml:space="preserve"> 微信支付 </v>
      </c>
      <c r="Q293" t="str">
        <f t="shared" ca="1" si="90"/>
        <v xml:space="preserve"> 微信支付 </v>
      </c>
      <c r="R293" t="str">
        <f t="shared" ca="1" si="91"/>
        <v xml:space="preserve"> 微信支付 </v>
      </c>
      <c r="S293" t="str">
        <f t="shared" ca="1" si="92"/>
        <v>微信支付 - 微信支付 - 微信支付</v>
      </c>
    </row>
    <row r="294" spans="1:19" x14ac:dyDescent="0.2">
      <c r="A294" s="3">
        <f t="shared" ca="1" si="77"/>
        <v>158179</v>
      </c>
      <c r="B294">
        <v>101499</v>
      </c>
      <c r="C294">
        <f t="shared" ca="1" si="78"/>
        <v>13883489768</v>
      </c>
      <c r="D294" t="str">
        <f t="shared" ca="1" si="94"/>
        <v xml:space="preserve"> 微信 </v>
      </c>
      <c r="E294" t="str">
        <f t="shared" ca="1" si="94"/>
        <v xml:space="preserve"> 微信 </v>
      </c>
      <c r="F294" t="str">
        <f t="shared" ca="1" si="79"/>
        <v xml:space="preserve"> 微信支付 </v>
      </c>
      <c r="G294" t="str">
        <f t="shared" ca="1" si="80"/>
        <v xml:space="preserve"> 微信 - 微信 - 微信支付 </v>
      </c>
      <c r="H294" t="str">
        <f t="shared" ca="1" si="81"/>
        <v>9768</v>
      </c>
      <c r="I294">
        <f t="shared" ca="1" si="82"/>
        <v>6</v>
      </c>
      <c r="J294" t="str">
        <f t="shared" ca="1" si="83"/>
        <v>微信 - 微信 - 微信支付</v>
      </c>
      <c r="K294" t="str">
        <f t="shared" ca="1" si="84"/>
        <v>138****9768</v>
      </c>
      <c r="L294">
        <f t="shared" si="85"/>
        <v>294</v>
      </c>
      <c r="M294">
        <f t="shared" si="86"/>
        <v>293</v>
      </c>
      <c r="N294" s="3">
        <f t="shared" ca="1" si="87"/>
        <v>191580</v>
      </c>
      <c r="O294" s="5">
        <f t="shared" ca="1" si="88"/>
        <v>133838</v>
      </c>
      <c r="P294" t="str">
        <f t="shared" ca="1" si="89"/>
        <v xml:space="preserve"> 信用卡 </v>
      </c>
      <c r="Q294" t="str">
        <f t="shared" ca="1" si="90"/>
        <v xml:space="preserve"> 微信支付 </v>
      </c>
      <c r="R294" t="str">
        <f t="shared" ca="1" si="91"/>
        <v xml:space="preserve"> 支付宝 </v>
      </c>
      <c r="S294" t="str">
        <f t="shared" ca="1" si="92"/>
        <v>信用卡 - 微信支付 - 支付宝</v>
      </c>
    </row>
    <row r="295" spans="1:19" x14ac:dyDescent="0.2">
      <c r="A295" s="3">
        <f t="shared" ca="1" si="77"/>
        <v>133838</v>
      </c>
      <c r="B295">
        <v>100368</v>
      </c>
      <c r="C295">
        <f t="shared" ca="1" si="78"/>
        <v>13548270574</v>
      </c>
      <c r="D295" t="str">
        <f t="shared" ca="1" si="94"/>
        <v xml:space="preserve"> 微信 </v>
      </c>
      <c r="E295" t="str">
        <f t="shared" ca="1" si="94"/>
        <v xml:space="preserve"> App </v>
      </c>
      <c r="F295" t="str">
        <f t="shared" ca="1" si="79"/>
        <v xml:space="preserve"> 微信支付 </v>
      </c>
      <c r="G295" t="str">
        <f t="shared" ca="1" si="80"/>
        <v xml:space="preserve"> 微信 - App - 微信支付 </v>
      </c>
      <c r="H295" t="str">
        <f t="shared" ca="1" si="81"/>
        <v>0574</v>
      </c>
      <c r="I295">
        <f t="shared" ca="1" si="82"/>
        <v>6</v>
      </c>
      <c r="J295" t="str">
        <f t="shared" ca="1" si="83"/>
        <v>微信 - App - 微信支付</v>
      </c>
      <c r="K295" t="str">
        <f t="shared" ca="1" si="84"/>
        <v>135****0574</v>
      </c>
      <c r="L295">
        <f t="shared" si="85"/>
        <v>295</v>
      </c>
      <c r="M295">
        <f t="shared" si="86"/>
        <v>294</v>
      </c>
      <c r="N295" s="3">
        <f t="shared" ca="1" si="87"/>
        <v>170951</v>
      </c>
      <c r="O295" s="5">
        <f t="shared" ca="1" si="88"/>
        <v>104793</v>
      </c>
      <c r="P295" t="str">
        <f t="shared" ca="1" si="89"/>
        <v xml:space="preserve"> 信用卡 </v>
      </c>
      <c r="Q295" t="e">
        <f t="shared" si="90"/>
        <v>#N/A</v>
      </c>
      <c r="R295" t="e">
        <f t="shared" si="91"/>
        <v>#N/A</v>
      </c>
      <c r="S295" t="e">
        <f t="shared" ca="1" si="92"/>
        <v>#N/A</v>
      </c>
    </row>
    <row r="296" spans="1:19" x14ac:dyDescent="0.2">
      <c r="A296" s="3">
        <f t="shared" ca="1" si="77"/>
        <v>104793</v>
      </c>
      <c r="B296">
        <v>100141</v>
      </c>
      <c r="C296">
        <f t="shared" ca="1" si="78"/>
        <v>13071433612</v>
      </c>
      <c r="D296" t="str">
        <f t="shared" ca="1" si="94"/>
        <v xml:space="preserve"> 天猫 </v>
      </c>
      <c r="E296" t="str">
        <f t="shared" ca="1" si="94"/>
        <v xml:space="preserve"> 微信 </v>
      </c>
      <c r="F296" t="str">
        <f t="shared" ca="1" si="79"/>
        <v xml:space="preserve"> 信用卡 </v>
      </c>
      <c r="G296" t="str">
        <f t="shared" ca="1" si="80"/>
        <v xml:space="preserve"> 天猫 - 微信 - 信用卡 </v>
      </c>
      <c r="H296" t="str">
        <f t="shared" ca="1" si="81"/>
        <v>3612</v>
      </c>
      <c r="I296">
        <f t="shared" ca="1" si="82"/>
        <v>6</v>
      </c>
      <c r="J296" t="str">
        <f t="shared" ca="1" si="83"/>
        <v>天猫 - 微信 - 信用卡</v>
      </c>
      <c r="K296" t="str">
        <f t="shared" ca="1" si="84"/>
        <v>130****3612</v>
      </c>
      <c r="L296">
        <f t="shared" si="85"/>
        <v>296</v>
      </c>
      <c r="M296">
        <f t="shared" si="86"/>
        <v>295</v>
      </c>
      <c r="N296" s="3">
        <f t="shared" ca="1" si="87"/>
        <v>149962</v>
      </c>
      <c r="O296" s="5">
        <f t="shared" ca="1" si="88"/>
        <v>158706</v>
      </c>
      <c r="P296" t="str">
        <f t="shared" ca="1" si="89"/>
        <v xml:space="preserve"> 信用卡 </v>
      </c>
      <c r="Q296" t="str">
        <f t="shared" ca="1" si="90"/>
        <v xml:space="preserve"> 微信支付 </v>
      </c>
      <c r="R296" t="str">
        <f t="shared" ca="1" si="91"/>
        <v xml:space="preserve"> 信用卡 </v>
      </c>
      <c r="S296" t="str">
        <f t="shared" ca="1" si="92"/>
        <v>信用卡 - 微信支付 - 信用卡</v>
      </c>
    </row>
    <row r="297" spans="1:19" x14ac:dyDescent="0.2">
      <c r="A297" s="3">
        <f t="shared" ca="1" si="77"/>
        <v>158706</v>
      </c>
      <c r="B297">
        <v>100579</v>
      </c>
      <c r="C297">
        <f t="shared" ca="1" si="78"/>
        <v>13708589023</v>
      </c>
      <c r="D297" t="str">
        <f t="shared" ca="1" si="94"/>
        <v xml:space="preserve"> 微信 </v>
      </c>
      <c r="E297" t="str">
        <f t="shared" ca="1" si="94"/>
        <v xml:space="preserve"> 微信 </v>
      </c>
      <c r="F297" t="str">
        <f t="shared" ca="1" si="79"/>
        <v xml:space="preserve"> 微信支付 </v>
      </c>
      <c r="G297" t="str">
        <f t="shared" ca="1" si="80"/>
        <v xml:space="preserve"> 微信 - 微信 - 微信支付 </v>
      </c>
      <c r="H297" t="str">
        <f t="shared" ca="1" si="81"/>
        <v>9023</v>
      </c>
      <c r="I297">
        <f t="shared" ca="1" si="82"/>
        <v>6</v>
      </c>
      <c r="J297" t="str">
        <f t="shared" ca="1" si="83"/>
        <v>微信 - 微信 - 微信支付</v>
      </c>
      <c r="K297" t="str">
        <f t="shared" ca="1" si="84"/>
        <v>137****9023</v>
      </c>
      <c r="L297">
        <f t="shared" si="85"/>
        <v>297</v>
      </c>
      <c r="M297">
        <f t="shared" si="86"/>
        <v>296</v>
      </c>
      <c r="N297" s="3">
        <f t="shared" ca="1" si="87"/>
        <v>146262</v>
      </c>
      <c r="O297" s="5">
        <f t="shared" ca="1" si="88"/>
        <v>170246</v>
      </c>
      <c r="P297" t="str">
        <f t="shared" ca="1" si="89"/>
        <v xml:space="preserve"> 微信支付 </v>
      </c>
      <c r="Q297" t="str">
        <f t="shared" ca="1" si="90"/>
        <v xml:space="preserve"> 支付宝 </v>
      </c>
      <c r="R297" t="str">
        <f t="shared" ca="1" si="91"/>
        <v xml:space="preserve"> 信用卡 </v>
      </c>
      <c r="S297" t="str">
        <f t="shared" ca="1" si="92"/>
        <v>微信支付 - 支付宝 - 信用卡</v>
      </c>
    </row>
    <row r="298" spans="1:19" x14ac:dyDescent="0.2">
      <c r="A298" s="3">
        <f t="shared" ca="1" si="77"/>
        <v>170246</v>
      </c>
      <c r="B298">
        <v>100548</v>
      </c>
      <c r="C298">
        <f t="shared" ca="1" si="78"/>
        <v>13336173009</v>
      </c>
      <c r="D298" t="str">
        <f t="shared" ca="1" si="94"/>
        <v xml:space="preserve"> 天猫 </v>
      </c>
      <c r="E298" t="str">
        <f t="shared" ca="1" si="94"/>
        <v xml:space="preserve"> App </v>
      </c>
      <c r="F298" t="str">
        <f t="shared" ca="1" si="79"/>
        <v xml:space="preserve"> 支付宝 </v>
      </c>
      <c r="G298" t="str">
        <f t="shared" ca="1" si="80"/>
        <v xml:space="preserve"> 天猫 - App - 支付宝 </v>
      </c>
      <c r="H298" t="str">
        <f t="shared" ca="1" si="81"/>
        <v>3009</v>
      </c>
      <c r="I298">
        <f t="shared" ca="1" si="82"/>
        <v>6</v>
      </c>
      <c r="J298" t="str">
        <f t="shared" ca="1" si="83"/>
        <v>天猫 - App - 支付宝</v>
      </c>
      <c r="K298" t="str">
        <f t="shared" ca="1" si="84"/>
        <v>133****3009</v>
      </c>
      <c r="L298">
        <f t="shared" si="85"/>
        <v>298</v>
      </c>
      <c r="M298">
        <f t="shared" si="86"/>
        <v>297</v>
      </c>
      <c r="N298" s="3">
        <f t="shared" ca="1" si="87"/>
        <v>192772</v>
      </c>
      <c r="O298" s="5">
        <f t="shared" ca="1" si="88"/>
        <v>119479</v>
      </c>
      <c r="P298" t="str">
        <f t="shared" ca="1" si="89"/>
        <v xml:space="preserve"> 信用卡 </v>
      </c>
      <c r="Q298" t="str">
        <f t="shared" ca="1" si="90"/>
        <v xml:space="preserve"> 微信支付 </v>
      </c>
      <c r="R298" t="str">
        <f t="shared" ca="1" si="91"/>
        <v xml:space="preserve"> 信用卡 </v>
      </c>
      <c r="S298" t="str">
        <f t="shared" ca="1" si="92"/>
        <v>信用卡 - 微信支付 - 信用卡</v>
      </c>
    </row>
    <row r="299" spans="1:19" x14ac:dyDescent="0.2">
      <c r="A299" s="3">
        <f t="shared" ca="1" si="77"/>
        <v>119479</v>
      </c>
      <c r="B299">
        <v>100338</v>
      </c>
      <c r="C299">
        <f t="shared" ca="1" si="78"/>
        <v>13560923828</v>
      </c>
      <c r="D299" t="str">
        <f t="shared" ca="1" si="94"/>
        <v xml:space="preserve"> 微信 </v>
      </c>
      <c r="E299" t="str">
        <f t="shared" ca="1" si="94"/>
        <v xml:space="preserve"> App </v>
      </c>
      <c r="F299" t="str">
        <f t="shared" ca="1" si="79"/>
        <v xml:space="preserve"> 支付宝 </v>
      </c>
      <c r="G299" t="str">
        <f t="shared" ca="1" si="80"/>
        <v xml:space="preserve"> 微信 - App - 支付宝 </v>
      </c>
      <c r="H299" t="str">
        <f t="shared" ca="1" si="81"/>
        <v>3828</v>
      </c>
      <c r="I299">
        <f t="shared" ca="1" si="82"/>
        <v>6</v>
      </c>
      <c r="J299" t="str">
        <f t="shared" ca="1" si="83"/>
        <v>微信 - App - 支付宝</v>
      </c>
      <c r="K299" t="str">
        <f t="shared" ca="1" si="84"/>
        <v>135****3828</v>
      </c>
      <c r="L299">
        <f t="shared" si="85"/>
        <v>299</v>
      </c>
      <c r="M299">
        <f t="shared" si="86"/>
        <v>298</v>
      </c>
      <c r="N299" s="3">
        <f t="shared" ca="1" si="87"/>
        <v>129572</v>
      </c>
      <c r="O299" s="5">
        <f t="shared" ca="1" si="88"/>
        <v>115957</v>
      </c>
      <c r="P299" t="str">
        <f t="shared" ca="1" si="89"/>
        <v xml:space="preserve"> 支付宝 </v>
      </c>
      <c r="Q299" t="str">
        <f t="shared" ca="1" si="90"/>
        <v xml:space="preserve"> 微信支付 </v>
      </c>
      <c r="R299" t="str">
        <f t="shared" ca="1" si="91"/>
        <v xml:space="preserve"> 微信支付 </v>
      </c>
      <c r="S299" t="str">
        <f t="shared" ca="1" si="92"/>
        <v>支付宝 - 微信支付 - 微信支付</v>
      </c>
    </row>
    <row r="300" spans="1:19" x14ac:dyDescent="0.2">
      <c r="A300" s="3">
        <f t="shared" ca="1" si="77"/>
        <v>115957</v>
      </c>
      <c r="B300">
        <v>100953</v>
      </c>
      <c r="C300">
        <f t="shared" ca="1" si="78"/>
        <v>13571772293</v>
      </c>
      <c r="D300" t="str">
        <f t="shared" ca="1" si="94"/>
        <v xml:space="preserve"> 天猫 </v>
      </c>
      <c r="E300" t="str">
        <f t="shared" ca="1" si="94"/>
        <v xml:space="preserve"> 天猫 </v>
      </c>
      <c r="F300" t="str">
        <f t="shared" ca="1" si="79"/>
        <v xml:space="preserve"> 微信支付 </v>
      </c>
      <c r="G300" t="str">
        <f t="shared" ca="1" si="80"/>
        <v xml:space="preserve"> 天猫 - 天猫 - 微信支付 </v>
      </c>
      <c r="H300" t="str">
        <f t="shared" ca="1" si="81"/>
        <v>2293</v>
      </c>
      <c r="I300">
        <f t="shared" ca="1" si="82"/>
        <v>6</v>
      </c>
      <c r="J300" t="str">
        <f t="shared" ca="1" si="83"/>
        <v>天猫 - 天猫 - 微信支付</v>
      </c>
      <c r="K300" t="str">
        <f t="shared" ca="1" si="84"/>
        <v>135****2293</v>
      </c>
      <c r="L300">
        <f t="shared" si="85"/>
        <v>300</v>
      </c>
      <c r="M300">
        <f t="shared" si="86"/>
        <v>299</v>
      </c>
      <c r="N300" s="3">
        <f t="shared" ca="1" si="87"/>
        <v>120122</v>
      </c>
      <c r="O300" s="5">
        <f t="shared" ca="1" si="88"/>
        <v>162880</v>
      </c>
      <c r="P300" t="str">
        <f t="shared" ca="1" si="89"/>
        <v xml:space="preserve"> 微信支付 </v>
      </c>
      <c r="Q300" t="str">
        <f t="shared" ca="1" si="90"/>
        <v xml:space="preserve"> 支付宝 </v>
      </c>
      <c r="R300" t="str">
        <f t="shared" ca="1" si="91"/>
        <v xml:space="preserve"> 信用卡 </v>
      </c>
      <c r="S300" t="str">
        <f t="shared" ca="1" si="92"/>
        <v>微信支付 - 支付宝 - 信用卡</v>
      </c>
    </row>
    <row r="301" spans="1:19" x14ac:dyDescent="0.2">
      <c r="A301" s="3">
        <f t="shared" ca="1" si="77"/>
        <v>162880</v>
      </c>
      <c r="B301">
        <v>100325</v>
      </c>
      <c r="C301">
        <f t="shared" ca="1" si="78"/>
        <v>13580193593</v>
      </c>
      <c r="D301" t="str">
        <f t="shared" ca="1" si="94"/>
        <v xml:space="preserve"> 天猫 </v>
      </c>
      <c r="E301" t="str">
        <f t="shared" ca="1" si="94"/>
        <v xml:space="preserve"> 天猫 </v>
      </c>
      <c r="F301" t="str">
        <f t="shared" ca="1" si="79"/>
        <v xml:space="preserve"> 信用卡 </v>
      </c>
      <c r="G301" t="str">
        <f t="shared" ca="1" si="80"/>
        <v xml:space="preserve"> 天猫 - 天猫 - 信用卡 </v>
      </c>
      <c r="H301" t="str">
        <f t="shared" ca="1" si="81"/>
        <v>3593</v>
      </c>
      <c r="I301">
        <f t="shared" ca="1" si="82"/>
        <v>6</v>
      </c>
      <c r="J301" t="str">
        <f t="shared" ca="1" si="83"/>
        <v>天猫 - 天猫 - 信用卡</v>
      </c>
      <c r="K301" t="str">
        <f t="shared" ca="1" si="84"/>
        <v>135****3593</v>
      </c>
      <c r="L301">
        <f t="shared" si="85"/>
        <v>301</v>
      </c>
      <c r="M301">
        <f t="shared" si="86"/>
        <v>300</v>
      </c>
      <c r="N301" s="3">
        <f t="shared" ca="1" si="87"/>
        <v>113623</v>
      </c>
      <c r="O301" s="5">
        <f t="shared" ca="1" si="88"/>
        <v>148844</v>
      </c>
      <c r="P301" t="str">
        <f t="shared" ca="1" si="89"/>
        <v xml:space="preserve"> 支付宝 </v>
      </c>
      <c r="Q301" t="str">
        <f t="shared" ca="1" si="90"/>
        <v xml:space="preserve"> 支付宝 </v>
      </c>
      <c r="R301" t="str">
        <f t="shared" ca="1" si="91"/>
        <v xml:space="preserve"> 信用卡 </v>
      </c>
      <c r="S301" t="str">
        <f t="shared" ca="1" si="92"/>
        <v>支付宝 - 支付宝 - 信用卡</v>
      </c>
    </row>
    <row r="302" spans="1:19" x14ac:dyDescent="0.2">
      <c r="A302" s="3">
        <f t="shared" ca="1" si="77"/>
        <v>148844</v>
      </c>
      <c r="B302">
        <v>100663</v>
      </c>
      <c r="C302">
        <f t="shared" ca="1" si="78"/>
        <v>13125239767</v>
      </c>
      <c r="D302" t="str">
        <f t="shared" ref="D302:E321" ca="1" si="95">IF(RAND()&lt;0.33," 天猫 ",IF(RAND()&lt;0.66," 微信 "," App "))</f>
        <v xml:space="preserve"> App </v>
      </c>
      <c r="E302" t="str">
        <f t="shared" ca="1" si="95"/>
        <v xml:space="preserve"> 天猫 </v>
      </c>
      <c r="F302" t="str">
        <f t="shared" ca="1" si="79"/>
        <v xml:space="preserve"> 支付宝 </v>
      </c>
      <c r="G302" t="str">
        <f t="shared" ca="1" si="80"/>
        <v xml:space="preserve"> App - 天猫 - 支付宝 </v>
      </c>
      <c r="H302" t="str">
        <f t="shared" ca="1" si="81"/>
        <v>9767</v>
      </c>
      <c r="I302">
        <f t="shared" ca="1" si="82"/>
        <v>6</v>
      </c>
      <c r="J302" t="str">
        <f t="shared" ca="1" si="83"/>
        <v>App - 天猫 - 支付宝</v>
      </c>
      <c r="K302" t="str">
        <f t="shared" ca="1" si="84"/>
        <v>131****9767</v>
      </c>
      <c r="L302">
        <f t="shared" si="85"/>
        <v>302</v>
      </c>
      <c r="M302">
        <f t="shared" si="86"/>
        <v>301</v>
      </c>
      <c r="N302" s="3">
        <f t="shared" ca="1" si="87"/>
        <v>151675</v>
      </c>
      <c r="O302" s="5">
        <f t="shared" ca="1" si="88"/>
        <v>187294</v>
      </c>
      <c r="P302" t="str">
        <f t="shared" ca="1" si="89"/>
        <v xml:space="preserve"> 信用卡 </v>
      </c>
      <c r="Q302" t="str">
        <f t="shared" ca="1" si="90"/>
        <v xml:space="preserve"> 信用卡 </v>
      </c>
      <c r="R302" t="str">
        <f t="shared" ca="1" si="91"/>
        <v xml:space="preserve"> 微信支付 </v>
      </c>
      <c r="S302" t="str">
        <f t="shared" ca="1" si="92"/>
        <v>信用卡 - 信用卡 - 微信支付</v>
      </c>
    </row>
    <row r="303" spans="1:19" x14ac:dyDescent="0.2">
      <c r="A303" s="3">
        <f t="shared" ca="1" si="77"/>
        <v>187294</v>
      </c>
      <c r="B303">
        <v>101015</v>
      </c>
      <c r="C303">
        <f t="shared" ca="1" si="78"/>
        <v>13497764994</v>
      </c>
      <c r="D303" t="str">
        <f t="shared" ca="1" si="95"/>
        <v xml:space="preserve"> 天猫 </v>
      </c>
      <c r="E303" t="str">
        <f t="shared" ca="1" si="95"/>
        <v xml:space="preserve"> 微信 </v>
      </c>
      <c r="F303" t="str">
        <f t="shared" ca="1" si="79"/>
        <v xml:space="preserve"> 信用卡 </v>
      </c>
      <c r="G303" t="str">
        <f t="shared" ca="1" si="80"/>
        <v xml:space="preserve"> 天猫 - 微信 - 信用卡 </v>
      </c>
      <c r="H303" t="str">
        <f t="shared" ca="1" si="81"/>
        <v>4994</v>
      </c>
      <c r="I303">
        <f t="shared" ca="1" si="82"/>
        <v>6</v>
      </c>
      <c r="J303" t="str">
        <f t="shared" ca="1" si="83"/>
        <v>天猫 - 微信 - 信用卡</v>
      </c>
      <c r="K303" t="str">
        <f t="shared" ca="1" si="84"/>
        <v>134****4994</v>
      </c>
      <c r="L303">
        <f t="shared" si="85"/>
        <v>303</v>
      </c>
      <c r="M303">
        <f t="shared" si="86"/>
        <v>302</v>
      </c>
      <c r="N303" s="3">
        <f t="shared" ca="1" si="87"/>
        <v>103686</v>
      </c>
      <c r="O303" s="5">
        <f t="shared" ca="1" si="88"/>
        <v>171187</v>
      </c>
      <c r="P303" t="str">
        <f t="shared" ca="1" si="89"/>
        <v xml:space="preserve"> 微信支付 </v>
      </c>
      <c r="Q303" t="str">
        <f t="shared" ca="1" si="90"/>
        <v xml:space="preserve"> 信用卡 </v>
      </c>
      <c r="R303" t="str">
        <f t="shared" ca="1" si="91"/>
        <v xml:space="preserve"> 微信支付 </v>
      </c>
      <c r="S303" t="str">
        <f t="shared" ca="1" si="92"/>
        <v>微信支付 - 信用卡 - 微信支付</v>
      </c>
    </row>
    <row r="304" spans="1:19" x14ac:dyDescent="0.2">
      <c r="A304" s="3">
        <f t="shared" ca="1" si="77"/>
        <v>171187</v>
      </c>
      <c r="B304">
        <v>101288</v>
      </c>
      <c r="C304">
        <f t="shared" ca="1" si="78"/>
        <v>13810669557</v>
      </c>
      <c r="D304" t="str">
        <f t="shared" ca="1" si="95"/>
        <v xml:space="preserve"> App </v>
      </c>
      <c r="E304" t="str">
        <f t="shared" ca="1" si="95"/>
        <v xml:space="preserve"> 天猫 </v>
      </c>
      <c r="F304" t="str">
        <f t="shared" ca="1" si="79"/>
        <v xml:space="preserve"> 微信支付 </v>
      </c>
      <c r="G304" t="str">
        <f t="shared" ca="1" si="80"/>
        <v xml:space="preserve"> App - 天猫 - 微信支付 </v>
      </c>
      <c r="H304" t="str">
        <f t="shared" ca="1" si="81"/>
        <v>9557</v>
      </c>
      <c r="I304">
        <f t="shared" ca="1" si="82"/>
        <v>6</v>
      </c>
      <c r="J304" t="str">
        <f t="shared" ca="1" si="83"/>
        <v>App - 天猫 - 微信支付</v>
      </c>
      <c r="K304" t="str">
        <f t="shared" ca="1" si="84"/>
        <v>138****9557</v>
      </c>
      <c r="L304">
        <f t="shared" si="85"/>
        <v>304</v>
      </c>
      <c r="M304">
        <f t="shared" si="86"/>
        <v>303</v>
      </c>
      <c r="N304" s="3">
        <f t="shared" ca="1" si="87"/>
        <v>115179</v>
      </c>
      <c r="O304" s="5">
        <f t="shared" ca="1" si="88"/>
        <v>121101</v>
      </c>
      <c r="P304" t="str">
        <f t="shared" ca="1" si="89"/>
        <v xml:space="preserve"> 微信支付 </v>
      </c>
      <c r="Q304" t="str">
        <f t="shared" ca="1" si="90"/>
        <v xml:space="preserve"> 信用卡 </v>
      </c>
      <c r="R304" t="str">
        <f t="shared" ca="1" si="91"/>
        <v xml:space="preserve"> 支付宝 </v>
      </c>
      <c r="S304" t="str">
        <f t="shared" ca="1" si="92"/>
        <v>微信支付 - 信用卡 - 支付宝</v>
      </c>
    </row>
    <row r="305" spans="1:19" x14ac:dyDescent="0.2">
      <c r="A305" s="3">
        <f t="shared" ca="1" si="77"/>
        <v>121101</v>
      </c>
      <c r="B305">
        <v>100552</v>
      </c>
      <c r="C305">
        <f t="shared" ca="1" si="78"/>
        <v>13998782445</v>
      </c>
      <c r="D305" t="str">
        <f t="shared" ca="1" si="95"/>
        <v xml:space="preserve"> App </v>
      </c>
      <c r="E305" t="str">
        <f t="shared" ca="1" si="95"/>
        <v xml:space="preserve"> 微信 </v>
      </c>
      <c r="F305" t="str">
        <f t="shared" ca="1" si="79"/>
        <v xml:space="preserve"> 信用卡 </v>
      </c>
      <c r="G305" t="str">
        <f t="shared" ca="1" si="80"/>
        <v xml:space="preserve"> App - 微信 - 信用卡 </v>
      </c>
      <c r="H305" t="str">
        <f t="shared" ca="1" si="81"/>
        <v>2445</v>
      </c>
      <c r="I305">
        <f t="shared" ca="1" si="82"/>
        <v>6</v>
      </c>
      <c r="J305" t="str">
        <f t="shared" ca="1" si="83"/>
        <v>App - 微信 - 信用卡</v>
      </c>
      <c r="K305" t="str">
        <f t="shared" ca="1" si="84"/>
        <v>139****2445</v>
      </c>
      <c r="L305">
        <f t="shared" si="85"/>
        <v>305</v>
      </c>
      <c r="M305">
        <f t="shared" si="86"/>
        <v>304</v>
      </c>
      <c r="N305" s="3">
        <f t="shared" ca="1" si="87"/>
        <v>154691</v>
      </c>
      <c r="O305" s="5">
        <f t="shared" ca="1" si="88"/>
        <v>147678</v>
      </c>
      <c r="P305" t="str">
        <f t="shared" ca="1" si="89"/>
        <v xml:space="preserve"> 支付宝 </v>
      </c>
      <c r="Q305" t="str">
        <f t="shared" ca="1" si="90"/>
        <v xml:space="preserve"> 微信支付 </v>
      </c>
      <c r="R305" t="str">
        <f t="shared" ca="1" si="91"/>
        <v xml:space="preserve"> 信用卡 </v>
      </c>
      <c r="S305" t="str">
        <f t="shared" ca="1" si="92"/>
        <v>支付宝 - 微信支付 - 信用卡</v>
      </c>
    </row>
    <row r="306" spans="1:19" x14ac:dyDescent="0.2">
      <c r="A306" s="3">
        <f t="shared" ca="1" si="77"/>
        <v>147678</v>
      </c>
      <c r="B306">
        <v>100337</v>
      </c>
      <c r="C306">
        <f t="shared" ca="1" si="78"/>
        <v>13348192475</v>
      </c>
      <c r="D306" t="str">
        <f t="shared" ca="1" si="95"/>
        <v xml:space="preserve"> App </v>
      </c>
      <c r="E306" t="str">
        <f t="shared" ca="1" si="95"/>
        <v xml:space="preserve"> 微信 </v>
      </c>
      <c r="F306" t="str">
        <f t="shared" ca="1" si="79"/>
        <v xml:space="preserve"> 微信支付 </v>
      </c>
      <c r="G306" t="str">
        <f t="shared" ca="1" si="80"/>
        <v xml:space="preserve"> App - 微信 - 微信支付 </v>
      </c>
      <c r="H306" t="str">
        <f t="shared" ca="1" si="81"/>
        <v>2475</v>
      </c>
      <c r="I306">
        <f t="shared" ca="1" si="82"/>
        <v>6</v>
      </c>
      <c r="J306" t="str">
        <f t="shared" ca="1" si="83"/>
        <v>App - 微信 - 微信支付</v>
      </c>
      <c r="K306" t="str">
        <f t="shared" ca="1" si="84"/>
        <v>133****2475</v>
      </c>
      <c r="L306">
        <f t="shared" si="85"/>
        <v>306</v>
      </c>
      <c r="M306">
        <f t="shared" si="86"/>
        <v>305</v>
      </c>
      <c r="N306" s="3">
        <f t="shared" ca="1" si="87"/>
        <v>119479</v>
      </c>
      <c r="O306" s="5">
        <f t="shared" ca="1" si="88"/>
        <v>147551</v>
      </c>
      <c r="P306" t="str">
        <f t="shared" ca="1" si="89"/>
        <v xml:space="preserve"> 支付宝 </v>
      </c>
      <c r="Q306" t="str">
        <f t="shared" ca="1" si="90"/>
        <v xml:space="preserve"> 支付宝 </v>
      </c>
      <c r="R306" t="str">
        <f t="shared" ca="1" si="91"/>
        <v xml:space="preserve"> 微信支付 </v>
      </c>
      <c r="S306" t="str">
        <f t="shared" ca="1" si="92"/>
        <v>支付宝 - 支付宝 - 微信支付</v>
      </c>
    </row>
    <row r="307" spans="1:19" x14ac:dyDescent="0.2">
      <c r="A307" s="3">
        <f t="shared" ca="1" si="77"/>
        <v>147551</v>
      </c>
      <c r="B307">
        <v>101107</v>
      </c>
      <c r="C307">
        <f t="shared" ca="1" si="78"/>
        <v>13638248044</v>
      </c>
      <c r="D307" t="str">
        <f t="shared" ca="1" si="95"/>
        <v xml:space="preserve"> 微信 </v>
      </c>
      <c r="E307" t="str">
        <f t="shared" ca="1" si="95"/>
        <v xml:space="preserve"> 微信 </v>
      </c>
      <c r="F307" t="str">
        <f t="shared" ca="1" si="79"/>
        <v xml:space="preserve"> 信用卡 </v>
      </c>
      <c r="G307" t="str">
        <f t="shared" ca="1" si="80"/>
        <v xml:space="preserve"> 微信 - 微信 - 信用卡 </v>
      </c>
      <c r="H307" t="str">
        <f t="shared" ca="1" si="81"/>
        <v>8044</v>
      </c>
      <c r="I307">
        <f t="shared" ca="1" si="82"/>
        <v>6</v>
      </c>
      <c r="J307" t="str">
        <f t="shared" ca="1" si="83"/>
        <v>微信 - 微信 - 信用卡</v>
      </c>
      <c r="K307" t="str">
        <f t="shared" ca="1" si="84"/>
        <v>136****8044</v>
      </c>
      <c r="L307">
        <f t="shared" si="85"/>
        <v>307</v>
      </c>
      <c r="M307">
        <f t="shared" si="86"/>
        <v>306</v>
      </c>
      <c r="N307" s="3">
        <f t="shared" ca="1" si="87"/>
        <v>139289</v>
      </c>
      <c r="O307" s="5">
        <f t="shared" ca="1" si="88"/>
        <v>181927</v>
      </c>
      <c r="P307" t="str">
        <f t="shared" ca="1" si="89"/>
        <v xml:space="preserve"> 支付宝 </v>
      </c>
      <c r="Q307" t="str">
        <f t="shared" ca="1" si="90"/>
        <v xml:space="preserve"> 微信支付 </v>
      </c>
      <c r="R307" t="str">
        <f t="shared" ca="1" si="91"/>
        <v xml:space="preserve"> 支付宝 </v>
      </c>
      <c r="S307" t="str">
        <f t="shared" ca="1" si="92"/>
        <v>支付宝 - 微信支付 - 支付宝</v>
      </c>
    </row>
    <row r="308" spans="1:19" x14ac:dyDescent="0.2">
      <c r="A308" s="3">
        <f t="shared" ca="1" si="77"/>
        <v>181927</v>
      </c>
      <c r="B308">
        <v>101092</v>
      </c>
      <c r="C308">
        <f t="shared" ca="1" si="78"/>
        <v>13990357787</v>
      </c>
      <c r="D308" t="str">
        <f t="shared" ca="1" si="95"/>
        <v xml:space="preserve"> 微信 </v>
      </c>
      <c r="E308" t="str">
        <f t="shared" ca="1" si="95"/>
        <v xml:space="preserve"> App </v>
      </c>
      <c r="F308" t="str">
        <f t="shared" ca="1" si="79"/>
        <v xml:space="preserve"> 微信支付 </v>
      </c>
      <c r="G308" t="str">
        <f t="shared" ca="1" si="80"/>
        <v xml:space="preserve"> 微信 - App - 微信支付 </v>
      </c>
      <c r="H308" t="str">
        <f t="shared" ca="1" si="81"/>
        <v>7787</v>
      </c>
      <c r="I308">
        <f t="shared" ca="1" si="82"/>
        <v>6</v>
      </c>
      <c r="J308" t="str">
        <f t="shared" ca="1" si="83"/>
        <v>微信 - App - 微信支付</v>
      </c>
      <c r="K308" t="str">
        <f t="shared" ca="1" si="84"/>
        <v>139****7787</v>
      </c>
      <c r="L308">
        <f t="shared" si="85"/>
        <v>308</v>
      </c>
      <c r="M308">
        <f t="shared" si="86"/>
        <v>307</v>
      </c>
      <c r="N308" s="3">
        <f t="shared" ca="1" si="87"/>
        <v>148657</v>
      </c>
      <c r="O308" s="5">
        <f t="shared" ca="1" si="88"/>
        <v>119934</v>
      </c>
      <c r="P308" t="str">
        <f t="shared" ca="1" si="89"/>
        <v xml:space="preserve"> 支付宝 </v>
      </c>
      <c r="Q308" t="str">
        <f t="shared" ca="1" si="90"/>
        <v xml:space="preserve"> 信用卡 </v>
      </c>
      <c r="R308" t="str">
        <f t="shared" ca="1" si="91"/>
        <v xml:space="preserve"> 微信支付 </v>
      </c>
      <c r="S308" t="str">
        <f t="shared" ca="1" si="92"/>
        <v>支付宝 - 信用卡 - 微信支付</v>
      </c>
    </row>
    <row r="309" spans="1:19" x14ac:dyDescent="0.2">
      <c r="A309" s="3">
        <f t="shared" ca="1" si="77"/>
        <v>119934</v>
      </c>
      <c r="B309">
        <v>100288</v>
      </c>
      <c r="C309">
        <f t="shared" ca="1" si="78"/>
        <v>13198398589</v>
      </c>
      <c r="D309" t="str">
        <f t="shared" ca="1" si="95"/>
        <v xml:space="preserve"> 天猫 </v>
      </c>
      <c r="E309" t="str">
        <f t="shared" ca="1" si="95"/>
        <v xml:space="preserve"> App </v>
      </c>
      <c r="F309" t="str">
        <f t="shared" ca="1" si="79"/>
        <v xml:space="preserve"> 信用卡 </v>
      </c>
      <c r="G309" t="str">
        <f t="shared" ca="1" si="80"/>
        <v xml:space="preserve"> 天猫 - App - 信用卡 </v>
      </c>
      <c r="H309" t="str">
        <f t="shared" ca="1" si="81"/>
        <v>8589</v>
      </c>
      <c r="I309">
        <f t="shared" ca="1" si="82"/>
        <v>6</v>
      </c>
      <c r="J309" t="str">
        <f t="shared" ca="1" si="83"/>
        <v>天猫 - App - 信用卡</v>
      </c>
      <c r="K309" t="str">
        <f t="shared" ca="1" si="84"/>
        <v>131****8589</v>
      </c>
      <c r="L309">
        <f t="shared" si="85"/>
        <v>309</v>
      </c>
      <c r="M309">
        <f t="shared" si="86"/>
        <v>308</v>
      </c>
      <c r="N309" s="3">
        <f t="shared" ca="1" si="87"/>
        <v>194544</v>
      </c>
      <c r="O309" s="5">
        <f t="shared" ca="1" si="88"/>
        <v>174202</v>
      </c>
      <c r="P309" t="str">
        <f t="shared" ca="1" si="89"/>
        <v xml:space="preserve"> 信用卡 </v>
      </c>
      <c r="Q309" t="str">
        <f t="shared" ca="1" si="90"/>
        <v xml:space="preserve"> 微信支付 </v>
      </c>
      <c r="R309" t="str">
        <f t="shared" ca="1" si="91"/>
        <v xml:space="preserve"> 微信支付 </v>
      </c>
      <c r="S309" t="str">
        <f t="shared" ca="1" si="92"/>
        <v>信用卡 - 微信支付 - 微信支付</v>
      </c>
    </row>
    <row r="310" spans="1:19" x14ac:dyDescent="0.2">
      <c r="A310" s="3">
        <f t="shared" ca="1" si="77"/>
        <v>174202</v>
      </c>
      <c r="B310">
        <v>101218</v>
      </c>
      <c r="C310">
        <f t="shared" ca="1" si="78"/>
        <v>13967461395</v>
      </c>
      <c r="D310" t="str">
        <f t="shared" ca="1" si="95"/>
        <v xml:space="preserve"> 微信 </v>
      </c>
      <c r="E310" t="str">
        <f t="shared" ca="1" si="95"/>
        <v xml:space="preserve"> 微信 </v>
      </c>
      <c r="F310" t="str">
        <f t="shared" ca="1" si="79"/>
        <v xml:space="preserve"> 信用卡 </v>
      </c>
      <c r="G310" t="str">
        <f t="shared" ca="1" si="80"/>
        <v xml:space="preserve"> 微信 - 微信 - 信用卡 </v>
      </c>
      <c r="H310" t="str">
        <f t="shared" ca="1" si="81"/>
        <v>1395</v>
      </c>
      <c r="I310">
        <f t="shared" ca="1" si="82"/>
        <v>6</v>
      </c>
      <c r="J310" t="str">
        <f t="shared" ca="1" si="83"/>
        <v>微信 - 微信 - 信用卡</v>
      </c>
      <c r="K310" t="str">
        <f t="shared" ca="1" si="84"/>
        <v>139****1395</v>
      </c>
      <c r="L310">
        <f t="shared" si="85"/>
        <v>310</v>
      </c>
      <c r="M310">
        <f t="shared" si="86"/>
        <v>309</v>
      </c>
      <c r="N310" s="3">
        <f t="shared" ca="1" si="87"/>
        <v>126488</v>
      </c>
      <c r="O310" s="5">
        <f t="shared" ca="1" si="88"/>
        <v>161977</v>
      </c>
      <c r="P310" t="str">
        <f t="shared" ca="1" si="89"/>
        <v xml:space="preserve"> 微信支付 </v>
      </c>
      <c r="Q310" t="str">
        <f t="shared" ca="1" si="90"/>
        <v xml:space="preserve"> 微信支付 </v>
      </c>
      <c r="R310" t="str">
        <f t="shared" ca="1" si="91"/>
        <v xml:space="preserve"> 信用卡 </v>
      </c>
      <c r="S310" t="str">
        <f t="shared" ca="1" si="92"/>
        <v>微信支付 - 微信支付 - 信用卡</v>
      </c>
    </row>
    <row r="311" spans="1:19" x14ac:dyDescent="0.2">
      <c r="A311" s="3">
        <f t="shared" ca="1" si="77"/>
        <v>161977</v>
      </c>
      <c r="B311">
        <v>101121</v>
      </c>
      <c r="C311">
        <f t="shared" ca="1" si="78"/>
        <v>13383008075</v>
      </c>
      <c r="D311" t="str">
        <f t="shared" ca="1" si="95"/>
        <v xml:space="preserve"> 天猫 </v>
      </c>
      <c r="E311" t="str">
        <f t="shared" ca="1" si="95"/>
        <v xml:space="preserve"> 微信 </v>
      </c>
      <c r="F311" t="str">
        <f t="shared" ca="1" si="79"/>
        <v xml:space="preserve"> 支付宝 </v>
      </c>
      <c r="G311" t="str">
        <f t="shared" ca="1" si="80"/>
        <v xml:space="preserve"> 天猫 - 微信 - 支付宝 </v>
      </c>
      <c r="H311" t="str">
        <f t="shared" ca="1" si="81"/>
        <v>8075</v>
      </c>
      <c r="I311">
        <f t="shared" ca="1" si="82"/>
        <v>6</v>
      </c>
      <c r="J311" t="str">
        <f t="shared" ca="1" si="83"/>
        <v>天猫 - 微信 - 支付宝</v>
      </c>
      <c r="K311" t="str">
        <f t="shared" ca="1" si="84"/>
        <v>133****8075</v>
      </c>
      <c r="L311">
        <f t="shared" si="85"/>
        <v>311</v>
      </c>
      <c r="M311">
        <f t="shared" si="86"/>
        <v>310</v>
      </c>
      <c r="N311" s="3">
        <f t="shared" ca="1" si="87"/>
        <v>191440</v>
      </c>
      <c r="O311" s="5">
        <f t="shared" ca="1" si="88"/>
        <v>187575</v>
      </c>
      <c r="P311" t="str">
        <f t="shared" ca="1" si="89"/>
        <v xml:space="preserve"> 信用卡 </v>
      </c>
      <c r="Q311" t="str">
        <f t="shared" ca="1" si="90"/>
        <v xml:space="preserve"> 支付宝 </v>
      </c>
      <c r="R311" t="str">
        <f t="shared" ca="1" si="91"/>
        <v xml:space="preserve"> 支付宝 </v>
      </c>
      <c r="S311" t="str">
        <f t="shared" ca="1" si="92"/>
        <v>信用卡 - 支付宝 - 支付宝</v>
      </c>
    </row>
    <row r="312" spans="1:19" x14ac:dyDescent="0.2">
      <c r="A312" s="3">
        <f t="shared" ca="1" si="77"/>
        <v>187575</v>
      </c>
      <c r="B312">
        <v>101337</v>
      </c>
      <c r="C312">
        <f t="shared" ca="1" si="78"/>
        <v>13840148950</v>
      </c>
      <c r="D312" t="str">
        <f t="shared" ca="1" si="95"/>
        <v xml:space="preserve"> 微信 </v>
      </c>
      <c r="E312" t="str">
        <f t="shared" ca="1" si="95"/>
        <v xml:space="preserve"> 微信 </v>
      </c>
      <c r="F312" t="str">
        <f t="shared" ca="1" si="79"/>
        <v xml:space="preserve"> 支付宝 </v>
      </c>
      <c r="G312" t="str">
        <f t="shared" ca="1" si="80"/>
        <v xml:space="preserve"> 微信 - 微信 - 支付宝 </v>
      </c>
      <c r="H312" t="str">
        <f t="shared" ca="1" si="81"/>
        <v>8950</v>
      </c>
      <c r="I312">
        <f t="shared" ca="1" si="82"/>
        <v>6</v>
      </c>
      <c r="J312" t="str">
        <f t="shared" ca="1" si="83"/>
        <v>微信 - 微信 - 支付宝</v>
      </c>
      <c r="K312" t="str">
        <f t="shared" ca="1" si="84"/>
        <v>138****8950</v>
      </c>
      <c r="L312">
        <f t="shared" si="85"/>
        <v>312</v>
      </c>
      <c r="M312">
        <f t="shared" si="86"/>
        <v>311</v>
      </c>
      <c r="N312" s="3">
        <f t="shared" ca="1" si="87"/>
        <v>197906</v>
      </c>
      <c r="O312" s="5">
        <f t="shared" ca="1" si="88"/>
        <v>102225</v>
      </c>
      <c r="P312" t="str">
        <f t="shared" ca="1" si="89"/>
        <v xml:space="preserve"> 信用卡 </v>
      </c>
      <c r="Q312" t="str">
        <f t="shared" ca="1" si="90"/>
        <v xml:space="preserve"> 微信支付 </v>
      </c>
      <c r="R312" t="str">
        <f t="shared" ca="1" si="91"/>
        <v xml:space="preserve"> 信用卡 </v>
      </c>
      <c r="S312" t="str">
        <f t="shared" ca="1" si="92"/>
        <v>信用卡 - 微信支付 - 信用卡</v>
      </c>
    </row>
    <row r="313" spans="1:19" x14ac:dyDescent="0.2">
      <c r="A313" s="3">
        <f t="shared" ca="1" si="77"/>
        <v>102225</v>
      </c>
      <c r="B313">
        <v>100467</v>
      </c>
      <c r="C313">
        <f t="shared" ca="1" si="78"/>
        <v>13585776445</v>
      </c>
      <c r="D313" t="str">
        <f t="shared" ca="1" si="95"/>
        <v xml:space="preserve"> 微信 </v>
      </c>
      <c r="E313" t="str">
        <f t="shared" ca="1" si="95"/>
        <v xml:space="preserve"> App </v>
      </c>
      <c r="F313" t="str">
        <f t="shared" ca="1" si="79"/>
        <v xml:space="preserve"> 信用卡 </v>
      </c>
      <c r="G313" t="str">
        <f t="shared" ca="1" si="80"/>
        <v xml:space="preserve"> 微信 - App - 信用卡 </v>
      </c>
      <c r="H313" t="str">
        <f t="shared" ca="1" si="81"/>
        <v>6445</v>
      </c>
      <c r="I313">
        <f t="shared" ca="1" si="82"/>
        <v>6</v>
      </c>
      <c r="J313" t="str">
        <f t="shared" ca="1" si="83"/>
        <v>微信 - App - 信用卡</v>
      </c>
      <c r="K313" t="str">
        <f t="shared" ca="1" si="84"/>
        <v>135****6445</v>
      </c>
      <c r="L313">
        <f t="shared" si="85"/>
        <v>313</v>
      </c>
      <c r="M313">
        <f t="shared" si="86"/>
        <v>312</v>
      </c>
      <c r="N313" s="3">
        <f t="shared" ca="1" si="87"/>
        <v>144024</v>
      </c>
      <c r="O313" s="5">
        <f t="shared" ca="1" si="88"/>
        <v>144874</v>
      </c>
      <c r="P313" t="str">
        <f t="shared" ca="1" si="89"/>
        <v xml:space="preserve"> 支付宝 </v>
      </c>
      <c r="Q313" t="str">
        <f t="shared" ca="1" si="90"/>
        <v xml:space="preserve"> 支付宝 </v>
      </c>
      <c r="R313" t="str">
        <f t="shared" ca="1" si="91"/>
        <v xml:space="preserve"> 信用卡 </v>
      </c>
      <c r="S313" t="str">
        <f t="shared" ca="1" si="92"/>
        <v>支付宝 - 支付宝 - 信用卡</v>
      </c>
    </row>
    <row r="314" spans="1:19" x14ac:dyDescent="0.2">
      <c r="A314" s="3">
        <f t="shared" ca="1" si="77"/>
        <v>144874</v>
      </c>
      <c r="B314">
        <v>100112</v>
      </c>
      <c r="C314">
        <f t="shared" ca="1" si="78"/>
        <v>13129690713</v>
      </c>
      <c r="D314" t="str">
        <f t="shared" ca="1" si="95"/>
        <v xml:space="preserve"> 微信 </v>
      </c>
      <c r="E314" t="str">
        <f t="shared" ca="1" si="95"/>
        <v xml:space="preserve"> 天猫 </v>
      </c>
      <c r="F314" t="str">
        <f t="shared" ca="1" si="79"/>
        <v xml:space="preserve"> 微信支付 </v>
      </c>
      <c r="G314" t="str">
        <f t="shared" ca="1" si="80"/>
        <v xml:space="preserve"> 微信 - 天猫 - 微信支付 </v>
      </c>
      <c r="H314" t="str">
        <f t="shared" ca="1" si="81"/>
        <v>0713</v>
      </c>
      <c r="I314">
        <f t="shared" ca="1" si="82"/>
        <v>6</v>
      </c>
      <c r="J314" t="str">
        <f t="shared" ca="1" si="83"/>
        <v>微信 - 天猫 - 微信支付</v>
      </c>
      <c r="K314" t="str">
        <f t="shared" ca="1" si="84"/>
        <v>131****0713</v>
      </c>
      <c r="L314">
        <f t="shared" si="85"/>
        <v>314</v>
      </c>
      <c r="M314">
        <f t="shared" si="86"/>
        <v>313</v>
      </c>
      <c r="N314" s="3">
        <f t="shared" ca="1" si="87"/>
        <v>184054</v>
      </c>
      <c r="O314" s="5">
        <f t="shared" ca="1" si="88"/>
        <v>193955</v>
      </c>
      <c r="P314" t="str">
        <f t="shared" ca="1" si="89"/>
        <v xml:space="preserve"> 信用卡 </v>
      </c>
      <c r="Q314" t="str">
        <f t="shared" ca="1" si="90"/>
        <v xml:space="preserve"> 支付宝 </v>
      </c>
      <c r="R314" t="str">
        <f t="shared" ca="1" si="91"/>
        <v xml:space="preserve"> 微信支付 </v>
      </c>
      <c r="S314" t="str">
        <f t="shared" ca="1" si="92"/>
        <v>信用卡 - 支付宝 - 微信支付</v>
      </c>
    </row>
    <row r="315" spans="1:19" x14ac:dyDescent="0.2">
      <c r="A315" s="3">
        <f t="shared" ca="1" si="77"/>
        <v>193955</v>
      </c>
      <c r="B315">
        <v>101263</v>
      </c>
      <c r="C315">
        <f t="shared" ca="1" si="78"/>
        <v>13056333781</v>
      </c>
      <c r="D315" t="str">
        <f t="shared" ca="1" si="95"/>
        <v xml:space="preserve"> App </v>
      </c>
      <c r="E315" t="str">
        <f t="shared" ca="1" si="95"/>
        <v xml:space="preserve"> 微信 </v>
      </c>
      <c r="F315" t="str">
        <f t="shared" ca="1" si="79"/>
        <v xml:space="preserve"> 支付宝 </v>
      </c>
      <c r="G315" t="str">
        <f t="shared" ca="1" si="80"/>
        <v xml:space="preserve"> App - 微信 - 支付宝 </v>
      </c>
      <c r="H315" t="str">
        <f t="shared" ca="1" si="81"/>
        <v>3781</v>
      </c>
      <c r="I315">
        <f t="shared" ca="1" si="82"/>
        <v>6</v>
      </c>
      <c r="J315" t="str">
        <f t="shared" ca="1" si="83"/>
        <v>App - 微信 - 支付宝</v>
      </c>
      <c r="K315" t="str">
        <f t="shared" ca="1" si="84"/>
        <v>130****3781</v>
      </c>
      <c r="L315">
        <f t="shared" si="85"/>
        <v>315</v>
      </c>
      <c r="M315">
        <f t="shared" si="86"/>
        <v>314</v>
      </c>
      <c r="N315" s="3">
        <f t="shared" ca="1" si="87"/>
        <v>132968</v>
      </c>
      <c r="O315" s="5">
        <f t="shared" ca="1" si="88"/>
        <v>150978</v>
      </c>
      <c r="P315" t="str">
        <f t="shared" ca="1" si="89"/>
        <v xml:space="preserve"> 信用卡 </v>
      </c>
      <c r="Q315" t="str">
        <f t="shared" ca="1" si="90"/>
        <v xml:space="preserve"> 微信支付 </v>
      </c>
      <c r="R315" t="str">
        <f t="shared" ca="1" si="91"/>
        <v xml:space="preserve"> 微信支付 </v>
      </c>
      <c r="S315" t="str">
        <f t="shared" ca="1" si="92"/>
        <v>信用卡 - 微信支付 - 微信支付</v>
      </c>
    </row>
    <row r="316" spans="1:19" x14ac:dyDescent="0.2">
      <c r="A316" s="3">
        <f t="shared" ca="1" si="77"/>
        <v>150978</v>
      </c>
      <c r="B316">
        <v>100997</v>
      </c>
      <c r="C316">
        <f t="shared" ca="1" si="78"/>
        <v>13681706987</v>
      </c>
      <c r="D316" t="str">
        <f t="shared" ca="1" si="95"/>
        <v xml:space="preserve"> App </v>
      </c>
      <c r="E316" t="str">
        <f t="shared" ca="1" si="95"/>
        <v xml:space="preserve"> 微信 </v>
      </c>
      <c r="F316" t="str">
        <f t="shared" ca="1" si="79"/>
        <v xml:space="preserve"> 微信支付 </v>
      </c>
      <c r="G316" t="str">
        <f t="shared" ca="1" si="80"/>
        <v xml:space="preserve"> App - 微信 - 微信支付 </v>
      </c>
      <c r="H316" t="str">
        <f t="shared" ca="1" si="81"/>
        <v>6987</v>
      </c>
      <c r="I316">
        <f t="shared" ca="1" si="82"/>
        <v>6</v>
      </c>
      <c r="J316" t="str">
        <f t="shared" ca="1" si="83"/>
        <v>App - 微信 - 微信支付</v>
      </c>
      <c r="K316" t="str">
        <f t="shared" ca="1" si="84"/>
        <v>136****6987</v>
      </c>
      <c r="L316">
        <f t="shared" si="85"/>
        <v>316</v>
      </c>
      <c r="M316">
        <f t="shared" si="86"/>
        <v>315</v>
      </c>
      <c r="N316" s="3">
        <f t="shared" ca="1" si="87"/>
        <v>173284</v>
      </c>
      <c r="O316" s="5">
        <f t="shared" ca="1" si="88"/>
        <v>125907</v>
      </c>
      <c r="P316" t="str">
        <f t="shared" ca="1" si="89"/>
        <v xml:space="preserve"> 微信支付 </v>
      </c>
      <c r="Q316" t="str">
        <f t="shared" ca="1" si="90"/>
        <v xml:space="preserve"> 信用卡 </v>
      </c>
      <c r="R316" t="str">
        <f t="shared" ca="1" si="91"/>
        <v xml:space="preserve"> 微信支付 </v>
      </c>
      <c r="S316" t="str">
        <f t="shared" ca="1" si="92"/>
        <v>微信支付 - 信用卡 - 微信支付</v>
      </c>
    </row>
    <row r="317" spans="1:19" x14ac:dyDescent="0.2">
      <c r="A317" s="3">
        <f t="shared" ca="1" si="77"/>
        <v>125907</v>
      </c>
      <c r="B317">
        <v>101230</v>
      </c>
      <c r="C317">
        <f t="shared" ca="1" si="78"/>
        <v>13437229278</v>
      </c>
      <c r="D317" t="str">
        <f t="shared" ca="1" si="95"/>
        <v xml:space="preserve"> 微信 </v>
      </c>
      <c r="E317" t="str">
        <f t="shared" ca="1" si="95"/>
        <v xml:space="preserve"> 微信 </v>
      </c>
      <c r="F317" t="str">
        <f t="shared" ca="1" si="79"/>
        <v xml:space="preserve"> 信用卡 </v>
      </c>
      <c r="G317" t="str">
        <f t="shared" ca="1" si="80"/>
        <v xml:space="preserve"> 微信 - 微信 - 信用卡 </v>
      </c>
      <c r="H317" t="str">
        <f t="shared" ca="1" si="81"/>
        <v>9278</v>
      </c>
      <c r="I317">
        <f t="shared" ca="1" si="82"/>
        <v>6</v>
      </c>
      <c r="J317" t="str">
        <f t="shared" ca="1" si="83"/>
        <v>微信 - 微信 - 信用卡</v>
      </c>
      <c r="K317" t="str">
        <f t="shared" ca="1" si="84"/>
        <v>134****9278</v>
      </c>
      <c r="L317">
        <f t="shared" si="85"/>
        <v>317</v>
      </c>
      <c r="M317">
        <f t="shared" si="86"/>
        <v>316</v>
      </c>
      <c r="N317" s="3">
        <f t="shared" ca="1" si="87"/>
        <v>142696</v>
      </c>
      <c r="O317" s="5">
        <f t="shared" ca="1" si="88"/>
        <v>111454</v>
      </c>
      <c r="P317" t="str">
        <f t="shared" ca="1" si="89"/>
        <v xml:space="preserve"> 微信支付 </v>
      </c>
      <c r="Q317" t="str">
        <f t="shared" ca="1" si="90"/>
        <v xml:space="preserve"> 微信支付 </v>
      </c>
      <c r="R317" t="str">
        <f t="shared" ca="1" si="91"/>
        <v xml:space="preserve"> 微信支付 </v>
      </c>
      <c r="S317" t="str">
        <f t="shared" ca="1" si="92"/>
        <v>微信支付 - 微信支付 - 微信支付</v>
      </c>
    </row>
    <row r="318" spans="1:19" x14ac:dyDescent="0.2">
      <c r="A318" s="3">
        <f t="shared" ca="1" si="77"/>
        <v>111454</v>
      </c>
      <c r="B318">
        <v>101084</v>
      </c>
      <c r="C318">
        <f t="shared" ca="1" si="78"/>
        <v>13122946466</v>
      </c>
      <c r="D318" t="str">
        <f t="shared" ca="1" si="95"/>
        <v xml:space="preserve"> 微信 </v>
      </c>
      <c r="E318" t="str">
        <f t="shared" ca="1" si="95"/>
        <v xml:space="preserve"> 天猫 </v>
      </c>
      <c r="F318" t="str">
        <f t="shared" ca="1" si="79"/>
        <v xml:space="preserve"> 微信支付 </v>
      </c>
      <c r="G318" t="str">
        <f t="shared" ca="1" si="80"/>
        <v xml:space="preserve"> 微信 - 天猫 - 微信支付 </v>
      </c>
      <c r="H318" t="str">
        <f t="shared" ca="1" si="81"/>
        <v>6466</v>
      </c>
      <c r="I318">
        <f t="shared" ca="1" si="82"/>
        <v>6</v>
      </c>
      <c r="J318" t="str">
        <f t="shared" ca="1" si="83"/>
        <v>微信 - 天猫 - 微信支付</v>
      </c>
      <c r="K318" t="str">
        <f t="shared" ca="1" si="84"/>
        <v>131****6466</v>
      </c>
      <c r="L318">
        <f t="shared" si="85"/>
        <v>318</v>
      </c>
      <c r="M318">
        <f t="shared" si="86"/>
        <v>317</v>
      </c>
      <c r="N318" s="3">
        <f t="shared" ca="1" si="87"/>
        <v>152842</v>
      </c>
      <c r="O318" s="5">
        <f t="shared" ca="1" si="88"/>
        <v>190071</v>
      </c>
      <c r="P318" t="str">
        <f t="shared" ca="1" si="89"/>
        <v xml:space="preserve"> 信用卡 </v>
      </c>
      <c r="Q318" t="str">
        <f t="shared" ca="1" si="90"/>
        <v xml:space="preserve"> 信用卡 </v>
      </c>
      <c r="R318" t="str">
        <f t="shared" ca="1" si="91"/>
        <v xml:space="preserve"> 微信支付 </v>
      </c>
      <c r="S318" t="str">
        <f t="shared" ca="1" si="92"/>
        <v>信用卡 - 信用卡 - 微信支付</v>
      </c>
    </row>
    <row r="319" spans="1:19" x14ac:dyDescent="0.2">
      <c r="A319" s="3">
        <f t="shared" ca="1" si="77"/>
        <v>190071</v>
      </c>
      <c r="B319">
        <v>101273</v>
      </c>
      <c r="C319">
        <f t="shared" ca="1" si="78"/>
        <v>13574594342</v>
      </c>
      <c r="D319" t="str">
        <f t="shared" ca="1" si="95"/>
        <v xml:space="preserve"> 天猫 </v>
      </c>
      <c r="E319" t="str">
        <f t="shared" ca="1" si="95"/>
        <v xml:space="preserve"> 天猫 </v>
      </c>
      <c r="F319" t="str">
        <f t="shared" ca="1" si="79"/>
        <v xml:space="preserve"> 微信支付 </v>
      </c>
      <c r="G319" t="str">
        <f t="shared" ca="1" si="80"/>
        <v xml:space="preserve"> 天猫 - 天猫 - 微信支付 </v>
      </c>
      <c r="H319" t="str">
        <f t="shared" ca="1" si="81"/>
        <v>4342</v>
      </c>
      <c r="I319">
        <f t="shared" ca="1" si="82"/>
        <v>6</v>
      </c>
      <c r="J319" t="str">
        <f t="shared" ca="1" si="83"/>
        <v>天猫 - 天猫 - 微信支付</v>
      </c>
      <c r="K319" t="str">
        <f t="shared" ca="1" si="84"/>
        <v>135****4342</v>
      </c>
      <c r="L319">
        <f t="shared" si="85"/>
        <v>319</v>
      </c>
      <c r="M319">
        <f t="shared" si="86"/>
        <v>318</v>
      </c>
      <c r="N319" s="3">
        <f t="shared" ca="1" si="87"/>
        <v>193926</v>
      </c>
      <c r="O319" s="5">
        <f t="shared" ca="1" si="88"/>
        <v>194188</v>
      </c>
      <c r="P319" t="str">
        <f t="shared" ca="1" si="89"/>
        <v xml:space="preserve"> 信用卡 </v>
      </c>
      <c r="Q319" t="str">
        <f t="shared" ca="1" si="90"/>
        <v xml:space="preserve"> 支付宝 </v>
      </c>
      <c r="R319" t="str">
        <f t="shared" ca="1" si="91"/>
        <v xml:space="preserve"> 微信支付 </v>
      </c>
      <c r="S319" t="str">
        <f t="shared" ca="1" si="92"/>
        <v>信用卡 - 支付宝 - 微信支付</v>
      </c>
    </row>
    <row r="320" spans="1:19" x14ac:dyDescent="0.2">
      <c r="A320" s="3">
        <f t="shared" ca="1" si="77"/>
        <v>194188</v>
      </c>
      <c r="B320">
        <v>101372</v>
      </c>
      <c r="C320">
        <f t="shared" ca="1" si="78"/>
        <v>13822424845</v>
      </c>
      <c r="D320" t="str">
        <f t="shared" ca="1" si="95"/>
        <v xml:space="preserve"> 天猫 </v>
      </c>
      <c r="E320" t="str">
        <f t="shared" ca="1" si="95"/>
        <v xml:space="preserve"> 微信 </v>
      </c>
      <c r="F320" t="str">
        <f t="shared" ca="1" si="79"/>
        <v xml:space="preserve"> 信用卡 </v>
      </c>
      <c r="G320" t="str">
        <f t="shared" ca="1" si="80"/>
        <v xml:space="preserve"> 天猫 - 微信 - 信用卡 </v>
      </c>
      <c r="H320" t="str">
        <f t="shared" ca="1" si="81"/>
        <v>4845</v>
      </c>
      <c r="I320">
        <f t="shared" ca="1" si="82"/>
        <v>6</v>
      </c>
      <c r="J320" t="str">
        <f t="shared" ca="1" si="83"/>
        <v>天猫 - 微信 - 信用卡</v>
      </c>
      <c r="K320" t="str">
        <f t="shared" ca="1" si="84"/>
        <v>138****4845</v>
      </c>
      <c r="L320">
        <f t="shared" si="85"/>
        <v>320</v>
      </c>
      <c r="M320">
        <f t="shared" si="86"/>
        <v>319</v>
      </c>
      <c r="N320" s="3">
        <f t="shared" ca="1" si="87"/>
        <v>157390</v>
      </c>
      <c r="O320" s="5">
        <f t="shared" ca="1" si="88"/>
        <v>133502</v>
      </c>
      <c r="P320" t="str">
        <f t="shared" ca="1" si="89"/>
        <v xml:space="preserve"> 微信支付 </v>
      </c>
      <c r="Q320" t="str">
        <f t="shared" ca="1" si="90"/>
        <v xml:space="preserve"> 信用卡 </v>
      </c>
      <c r="R320" t="str">
        <f t="shared" ca="1" si="91"/>
        <v xml:space="preserve"> 支付宝 </v>
      </c>
      <c r="S320" t="str">
        <f t="shared" ca="1" si="92"/>
        <v>微信支付 - 信用卡 - 支付宝</v>
      </c>
    </row>
    <row r="321" spans="1:19" x14ac:dyDescent="0.2">
      <c r="A321" s="3">
        <f t="shared" ca="1" si="77"/>
        <v>133502</v>
      </c>
      <c r="B321">
        <v>100613</v>
      </c>
      <c r="C321">
        <f t="shared" ca="1" si="78"/>
        <v>13056083295</v>
      </c>
      <c r="D321" t="str">
        <f t="shared" ca="1" si="95"/>
        <v xml:space="preserve"> 微信 </v>
      </c>
      <c r="E321" t="str">
        <f t="shared" ca="1" si="95"/>
        <v xml:space="preserve"> 微信 </v>
      </c>
      <c r="F321" t="str">
        <f t="shared" ca="1" si="79"/>
        <v xml:space="preserve"> 信用卡 </v>
      </c>
      <c r="G321" t="str">
        <f t="shared" ca="1" si="80"/>
        <v xml:space="preserve"> 微信 - 微信 - 信用卡 </v>
      </c>
      <c r="H321" t="str">
        <f t="shared" ca="1" si="81"/>
        <v>3295</v>
      </c>
      <c r="I321">
        <f t="shared" ca="1" si="82"/>
        <v>6</v>
      </c>
      <c r="J321" t="str">
        <f t="shared" ca="1" si="83"/>
        <v>微信 - 微信 - 信用卡</v>
      </c>
      <c r="K321" t="str">
        <f t="shared" ca="1" si="84"/>
        <v>130****3295</v>
      </c>
      <c r="L321">
        <f t="shared" si="85"/>
        <v>321</v>
      </c>
      <c r="M321">
        <f t="shared" si="86"/>
        <v>320</v>
      </c>
      <c r="N321" s="3">
        <f t="shared" ca="1" si="87"/>
        <v>135206</v>
      </c>
      <c r="O321" s="5">
        <f t="shared" ca="1" si="88"/>
        <v>107607</v>
      </c>
      <c r="P321" t="str">
        <f t="shared" ca="1" si="89"/>
        <v xml:space="preserve"> 信用卡 </v>
      </c>
      <c r="Q321" t="str">
        <f t="shared" ca="1" si="90"/>
        <v xml:space="preserve"> 支付宝 </v>
      </c>
      <c r="R321" t="str">
        <f t="shared" ca="1" si="91"/>
        <v xml:space="preserve"> 支付宝 </v>
      </c>
      <c r="S321" t="str">
        <f t="shared" ca="1" si="92"/>
        <v>信用卡 - 支付宝 - 支付宝</v>
      </c>
    </row>
    <row r="322" spans="1:19" x14ac:dyDescent="0.2">
      <c r="A322" s="3">
        <f t="shared" ref="A322:A385" ca="1" si="96">ROUND((RAND()*100000+100000),0)</f>
        <v>107607</v>
      </c>
      <c r="B322">
        <v>100935</v>
      </c>
      <c r="C322">
        <f t="shared" ref="C322:C385" ca="1" si="97">ROUND((13000000000+RAND()*1000000000),0)</f>
        <v>13889113719</v>
      </c>
      <c r="D322" t="str">
        <f t="shared" ref="D322:E341" ca="1" si="98">IF(RAND()&lt;0.33," 天猫 ",IF(RAND()&lt;0.66," 微信 "," App "))</f>
        <v xml:space="preserve"> 天猫 </v>
      </c>
      <c r="E322" t="str">
        <f t="shared" ca="1" si="98"/>
        <v xml:space="preserve"> 微信 </v>
      </c>
      <c r="F322" t="str">
        <f t="shared" ref="F322:F385" ca="1" si="99">IF(RAND()&lt;0.33," 信用卡 ",IF(RAND()&lt;0.66," 微信支付 "," 支付宝 "))</f>
        <v xml:space="preserve"> 支付宝 </v>
      </c>
      <c r="G322" t="str">
        <f t="shared" ref="G322:G385" ca="1" si="100">CONCATENATE(D322,"-",E322,"-",F322)</f>
        <v xml:space="preserve"> 天猫 - 微信 - 支付宝 </v>
      </c>
      <c r="H322" t="str">
        <f t="shared" ref="H322:H385" ca="1" si="101">RIGHT(C322,4)</f>
        <v>3719</v>
      </c>
      <c r="I322">
        <f t="shared" ref="I322:I385" ca="1" si="102">LEN(A322)</f>
        <v>6</v>
      </c>
      <c r="J322" t="str">
        <f t="shared" ref="J322:J385" ca="1" si="103">TRIM(G322)</f>
        <v>天猫 - 微信 - 支付宝</v>
      </c>
      <c r="K322" t="str">
        <f t="shared" ref="K322:K385" ca="1" si="104">REPLACE(C322,4,4,"****")</f>
        <v>138****3719</v>
      </c>
      <c r="L322">
        <f t="shared" ref="L322:L385" si="105">ROW(A322)</f>
        <v>322</v>
      </c>
      <c r="M322">
        <f t="shared" ref="M322:M385" si="106">MATCH(B322,$B$2:$B$1501,)</f>
        <v>321</v>
      </c>
      <c r="N322" s="3">
        <f t="shared" ref="N322:N385" ca="1" si="107">INDEX($A$2:$A$1501,(MATCH(B322+1,$B$2:$B$1501,)))</f>
        <v>108732</v>
      </c>
      <c r="O322" s="5">
        <f t="shared" ref="O322:O385" ca="1" si="108">A323</f>
        <v>118077</v>
      </c>
      <c r="P322" t="str">
        <f t="shared" ca="1" si="89"/>
        <v xml:space="preserve"> 微信支付 </v>
      </c>
      <c r="Q322" t="str">
        <f t="shared" ca="1" si="90"/>
        <v xml:space="preserve"> 微信支付 </v>
      </c>
      <c r="R322" t="str">
        <f t="shared" ca="1" si="91"/>
        <v xml:space="preserve"> 支付宝 </v>
      </c>
      <c r="S322" t="str">
        <f t="shared" ca="1" si="92"/>
        <v>微信支付 - 微信支付 - 支付宝</v>
      </c>
    </row>
    <row r="323" spans="1:19" x14ac:dyDescent="0.2">
      <c r="A323" s="3">
        <f t="shared" ca="1" si="96"/>
        <v>118077</v>
      </c>
      <c r="B323">
        <v>100008</v>
      </c>
      <c r="C323">
        <f t="shared" ca="1" si="97"/>
        <v>13499403064</v>
      </c>
      <c r="D323" t="str">
        <f t="shared" ca="1" si="98"/>
        <v xml:space="preserve"> 微信 </v>
      </c>
      <c r="E323" t="str">
        <f t="shared" ca="1" si="98"/>
        <v xml:space="preserve"> 天猫 </v>
      </c>
      <c r="F323" t="str">
        <f t="shared" ca="1" si="99"/>
        <v xml:space="preserve"> 微信支付 </v>
      </c>
      <c r="G323" t="str">
        <f t="shared" ca="1" si="100"/>
        <v xml:space="preserve"> 微信 - 天猫 - 微信支付 </v>
      </c>
      <c r="H323" t="str">
        <f t="shared" ca="1" si="101"/>
        <v>3064</v>
      </c>
      <c r="I323">
        <f t="shared" ca="1" si="102"/>
        <v>6</v>
      </c>
      <c r="J323" t="str">
        <f t="shared" ca="1" si="103"/>
        <v>微信 - 天猫 - 微信支付</v>
      </c>
      <c r="K323" t="str">
        <f t="shared" ca="1" si="104"/>
        <v>134****3064</v>
      </c>
      <c r="L323">
        <f t="shared" si="105"/>
        <v>323</v>
      </c>
      <c r="M323">
        <f t="shared" si="106"/>
        <v>322</v>
      </c>
      <c r="N323" s="3">
        <f t="shared" ca="1" si="107"/>
        <v>159647</v>
      </c>
      <c r="O323" s="5">
        <f t="shared" ca="1" si="108"/>
        <v>148159</v>
      </c>
      <c r="P323" t="str">
        <f t="shared" ca="1" si="89"/>
        <v xml:space="preserve"> 微信支付 </v>
      </c>
      <c r="Q323" t="str">
        <f t="shared" ca="1" si="90"/>
        <v xml:space="preserve"> 信用卡 </v>
      </c>
      <c r="R323" t="str">
        <f t="shared" ca="1" si="91"/>
        <v xml:space="preserve"> 微信支付 </v>
      </c>
      <c r="S323" t="str">
        <f t="shared" ca="1" si="92"/>
        <v>微信支付 - 信用卡 - 微信支付</v>
      </c>
    </row>
    <row r="324" spans="1:19" x14ac:dyDescent="0.2">
      <c r="A324" s="3">
        <f t="shared" ca="1" si="96"/>
        <v>148159</v>
      </c>
      <c r="B324">
        <v>100476</v>
      </c>
      <c r="C324">
        <f t="shared" ca="1" si="97"/>
        <v>13751839237</v>
      </c>
      <c r="D324" t="str">
        <f t="shared" ca="1" si="98"/>
        <v xml:space="preserve"> 天猫 </v>
      </c>
      <c r="E324" t="str">
        <f t="shared" ca="1" si="98"/>
        <v xml:space="preserve"> 微信 </v>
      </c>
      <c r="F324" t="str">
        <f t="shared" ca="1" si="99"/>
        <v xml:space="preserve"> 信用卡 </v>
      </c>
      <c r="G324" t="str">
        <f t="shared" ca="1" si="100"/>
        <v xml:space="preserve"> 天猫 - 微信 - 信用卡 </v>
      </c>
      <c r="H324" t="str">
        <f t="shared" ca="1" si="101"/>
        <v>9237</v>
      </c>
      <c r="I324">
        <f t="shared" ca="1" si="102"/>
        <v>6</v>
      </c>
      <c r="J324" t="str">
        <f t="shared" ca="1" si="103"/>
        <v>天猫 - 微信 - 信用卡</v>
      </c>
      <c r="K324" t="str">
        <f t="shared" ca="1" si="104"/>
        <v>137****9237</v>
      </c>
      <c r="L324">
        <f t="shared" si="105"/>
        <v>324</v>
      </c>
      <c r="M324">
        <f t="shared" si="106"/>
        <v>323</v>
      </c>
      <c r="N324" s="3">
        <f t="shared" ca="1" si="107"/>
        <v>183025</v>
      </c>
      <c r="O324" s="5">
        <f t="shared" ca="1" si="108"/>
        <v>109159</v>
      </c>
      <c r="P324" t="str">
        <f t="shared" ref="P324:P387" ca="1" si="109">INDEX($F$2:$F$1501,(MATCH($B323+1,$B$2:$B$1501,)))</f>
        <v xml:space="preserve"> 微信支付 </v>
      </c>
      <c r="Q324" t="str">
        <f t="shared" ref="Q324:Q387" ca="1" si="110">INDEX($F$2:$F$1501,(MATCH($B323+2,$B$2:$B$1501,)))</f>
        <v xml:space="preserve"> 微信支付 </v>
      </c>
      <c r="R324" t="str">
        <f t="shared" ref="R324:R387" ca="1" si="111">INDEX($F$2:$F$1501,(MATCH($B323+3,$B$2:$B$1501,)))</f>
        <v xml:space="preserve"> 微信支付 </v>
      </c>
      <c r="S324" t="str">
        <f t="shared" ref="S324:S387" ca="1" si="112">TRIM(_xlfn.CONCAT(P324,"-",Q324,"-",R324))</f>
        <v>微信支付 - 微信支付 - 微信支付</v>
      </c>
    </row>
    <row r="325" spans="1:19" x14ac:dyDescent="0.2">
      <c r="A325" s="3">
        <f t="shared" ca="1" si="96"/>
        <v>109159</v>
      </c>
      <c r="B325">
        <v>101399</v>
      </c>
      <c r="C325">
        <f t="shared" ca="1" si="97"/>
        <v>13014518318</v>
      </c>
      <c r="D325" t="str">
        <f t="shared" ca="1" si="98"/>
        <v xml:space="preserve"> 微信 </v>
      </c>
      <c r="E325" t="str">
        <f t="shared" ca="1" si="98"/>
        <v xml:space="preserve"> 微信 </v>
      </c>
      <c r="F325" t="str">
        <f t="shared" ca="1" si="99"/>
        <v xml:space="preserve"> 微信支付 </v>
      </c>
      <c r="G325" t="str">
        <f t="shared" ca="1" si="100"/>
        <v xml:space="preserve"> 微信 - 微信 - 微信支付 </v>
      </c>
      <c r="H325" t="str">
        <f t="shared" ca="1" si="101"/>
        <v>8318</v>
      </c>
      <c r="I325">
        <f t="shared" ca="1" si="102"/>
        <v>6</v>
      </c>
      <c r="J325" t="str">
        <f t="shared" ca="1" si="103"/>
        <v>微信 - 微信 - 微信支付</v>
      </c>
      <c r="K325" t="str">
        <f t="shared" ca="1" si="104"/>
        <v>130****8318</v>
      </c>
      <c r="L325">
        <f t="shared" si="105"/>
        <v>325</v>
      </c>
      <c r="M325">
        <f t="shared" si="106"/>
        <v>324</v>
      </c>
      <c r="N325" s="3">
        <f t="shared" ca="1" si="107"/>
        <v>130958</v>
      </c>
      <c r="O325" s="5">
        <f t="shared" ca="1" si="108"/>
        <v>103863</v>
      </c>
      <c r="P325" t="str">
        <f t="shared" ca="1" si="109"/>
        <v xml:space="preserve"> 支付宝 </v>
      </c>
      <c r="Q325" t="str">
        <f t="shared" ca="1" si="110"/>
        <v xml:space="preserve"> 微信支付 </v>
      </c>
      <c r="R325" t="str">
        <f t="shared" ca="1" si="111"/>
        <v xml:space="preserve"> 微信支付 </v>
      </c>
      <c r="S325" t="str">
        <f t="shared" ca="1" si="112"/>
        <v>支付宝 - 微信支付 - 微信支付</v>
      </c>
    </row>
    <row r="326" spans="1:19" x14ac:dyDescent="0.2">
      <c r="A326" s="3">
        <f t="shared" ca="1" si="96"/>
        <v>103863</v>
      </c>
      <c r="B326">
        <v>100201</v>
      </c>
      <c r="C326">
        <f t="shared" ca="1" si="97"/>
        <v>13407160293</v>
      </c>
      <c r="D326" t="str">
        <f t="shared" ca="1" si="98"/>
        <v xml:space="preserve"> 微信 </v>
      </c>
      <c r="E326" t="str">
        <f t="shared" ca="1" si="98"/>
        <v xml:space="preserve"> 微信 </v>
      </c>
      <c r="F326" t="str">
        <f t="shared" ca="1" si="99"/>
        <v xml:space="preserve"> 信用卡 </v>
      </c>
      <c r="G326" t="str">
        <f t="shared" ca="1" si="100"/>
        <v xml:space="preserve"> 微信 - 微信 - 信用卡 </v>
      </c>
      <c r="H326" t="str">
        <f t="shared" ca="1" si="101"/>
        <v>0293</v>
      </c>
      <c r="I326">
        <f t="shared" ca="1" si="102"/>
        <v>6</v>
      </c>
      <c r="J326" t="str">
        <f t="shared" ca="1" si="103"/>
        <v>微信 - 微信 - 信用卡</v>
      </c>
      <c r="K326" t="str">
        <f t="shared" ca="1" si="104"/>
        <v>134****0293</v>
      </c>
      <c r="L326">
        <f t="shared" si="105"/>
        <v>326</v>
      </c>
      <c r="M326">
        <f t="shared" si="106"/>
        <v>325</v>
      </c>
      <c r="N326" s="3">
        <f t="shared" ca="1" si="107"/>
        <v>126798</v>
      </c>
      <c r="O326" s="5">
        <f t="shared" ca="1" si="108"/>
        <v>179007</v>
      </c>
      <c r="P326" t="str">
        <f t="shared" ca="1" si="109"/>
        <v xml:space="preserve"> 信用卡 </v>
      </c>
      <c r="Q326" t="str">
        <f t="shared" ca="1" si="110"/>
        <v xml:space="preserve"> 信用卡 </v>
      </c>
      <c r="R326" t="str">
        <f t="shared" ca="1" si="111"/>
        <v xml:space="preserve"> 信用卡 </v>
      </c>
      <c r="S326" t="str">
        <f t="shared" ca="1" si="112"/>
        <v>信用卡 - 信用卡 - 信用卡</v>
      </c>
    </row>
    <row r="327" spans="1:19" x14ac:dyDescent="0.2">
      <c r="A327" s="3">
        <f t="shared" ca="1" si="96"/>
        <v>179007</v>
      </c>
      <c r="B327">
        <v>101466</v>
      </c>
      <c r="C327">
        <f t="shared" ca="1" si="97"/>
        <v>13478246541</v>
      </c>
      <c r="D327" t="str">
        <f t="shared" ca="1" si="98"/>
        <v xml:space="preserve"> 天猫 </v>
      </c>
      <c r="E327" t="str">
        <f t="shared" ca="1" si="98"/>
        <v xml:space="preserve"> App </v>
      </c>
      <c r="F327" t="str">
        <f t="shared" ca="1" si="99"/>
        <v xml:space="preserve"> 微信支付 </v>
      </c>
      <c r="G327" t="str">
        <f t="shared" ca="1" si="100"/>
        <v xml:space="preserve"> 天猫 - App - 微信支付 </v>
      </c>
      <c r="H327" t="str">
        <f t="shared" ca="1" si="101"/>
        <v>6541</v>
      </c>
      <c r="I327">
        <f t="shared" ca="1" si="102"/>
        <v>6</v>
      </c>
      <c r="J327" t="str">
        <f t="shared" ca="1" si="103"/>
        <v>天猫 - App - 微信支付</v>
      </c>
      <c r="K327" t="str">
        <f t="shared" ca="1" si="104"/>
        <v>134****6541</v>
      </c>
      <c r="L327">
        <f t="shared" si="105"/>
        <v>327</v>
      </c>
      <c r="M327">
        <f t="shared" si="106"/>
        <v>326</v>
      </c>
      <c r="N327" s="3">
        <f t="shared" ca="1" si="107"/>
        <v>190572</v>
      </c>
      <c r="O327" s="5">
        <f t="shared" ca="1" si="108"/>
        <v>139289</v>
      </c>
      <c r="P327" t="str">
        <f t="shared" ca="1" si="109"/>
        <v xml:space="preserve"> 信用卡 </v>
      </c>
      <c r="Q327" t="str">
        <f t="shared" ca="1" si="110"/>
        <v xml:space="preserve"> 支付宝 </v>
      </c>
      <c r="R327" t="str">
        <f t="shared" ca="1" si="111"/>
        <v xml:space="preserve"> 信用卡 </v>
      </c>
      <c r="S327" t="str">
        <f t="shared" ca="1" si="112"/>
        <v>信用卡 - 支付宝 - 信用卡</v>
      </c>
    </row>
    <row r="328" spans="1:19" x14ac:dyDescent="0.2">
      <c r="A328" s="3">
        <f t="shared" ca="1" si="96"/>
        <v>139289</v>
      </c>
      <c r="B328">
        <v>101108</v>
      </c>
      <c r="C328">
        <f t="shared" ca="1" si="97"/>
        <v>13594950169</v>
      </c>
      <c r="D328" t="str">
        <f t="shared" ca="1" si="98"/>
        <v xml:space="preserve"> 微信 </v>
      </c>
      <c r="E328" t="str">
        <f t="shared" ca="1" si="98"/>
        <v xml:space="preserve"> 微信 </v>
      </c>
      <c r="F328" t="str">
        <f t="shared" ca="1" si="99"/>
        <v xml:space="preserve"> 支付宝 </v>
      </c>
      <c r="G328" t="str">
        <f t="shared" ca="1" si="100"/>
        <v xml:space="preserve"> 微信 - 微信 - 支付宝 </v>
      </c>
      <c r="H328" t="str">
        <f t="shared" ca="1" si="101"/>
        <v>0169</v>
      </c>
      <c r="I328">
        <f t="shared" ca="1" si="102"/>
        <v>6</v>
      </c>
      <c r="J328" t="str">
        <f t="shared" ca="1" si="103"/>
        <v>微信 - 微信 - 支付宝</v>
      </c>
      <c r="K328" t="str">
        <f t="shared" ca="1" si="104"/>
        <v>135****0169</v>
      </c>
      <c r="L328">
        <f t="shared" si="105"/>
        <v>328</v>
      </c>
      <c r="M328">
        <f t="shared" si="106"/>
        <v>327</v>
      </c>
      <c r="N328" s="3">
        <f t="shared" ca="1" si="107"/>
        <v>100496</v>
      </c>
      <c r="O328" s="5">
        <f t="shared" ca="1" si="108"/>
        <v>148257</v>
      </c>
      <c r="P328" t="str">
        <f t="shared" ca="1" si="109"/>
        <v xml:space="preserve"> 支付宝 </v>
      </c>
      <c r="Q328" t="str">
        <f t="shared" ca="1" si="110"/>
        <v xml:space="preserve"> 微信支付 </v>
      </c>
      <c r="R328" t="str">
        <f t="shared" ca="1" si="111"/>
        <v xml:space="preserve"> 信用卡 </v>
      </c>
      <c r="S328" t="str">
        <f t="shared" ca="1" si="112"/>
        <v>支付宝 - 微信支付 - 信用卡</v>
      </c>
    </row>
    <row r="329" spans="1:19" x14ac:dyDescent="0.2">
      <c r="A329" s="3">
        <f t="shared" ca="1" si="96"/>
        <v>148257</v>
      </c>
      <c r="B329">
        <v>101021</v>
      </c>
      <c r="C329">
        <f t="shared" ca="1" si="97"/>
        <v>13139632526</v>
      </c>
      <c r="D329" t="str">
        <f t="shared" ca="1" si="98"/>
        <v xml:space="preserve"> 天猫 </v>
      </c>
      <c r="E329" t="str">
        <f t="shared" ca="1" si="98"/>
        <v xml:space="preserve"> 微信 </v>
      </c>
      <c r="F329" t="str">
        <f t="shared" ca="1" si="99"/>
        <v xml:space="preserve"> 微信支付 </v>
      </c>
      <c r="G329" t="str">
        <f t="shared" ca="1" si="100"/>
        <v xml:space="preserve"> 天猫 - 微信 - 微信支付 </v>
      </c>
      <c r="H329" t="str">
        <f t="shared" ca="1" si="101"/>
        <v>2526</v>
      </c>
      <c r="I329">
        <f t="shared" ca="1" si="102"/>
        <v>6</v>
      </c>
      <c r="J329" t="str">
        <f t="shared" ca="1" si="103"/>
        <v>天猫 - 微信 - 微信支付</v>
      </c>
      <c r="K329" t="str">
        <f t="shared" ca="1" si="104"/>
        <v>131****2526</v>
      </c>
      <c r="L329">
        <f t="shared" si="105"/>
        <v>329</v>
      </c>
      <c r="M329">
        <f t="shared" si="106"/>
        <v>328</v>
      </c>
      <c r="N329" s="3">
        <f t="shared" ca="1" si="107"/>
        <v>122606</v>
      </c>
      <c r="O329" s="5">
        <f t="shared" ca="1" si="108"/>
        <v>107831</v>
      </c>
      <c r="P329" t="str">
        <f t="shared" ca="1" si="109"/>
        <v xml:space="preserve"> 信用卡 </v>
      </c>
      <c r="Q329" t="str">
        <f t="shared" ca="1" si="110"/>
        <v xml:space="preserve"> 微信支付 </v>
      </c>
      <c r="R329" t="str">
        <f t="shared" ca="1" si="111"/>
        <v xml:space="preserve"> 信用卡 </v>
      </c>
      <c r="S329" t="str">
        <f t="shared" ca="1" si="112"/>
        <v>信用卡 - 微信支付 - 信用卡</v>
      </c>
    </row>
    <row r="330" spans="1:19" x14ac:dyDescent="0.2">
      <c r="A330" s="3">
        <f t="shared" ca="1" si="96"/>
        <v>107831</v>
      </c>
      <c r="B330">
        <v>100918</v>
      </c>
      <c r="C330">
        <f t="shared" ca="1" si="97"/>
        <v>13654210708</v>
      </c>
      <c r="D330" t="str">
        <f t="shared" ca="1" si="98"/>
        <v xml:space="preserve"> 微信 </v>
      </c>
      <c r="E330" t="str">
        <f t="shared" ca="1" si="98"/>
        <v xml:space="preserve"> App </v>
      </c>
      <c r="F330" t="str">
        <f t="shared" ca="1" si="99"/>
        <v xml:space="preserve"> 支付宝 </v>
      </c>
      <c r="G330" t="str">
        <f t="shared" ca="1" si="100"/>
        <v xml:space="preserve"> 微信 - App - 支付宝 </v>
      </c>
      <c r="H330" t="str">
        <f t="shared" ca="1" si="101"/>
        <v>0708</v>
      </c>
      <c r="I330">
        <f t="shared" ca="1" si="102"/>
        <v>6</v>
      </c>
      <c r="J330" t="str">
        <f t="shared" ca="1" si="103"/>
        <v>微信 - App - 支付宝</v>
      </c>
      <c r="K330" t="str">
        <f t="shared" ca="1" si="104"/>
        <v>136****0708</v>
      </c>
      <c r="L330">
        <f t="shared" si="105"/>
        <v>330</v>
      </c>
      <c r="M330">
        <f t="shared" si="106"/>
        <v>329</v>
      </c>
      <c r="N330" s="3">
        <f t="shared" ca="1" si="107"/>
        <v>168838</v>
      </c>
      <c r="O330" s="5">
        <f t="shared" ca="1" si="108"/>
        <v>131667</v>
      </c>
      <c r="P330" t="str">
        <f t="shared" ca="1" si="109"/>
        <v xml:space="preserve"> 微信支付 </v>
      </c>
      <c r="Q330" t="str">
        <f t="shared" ca="1" si="110"/>
        <v xml:space="preserve"> 支付宝 </v>
      </c>
      <c r="R330" t="str">
        <f t="shared" ca="1" si="111"/>
        <v xml:space="preserve"> 支付宝 </v>
      </c>
      <c r="S330" t="str">
        <f t="shared" ca="1" si="112"/>
        <v>微信支付 - 支付宝 - 支付宝</v>
      </c>
    </row>
    <row r="331" spans="1:19" x14ac:dyDescent="0.2">
      <c r="A331" s="3">
        <f t="shared" ca="1" si="96"/>
        <v>131667</v>
      </c>
      <c r="B331">
        <v>101065</v>
      </c>
      <c r="C331">
        <f t="shared" ca="1" si="97"/>
        <v>13627441373</v>
      </c>
      <c r="D331" t="str">
        <f t="shared" ca="1" si="98"/>
        <v xml:space="preserve"> 微信 </v>
      </c>
      <c r="E331" t="str">
        <f t="shared" ca="1" si="98"/>
        <v xml:space="preserve"> 天猫 </v>
      </c>
      <c r="F331" t="str">
        <f t="shared" ca="1" si="99"/>
        <v xml:space="preserve"> 微信支付 </v>
      </c>
      <c r="G331" t="str">
        <f t="shared" ca="1" si="100"/>
        <v xml:space="preserve"> 微信 - 天猫 - 微信支付 </v>
      </c>
      <c r="H331" t="str">
        <f t="shared" ca="1" si="101"/>
        <v>1373</v>
      </c>
      <c r="I331">
        <f t="shared" ca="1" si="102"/>
        <v>6</v>
      </c>
      <c r="J331" t="str">
        <f t="shared" ca="1" si="103"/>
        <v>微信 - 天猫 - 微信支付</v>
      </c>
      <c r="K331" t="str">
        <f t="shared" ca="1" si="104"/>
        <v>136****1373</v>
      </c>
      <c r="L331">
        <f t="shared" si="105"/>
        <v>331</v>
      </c>
      <c r="M331">
        <f t="shared" si="106"/>
        <v>330</v>
      </c>
      <c r="N331" s="3">
        <f t="shared" ca="1" si="107"/>
        <v>169561</v>
      </c>
      <c r="O331" s="5">
        <f t="shared" ca="1" si="108"/>
        <v>186010</v>
      </c>
      <c r="P331" t="str">
        <f t="shared" ca="1" si="109"/>
        <v xml:space="preserve"> 信用卡 </v>
      </c>
      <c r="Q331" t="str">
        <f t="shared" ca="1" si="110"/>
        <v xml:space="preserve"> 信用卡 </v>
      </c>
      <c r="R331" t="str">
        <f t="shared" ca="1" si="111"/>
        <v xml:space="preserve"> 微信支付 </v>
      </c>
      <c r="S331" t="str">
        <f t="shared" ca="1" si="112"/>
        <v>信用卡 - 信用卡 - 微信支付</v>
      </c>
    </row>
    <row r="332" spans="1:19" x14ac:dyDescent="0.2">
      <c r="A332" s="3">
        <f t="shared" ca="1" si="96"/>
        <v>186010</v>
      </c>
      <c r="B332">
        <v>100578</v>
      </c>
      <c r="C332">
        <f t="shared" ca="1" si="97"/>
        <v>13274186626</v>
      </c>
      <c r="D332" t="str">
        <f t="shared" ca="1" si="98"/>
        <v xml:space="preserve"> 微信 </v>
      </c>
      <c r="E332" t="str">
        <f t="shared" ca="1" si="98"/>
        <v xml:space="preserve"> 微信 </v>
      </c>
      <c r="F332" t="str">
        <f t="shared" ca="1" si="99"/>
        <v xml:space="preserve"> 微信支付 </v>
      </c>
      <c r="G332" t="str">
        <f t="shared" ca="1" si="100"/>
        <v xml:space="preserve"> 微信 - 微信 - 微信支付 </v>
      </c>
      <c r="H332" t="str">
        <f t="shared" ca="1" si="101"/>
        <v>6626</v>
      </c>
      <c r="I332">
        <f t="shared" ca="1" si="102"/>
        <v>6</v>
      </c>
      <c r="J332" t="str">
        <f t="shared" ca="1" si="103"/>
        <v>微信 - 微信 - 微信支付</v>
      </c>
      <c r="K332" t="str">
        <f t="shared" ca="1" si="104"/>
        <v>132****6626</v>
      </c>
      <c r="L332">
        <f t="shared" si="105"/>
        <v>332</v>
      </c>
      <c r="M332">
        <f t="shared" si="106"/>
        <v>331</v>
      </c>
      <c r="N332" s="3">
        <f t="shared" ca="1" si="107"/>
        <v>158706</v>
      </c>
      <c r="O332" s="5">
        <f t="shared" ca="1" si="108"/>
        <v>141514</v>
      </c>
      <c r="P332" t="str">
        <f t="shared" ca="1" si="109"/>
        <v xml:space="preserve"> 微信支付 </v>
      </c>
      <c r="Q332" t="str">
        <f t="shared" ca="1" si="110"/>
        <v xml:space="preserve"> 支付宝 </v>
      </c>
      <c r="R332" t="str">
        <f t="shared" ca="1" si="111"/>
        <v xml:space="preserve"> 微信支付 </v>
      </c>
      <c r="S332" t="str">
        <f t="shared" ca="1" si="112"/>
        <v>微信支付 - 支付宝 - 微信支付</v>
      </c>
    </row>
    <row r="333" spans="1:19" x14ac:dyDescent="0.2">
      <c r="A333" s="3">
        <f t="shared" ca="1" si="96"/>
        <v>141514</v>
      </c>
      <c r="B333">
        <v>101495</v>
      </c>
      <c r="C333">
        <f t="shared" ca="1" si="97"/>
        <v>13536974829</v>
      </c>
      <c r="D333" t="str">
        <f t="shared" ca="1" si="98"/>
        <v xml:space="preserve"> 微信 </v>
      </c>
      <c r="E333" t="str">
        <f t="shared" ca="1" si="98"/>
        <v xml:space="preserve"> 微信 </v>
      </c>
      <c r="F333" t="str">
        <f t="shared" ca="1" si="99"/>
        <v xml:space="preserve"> 信用卡 </v>
      </c>
      <c r="G333" t="str">
        <f t="shared" ca="1" si="100"/>
        <v xml:space="preserve"> 微信 - 微信 - 信用卡 </v>
      </c>
      <c r="H333" t="str">
        <f t="shared" ca="1" si="101"/>
        <v>4829</v>
      </c>
      <c r="I333">
        <f t="shared" ca="1" si="102"/>
        <v>6</v>
      </c>
      <c r="J333" t="str">
        <f t="shared" ca="1" si="103"/>
        <v>微信 - 微信 - 信用卡</v>
      </c>
      <c r="K333" t="str">
        <f t="shared" ca="1" si="104"/>
        <v>135****4829</v>
      </c>
      <c r="L333">
        <f t="shared" si="105"/>
        <v>333</v>
      </c>
      <c r="M333">
        <f t="shared" si="106"/>
        <v>332</v>
      </c>
      <c r="N333" s="3">
        <f t="shared" ca="1" si="107"/>
        <v>142353</v>
      </c>
      <c r="O333" s="5">
        <f t="shared" ca="1" si="108"/>
        <v>153550</v>
      </c>
      <c r="P333" t="str">
        <f t="shared" ca="1" si="109"/>
        <v xml:space="preserve"> 微信支付 </v>
      </c>
      <c r="Q333" t="str">
        <f t="shared" ca="1" si="110"/>
        <v xml:space="preserve"> 信用卡 </v>
      </c>
      <c r="R333" t="str">
        <f t="shared" ca="1" si="111"/>
        <v xml:space="preserve"> 微信支付 </v>
      </c>
      <c r="S333" t="str">
        <f t="shared" ca="1" si="112"/>
        <v>微信支付 - 信用卡 - 微信支付</v>
      </c>
    </row>
    <row r="334" spans="1:19" x14ac:dyDescent="0.2">
      <c r="A334" s="3">
        <f t="shared" ca="1" si="96"/>
        <v>153550</v>
      </c>
      <c r="B334">
        <v>100491</v>
      </c>
      <c r="C334">
        <f t="shared" ca="1" si="97"/>
        <v>13689898086</v>
      </c>
      <c r="D334" t="str">
        <f t="shared" ca="1" si="98"/>
        <v xml:space="preserve"> 天猫 </v>
      </c>
      <c r="E334" t="str">
        <f t="shared" ca="1" si="98"/>
        <v xml:space="preserve"> App </v>
      </c>
      <c r="F334" t="str">
        <f t="shared" ca="1" si="99"/>
        <v xml:space="preserve"> 微信支付 </v>
      </c>
      <c r="G334" t="str">
        <f t="shared" ca="1" si="100"/>
        <v xml:space="preserve"> 天猫 - App - 微信支付 </v>
      </c>
      <c r="H334" t="str">
        <f t="shared" ca="1" si="101"/>
        <v>8086</v>
      </c>
      <c r="I334">
        <f t="shared" ca="1" si="102"/>
        <v>6</v>
      </c>
      <c r="J334" t="str">
        <f t="shared" ca="1" si="103"/>
        <v>天猫 - App - 微信支付</v>
      </c>
      <c r="K334" t="str">
        <f t="shared" ca="1" si="104"/>
        <v>136****8086</v>
      </c>
      <c r="L334">
        <f t="shared" si="105"/>
        <v>334</v>
      </c>
      <c r="M334">
        <f t="shared" si="106"/>
        <v>333</v>
      </c>
      <c r="N334" s="3">
        <f t="shared" ca="1" si="107"/>
        <v>193806</v>
      </c>
      <c r="O334" s="5">
        <f t="shared" ca="1" si="108"/>
        <v>118037</v>
      </c>
      <c r="P334" t="str">
        <f t="shared" ca="1" si="109"/>
        <v xml:space="preserve"> 支付宝 </v>
      </c>
      <c r="Q334" t="str">
        <f t="shared" ca="1" si="110"/>
        <v xml:space="preserve"> 支付宝 </v>
      </c>
      <c r="R334" t="str">
        <f t="shared" ca="1" si="111"/>
        <v xml:space="preserve"> 支付宝 </v>
      </c>
      <c r="S334" t="str">
        <f t="shared" ca="1" si="112"/>
        <v>支付宝 - 支付宝 - 支付宝</v>
      </c>
    </row>
    <row r="335" spans="1:19" x14ac:dyDescent="0.2">
      <c r="A335" s="3">
        <f t="shared" ca="1" si="96"/>
        <v>118037</v>
      </c>
      <c r="B335">
        <v>100606</v>
      </c>
      <c r="C335">
        <f t="shared" ca="1" si="97"/>
        <v>13852359471</v>
      </c>
      <c r="D335" t="str">
        <f t="shared" ca="1" si="98"/>
        <v xml:space="preserve"> 微信 </v>
      </c>
      <c r="E335" t="str">
        <f t="shared" ca="1" si="98"/>
        <v xml:space="preserve"> 天猫 </v>
      </c>
      <c r="F335" t="str">
        <f t="shared" ca="1" si="99"/>
        <v xml:space="preserve"> 微信支付 </v>
      </c>
      <c r="G335" t="str">
        <f t="shared" ca="1" si="100"/>
        <v xml:space="preserve"> 微信 - 天猫 - 微信支付 </v>
      </c>
      <c r="H335" t="str">
        <f t="shared" ca="1" si="101"/>
        <v>9471</v>
      </c>
      <c r="I335">
        <f t="shared" ca="1" si="102"/>
        <v>6</v>
      </c>
      <c r="J335" t="str">
        <f t="shared" ca="1" si="103"/>
        <v>微信 - 天猫 - 微信支付</v>
      </c>
      <c r="K335" t="str">
        <f t="shared" ca="1" si="104"/>
        <v>138****9471</v>
      </c>
      <c r="L335">
        <f t="shared" si="105"/>
        <v>335</v>
      </c>
      <c r="M335">
        <f t="shared" si="106"/>
        <v>334</v>
      </c>
      <c r="N335" s="3">
        <f t="shared" ca="1" si="107"/>
        <v>125429</v>
      </c>
      <c r="O335" s="5">
        <f t="shared" ca="1" si="108"/>
        <v>143516</v>
      </c>
      <c r="P335" t="str">
        <f t="shared" ca="1" si="109"/>
        <v xml:space="preserve"> 微信支付 </v>
      </c>
      <c r="Q335" t="str">
        <f t="shared" ca="1" si="110"/>
        <v xml:space="preserve"> 微信支付 </v>
      </c>
      <c r="R335" t="str">
        <f t="shared" ca="1" si="111"/>
        <v xml:space="preserve"> 支付宝 </v>
      </c>
      <c r="S335" t="str">
        <f t="shared" ca="1" si="112"/>
        <v>微信支付 - 微信支付 - 支付宝</v>
      </c>
    </row>
    <row r="336" spans="1:19" x14ac:dyDescent="0.2">
      <c r="A336" s="3">
        <f t="shared" ca="1" si="96"/>
        <v>143516</v>
      </c>
      <c r="B336">
        <v>101061</v>
      </c>
      <c r="C336">
        <f t="shared" ca="1" si="97"/>
        <v>13841819201</v>
      </c>
      <c r="D336" t="str">
        <f t="shared" ca="1" si="98"/>
        <v xml:space="preserve"> 微信 </v>
      </c>
      <c r="E336" t="str">
        <f t="shared" ca="1" si="98"/>
        <v xml:space="preserve"> 微信 </v>
      </c>
      <c r="F336" t="str">
        <f t="shared" ca="1" si="99"/>
        <v xml:space="preserve"> 支付宝 </v>
      </c>
      <c r="G336" t="str">
        <f t="shared" ca="1" si="100"/>
        <v xml:space="preserve"> 微信 - 微信 - 支付宝 </v>
      </c>
      <c r="H336" t="str">
        <f t="shared" ca="1" si="101"/>
        <v>9201</v>
      </c>
      <c r="I336">
        <f t="shared" ca="1" si="102"/>
        <v>6</v>
      </c>
      <c r="J336" t="str">
        <f t="shared" ca="1" si="103"/>
        <v>微信 - 微信 - 支付宝</v>
      </c>
      <c r="K336" t="str">
        <f t="shared" ca="1" si="104"/>
        <v>138****9201</v>
      </c>
      <c r="L336">
        <f t="shared" si="105"/>
        <v>336</v>
      </c>
      <c r="M336">
        <f t="shared" si="106"/>
        <v>335</v>
      </c>
      <c r="N336" s="3">
        <f t="shared" ca="1" si="107"/>
        <v>186374</v>
      </c>
      <c r="O336" s="5">
        <f t="shared" ca="1" si="108"/>
        <v>105195</v>
      </c>
      <c r="P336" t="str">
        <f t="shared" ca="1" si="109"/>
        <v xml:space="preserve"> 微信支付 </v>
      </c>
      <c r="Q336" t="str">
        <f t="shared" ca="1" si="110"/>
        <v xml:space="preserve"> 支付宝 </v>
      </c>
      <c r="R336" t="str">
        <f t="shared" ca="1" si="111"/>
        <v xml:space="preserve"> 微信支付 </v>
      </c>
      <c r="S336" t="str">
        <f t="shared" ca="1" si="112"/>
        <v>微信支付 - 支付宝 - 微信支付</v>
      </c>
    </row>
    <row r="337" spans="1:19" x14ac:dyDescent="0.2">
      <c r="A337" s="3">
        <f t="shared" ca="1" si="96"/>
        <v>105195</v>
      </c>
      <c r="B337">
        <v>100036</v>
      </c>
      <c r="C337">
        <f t="shared" ca="1" si="97"/>
        <v>13770955321</v>
      </c>
      <c r="D337" t="str">
        <f t="shared" ca="1" si="98"/>
        <v xml:space="preserve"> 微信 </v>
      </c>
      <c r="E337" t="str">
        <f t="shared" ca="1" si="98"/>
        <v xml:space="preserve"> 天猫 </v>
      </c>
      <c r="F337" t="str">
        <f t="shared" ca="1" si="99"/>
        <v xml:space="preserve"> 微信支付 </v>
      </c>
      <c r="G337" t="str">
        <f t="shared" ca="1" si="100"/>
        <v xml:space="preserve"> 微信 - 天猫 - 微信支付 </v>
      </c>
      <c r="H337" t="str">
        <f t="shared" ca="1" si="101"/>
        <v>5321</v>
      </c>
      <c r="I337">
        <f t="shared" ca="1" si="102"/>
        <v>6</v>
      </c>
      <c r="J337" t="str">
        <f t="shared" ca="1" si="103"/>
        <v>微信 - 天猫 - 微信支付</v>
      </c>
      <c r="K337" t="str">
        <f t="shared" ca="1" si="104"/>
        <v>137****5321</v>
      </c>
      <c r="L337">
        <f t="shared" si="105"/>
        <v>337</v>
      </c>
      <c r="M337">
        <f t="shared" si="106"/>
        <v>336</v>
      </c>
      <c r="N337" s="3">
        <f t="shared" ca="1" si="107"/>
        <v>179663</v>
      </c>
      <c r="O337" s="5">
        <f t="shared" ca="1" si="108"/>
        <v>155120</v>
      </c>
      <c r="P337" t="str">
        <f t="shared" ca="1" si="109"/>
        <v xml:space="preserve"> 微信支付 </v>
      </c>
      <c r="Q337" t="str">
        <f t="shared" ca="1" si="110"/>
        <v xml:space="preserve"> 微信支付 </v>
      </c>
      <c r="R337" t="str">
        <f t="shared" ca="1" si="111"/>
        <v xml:space="preserve"> 微信支付 </v>
      </c>
      <c r="S337" t="str">
        <f t="shared" ca="1" si="112"/>
        <v>微信支付 - 微信支付 - 微信支付</v>
      </c>
    </row>
    <row r="338" spans="1:19" x14ac:dyDescent="0.2">
      <c r="A338" s="3">
        <f t="shared" ca="1" si="96"/>
        <v>155120</v>
      </c>
      <c r="B338">
        <v>101083</v>
      </c>
      <c r="C338">
        <f t="shared" ca="1" si="97"/>
        <v>13655261185</v>
      </c>
      <c r="D338" t="str">
        <f t="shared" ca="1" si="98"/>
        <v xml:space="preserve"> 微信 </v>
      </c>
      <c r="E338" t="str">
        <f t="shared" ca="1" si="98"/>
        <v xml:space="preserve"> 微信 </v>
      </c>
      <c r="F338" t="str">
        <f t="shared" ca="1" si="99"/>
        <v xml:space="preserve"> 信用卡 </v>
      </c>
      <c r="G338" t="str">
        <f t="shared" ca="1" si="100"/>
        <v xml:space="preserve"> 微信 - 微信 - 信用卡 </v>
      </c>
      <c r="H338" t="str">
        <f t="shared" ca="1" si="101"/>
        <v>1185</v>
      </c>
      <c r="I338">
        <f t="shared" ca="1" si="102"/>
        <v>6</v>
      </c>
      <c r="J338" t="str">
        <f t="shared" ca="1" si="103"/>
        <v>微信 - 微信 - 信用卡</v>
      </c>
      <c r="K338" t="str">
        <f t="shared" ca="1" si="104"/>
        <v>136****1185</v>
      </c>
      <c r="L338">
        <f t="shared" si="105"/>
        <v>338</v>
      </c>
      <c r="M338">
        <f t="shared" si="106"/>
        <v>337</v>
      </c>
      <c r="N338" s="3">
        <f t="shared" ca="1" si="107"/>
        <v>111454</v>
      </c>
      <c r="O338" s="5">
        <f t="shared" ca="1" si="108"/>
        <v>194970</v>
      </c>
      <c r="P338" t="str">
        <f t="shared" ca="1" si="109"/>
        <v xml:space="preserve"> 微信支付 </v>
      </c>
      <c r="Q338" t="str">
        <f t="shared" ca="1" si="110"/>
        <v xml:space="preserve"> 支付宝 </v>
      </c>
      <c r="R338" t="str">
        <f t="shared" ca="1" si="111"/>
        <v xml:space="preserve"> 微信支付 </v>
      </c>
      <c r="S338" t="str">
        <f t="shared" ca="1" si="112"/>
        <v>微信支付 - 支付宝 - 微信支付</v>
      </c>
    </row>
    <row r="339" spans="1:19" x14ac:dyDescent="0.2">
      <c r="A339" s="3">
        <f t="shared" ca="1" si="96"/>
        <v>194970</v>
      </c>
      <c r="B339">
        <v>100775</v>
      </c>
      <c r="C339">
        <f t="shared" ca="1" si="97"/>
        <v>13048815486</v>
      </c>
      <c r="D339" t="str">
        <f t="shared" ca="1" si="98"/>
        <v xml:space="preserve"> 微信 </v>
      </c>
      <c r="E339" t="str">
        <f t="shared" ca="1" si="98"/>
        <v xml:space="preserve"> App </v>
      </c>
      <c r="F339" t="str">
        <f t="shared" ca="1" si="99"/>
        <v xml:space="preserve"> 支付宝 </v>
      </c>
      <c r="G339" t="str">
        <f t="shared" ca="1" si="100"/>
        <v xml:space="preserve"> 微信 - App - 支付宝 </v>
      </c>
      <c r="H339" t="str">
        <f t="shared" ca="1" si="101"/>
        <v>5486</v>
      </c>
      <c r="I339">
        <f t="shared" ca="1" si="102"/>
        <v>6</v>
      </c>
      <c r="J339" t="str">
        <f t="shared" ca="1" si="103"/>
        <v>微信 - App - 支付宝</v>
      </c>
      <c r="K339" t="str">
        <f t="shared" ca="1" si="104"/>
        <v>130****5486</v>
      </c>
      <c r="L339">
        <f t="shared" si="105"/>
        <v>339</v>
      </c>
      <c r="M339">
        <f t="shared" si="106"/>
        <v>338</v>
      </c>
      <c r="N339" s="3">
        <f t="shared" ca="1" si="107"/>
        <v>126404</v>
      </c>
      <c r="O339" s="5">
        <f t="shared" ca="1" si="108"/>
        <v>172302</v>
      </c>
      <c r="P339" t="str">
        <f t="shared" ca="1" si="109"/>
        <v xml:space="preserve"> 微信支付 </v>
      </c>
      <c r="Q339" t="str">
        <f t="shared" ca="1" si="110"/>
        <v xml:space="preserve"> 信用卡 </v>
      </c>
      <c r="R339" t="str">
        <f t="shared" ca="1" si="111"/>
        <v xml:space="preserve"> 支付宝 </v>
      </c>
      <c r="S339" t="str">
        <f t="shared" ca="1" si="112"/>
        <v>微信支付 - 信用卡 - 支付宝</v>
      </c>
    </row>
    <row r="340" spans="1:19" x14ac:dyDescent="0.2">
      <c r="A340" s="3">
        <f t="shared" ca="1" si="96"/>
        <v>172302</v>
      </c>
      <c r="B340">
        <v>100123</v>
      </c>
      <c r="C340">
        <f t="shared" ca="1" si="97"/>
        <v>13824484672</v>
      </c>
      <c r="D340" t="str">
        <f t="shared" ca="1" si="98"/>
        <v xml:space="preserve"> 天猫 </v>
      </c>
      <c r="E340" t="str">
        <f t="shared" ca="1" si="98"/>
        <v xml:space="preserve"> 天猫 </v>
      </c>
      <c r="F340" t="str">
        <f t="shared" ca="1" si="99"/>
        <v xml:space="preserve"> 支付宝 </v>
      </c>
      <c r="G340" t="str">
        <f t="shared" ca="1" si="100"/>
        <v xml:space="preserve"> 天猫 - 天猫 - 支付宝 </v>
      </c>
      <c r="H340" t="str">
        <f t="shared" ca="1" si="101"/>
        <v>4672</v>
      </c>
      <c r="I340">
        <f t="shared" ca="1" si="102"/>
        <v>6</v>
      </c>
      <c r="J340" t="str">
        <f t="shared" ca="1" si="103"/>
        <v>天猫 - 天猫 - 支付宝</v>
      </c>
      <c r="K340" t="str">
        <f t="shared" ca="1" si="104"/>
        <v>138****4672</v>
      </c>
      <c r="L340">
        <f t="shared" si="105"/>
        <v>340</v>
      </c>
      <c r="M340">
        <f t="shared" si="106"/>
        <v>339</v>
      </c>
      <c r="N340" s="3">
        <f t="shared" ca="1" si="107"/>
        <v>103659</v>
      </c>
      <c r="O340" s="5">
        <f t="shared" ca="1" si="108"/>
        <v>152664</v>
      </c>
      <c r="P340" t="str">
        <f t="shared" ca="1" si="109"/>
        <v xml:space="preserve"> 微信支付 </v>
      </c>
      <c r="Q340" t="str">
        <f t="shared" ca="1" si="110"/>
        <v xml:space="preserve"> 信用卡 </v>
      </c>
      <c r="R340" t="str">
        <f t="shared" ca="1" si="111"/>
        <v xml:space="preserve"> 微信支付 </v>
      </c>
      <c r="S340" t="str">
        <f t="shared" ca="1" si="112"/>
        <v>微信支付 - 信用卡 - 微信支付</v>
      </c>
    </row>
    <row r="341" spans="1:19" x14ac:dyDescent="0.2">
      <c r="A341" s="3">
        <f t="shared" ca="1" si="96"/>
        <v>152664</v>
      </c>
      <c r="B341">
        <v>101191</v>
      </c>
      <c r="C341">
        <f t="shared" ca="1" si="97"/>
        <v>13552437511</v>
      </c>
      <c r="D341" t="str">
        <f t="shared" ca="1" si="98"/>
        <v xml:space="preserve"> 微信 </v>
      </c>
      <c r="E341" t="str">
        <f t="shared" ca="1" si="98"/>
        <v xml:space="preserve"> 微信 </v>
      </c>
      <c r="F341" t="str">
        <f t="shared" ca="1" si="99"/>
        <v xml:space="preserve"> 信用卡 </v>
      </c>
      <c r="G341" t="str">
        <f t="shared" ca="1" si="100"/>
        <v xml:space="preserve"> 微信 - 微信 - 信用卡 </v>
      </c>
      <c r="H341" t="str">
        <f t="shared" ca="1" si="101"/>
        <v>7511</v>
      </c>
      <c r="I341">
        <f t="shared" ca="1" si="102"/>
        <v>6</v>
      </c>
      <c r="J341" t="str">
        <f t="shared" ca="1" si="103"/>
        <v>微信 - 微信 - 信用卡</v>
      </c>
      <c r="K341" t="str">
        <f t="shared" ca="1" si="104"/>
        <v>135****7511</v>
      </c>
      <c r="L341">
        <f t="shared" si="105"/>
        <v>341</v>
      </c>
      <c r="M341">
        <f t="shared" si="106"/>
        <v>340</v>
      </c>
      <c r="N341" s="3">
        <f t="shared" ca="1" si="107"/>
        <v>115610</v>
      </c>
      <c r="O341" s="5">
        <f t="shared" ca="1" si="108"/>
        <v>164093</v>
      </c>
      <c r="P341" t="str">
        <f t="shared" ca="1" si="109"/>
        <v xml:space="preserve"> 微信支付 </v>
      </c>
      <c r="Q341" t="str">
        <f t="shared" ca="1" si="110"/>
        <v xml:space="preserve"> 微信支付 </v>
      </c>
      <c r="R341" t="str">
        <f t="shared" ca="1" si="111"/>
        <v xml:space="preserve"> 支付宝 </v>
      </c>
      <c r="S341" t="str">
        <f t="shared" ca="1" si="112"/>
        <v>微信支付 - 微信支付 - 支付宝</v>
      </c>
    </row>
    <row r="342" spans="1:19" x14ac:dyDescent="0.2">
      <c r="A342" s="3">
        <f t="shared" ca="1" si="96"/>
        <v>164093</v>
      </c>
      <c r="B342">
        <v>100559</v>
      </c>
      <c r="C342">
        <f t="shared" ca="1" si="97"/>
        <v>13029828284</v>
      </c>
      <c r="D342" t="str">
        <f t="shared" ref="D342:E361" ca="1" si="113">IF(RAND()&lt;0.33," 天猫 ",IF(RAND()&lt;0.66," 微信 "," App "))</f>
        <v xml:space="preserve"> 天猫 </v>
      </c>
      <c r="E342" t="str">
        <f t="shared" ca="1" si="113"/>
        <v xml:space="preserve"> App </v>
      </c>
      <c r="F342" t="str">
        <f t="shared" ca="1" si="99"/>
        <v xml:space="preserve"> 微信支付 </v>
      </c>
      <c r="G342" t="str">
        <f t="shared" ca="1" si="100"/>
        <v xml:space="preserve"> 天猫 - App - 微信支付 </v>
      </c>
      <c r="H342" t="str">
        <f t="shared" ca="1" si="101"/>
        <v>8284</v>
      </c>
      <c r="I342">
        <f t="shared" ca="1" si="102"/>
        <v>6</v>
      </c>
      <c r="J342" t="str">
        <f t="shared" ca="1" si="103"/>
        <v>天猫 - App - 微信支付</v>
      </c>
      <c r="K342" t="str">
        <f t="shared" ca="1" si="104"/>
        <v>130****8284</v>
      </c>
      <c r="L342">
        <f t="shared" si="105"/>
        <v>342</v>
      </c>
      <c r="M342">
        <f t="shared" si="106"/>
        <v>341</v>
      </c>
      <c r="N342" s="3">
        <f t="shared" ca="1" si="107"/>
        <v>122220</v>
      </c>
      <c r="O342" s="5">
        <f t="shared" ca="1" si="108"/>
        <v>158954</v>
      </c>
      <c r="P342" t="str">
        <f t="shared" ca="1" si="109"/>
        <v xml:space="preserve"> 信用卡 </v>
      </c>
      <c r="Q342" t="str">
        <f t="shared" ca="1" si="110"/>
        <v xml:space="preserve"> 微信支付 </v>
      </c>
      <c r="R342" t="str">
        <f t="shared" ca="1" si="111"/>
        <v xml:space="preserve"> 支付宝 </v>
      </c>
      <c r="S342" t="str">
        <f t="shared" ca="1" si="112"/>
        <v>信用卡 - 微信支付 - 支付宝</v>
      </c>
    </row>
    <row r="343" spans="1:19" x14ac:dyDescent="0.2">
      <c r="A343" s="3">
        <f t="shared" ca="1" si="96"/>
        <v>158954</v>
      </c>
      <c r="B343">
        <v>100643</v>
      </c>
      <c r="C343">
        <f t="shared" ca="1" si="97"/>
        <v>13042007133</v>
      </c>
      <c r="D343" t="str">
        <f t="shared" ca="1" si="113"/>
        <v xml:space="preserve"> 天猫 </v>
      </c>
      <c r="E343" t="str">
        <f t="shared" ca="1" si="113"/>
        <v xml:space="preserve"> 天猫 </v>
      </c>
      <c r="F343" t="str">
        <f t="shared" ca="1" si="99"/>
        <v xml:space="preserve"> 微信支付 </v>
      </c>
      <c r="G343" t="str">
        <f t="shared" ca="1" si="100"/>
        <v xml:space="preserve"> 天猫 - 天猫 - 微信支付 </v>
      </c>
      <c r="H343" t="str">
        <f t="shared" ca="1" si="101"/>
        <v>7133</v>
      </c>
      <c r="I343">
        <f t="shared" ca="1" si="102"/>
        <v>6</v>
      </c>
      <c r="J343" t="str">
        <f t="shared" ca="1" si="103"/>
        <v>天猫 - 天猫 - 微信支付</v>
      </c>
      <c r="K343" t="str">
        <f t="shared" ca="1" si="104"/>
        <v>130****7133</v>
      </c>
      <c r="L343">
        <f t="shared" si="105"/>
        <v>343</v>
      </c>
      <c r="M343">
        <f t="shared" si="106"/>
        <v>342</v>
      </c>
      <c r="N343" s="3">
        <f t="shared" ca="1" si="107"/>
        <v>111503</v>
      </c>
      <c r="O343" s="5">
        <f t="shared" ca="1" si="108"/>
        <v>163307</v>
      </c>
      <c r="P343" t="str">
        <f t="shared" ca="1" si="109"/>
        <v xml:space="preserve"> 微信支付 </v>
      </c>
      <c r="Q343" t="str">
        <f t="shared" ca="1" si="110"/>
        <v xml:space="preserve"> 支付宝 </v>
      </c>
      <c r="R343" t="str">
        <f t="shared" ca="1" si="111"/>
        <v xml:space="preserve"> 微信支付 </v>
      </c>
      <c r="S343" t="str">
        <f t="shared" ca="1" si="112"/>
        <v>微信支付 - 支付宝 - 微信支付</v>
      </c>
    </row>
    <row r="344" spans="1:19" x14ac:dyDescent="0.2">
      <c r="A344" s="3">
        <f t="shared" ca="1" si="96"/>
        <v>163307</v>
      </c>
      <c r="B344">
        <v>100899</v>
      </c>
      <c r="C344">
        <f t="shared" ca="1" si="97"/>
        <v>13841821454</v>
      </c>
      <c r="D344" t="str">
        <f t="shared" ca="1" si="113"/>
        <v xml:space="preserve"> 天猫 </v>
      </c>
      <c r="E344" t="str">
        <f t="shared" ca="1" si="113"/>
        <v xml:space="preserve"> App </v>
      </c>
      <c r="F344" t="str">
        <f t="shared" ca="1" si="99"/>
        <v xml:space="preserve"> 支付宝 </v>
      </c>
      <c r="G344" t="str">
        <f t="shared" ca="1" si="100"/>
        <v xml:space="preserve"> 天猫 - App - 支付宝 </v>
      </c>
      <c r="H344" t="str">
        <f t="shared" ca="1" si="101"/>
        <v>1454</v>
      </c>
      <c r="I344">
        <f t="shared" ca="1" si="102"/>
        <v>6</v>
      </c>
      <c r="J344" t="str">
        <f t="shared" ca="1" si="103"/>
        <v>天猫 - App - 支付宝</v>
      </c>
      <c r="K344" t="str">
        <f t="shared" ca="1" si="104"/>
        <v>138****1454</v>
      </c>
      <c r="L344">
        <f t="shared" si="105"/>
        <v>344</v>
      </c>
      <c r="M344">
        <f t="shared" si="106"/>
        <v>343</v>
      </c>
      <c r="N344" s="3">
        <f t="shared" ca="1" si="107"/>
        <v>175887</v>
      </c>
      <c r="O344" s="5">
        <f t="shared" ca="1" si="108"/>
        <v>103729</v>
      </c>
      <c r="P344" t="str">
        <f t="shared" ca="1" si="109"/>
        <v xml:space="preserve"> 信用卡 </v>
      </c>
      <c r="Q344" t="str">
        <f t="shared" ca="1" si="110"/>
        <v xml:space="preserve"> 信用卡 </v>
      </c>
      <c r="R344" t="str">
        <f t="shared" ca="1" si="111"/>
        <v xml:space="preserve"> 信用卡 </v>
      </c>
      <c r="S344" t="str">
        <f t="shared" ca="1" si="112"/>
        <v>信用卡 - 信用卡 - 信用卡</v>
      </c>
    </row>
    <row r="345" spans="1:19" x14ac:dyDescent="0.2">
      <c r="A345" s="3">
        <f t="shared" ca="1" si="96"/>
        <v>103729</v>
      </c>
      <c r="B345">
        <v>101153</v>
      </c>
      <c r="C345">
        <f t="shared" ca="1" si="97"/>
        <v>13617792875</v>
      </c>
      <c r="D345" t="str">
        <f t="shared" ca="1" si="113"/>
        <v xml:space="preserve"> 微信 </v>
      </c>
      <c r="E345" t="str">
        <f t="shared" ca="1" si="113"/>
        <v xml:space="preserve"> 微信 </v>
      </c>
      <c r="F345" t="str">
        <f t="shared" ca="1" si="99"/>
        <v xml:space="preserve"> 微信支付 </v>
      </c>
      <c r="G345" t="str">
        <f t="shared" ca="1" si="100"/>
        <v xml:space="preserve"> 微信 - 微信 - 微信支付 </v>
      </c>
      <c r="H345" t="str">
        <f t="shared" ca="1" si="101"/>
        <v>2875</v>
      </c>
      <c r="I345">
        <f t="shared" ca="1" si="102"/>
        <v>6</v>
      </c>
      <c r="J345" t="str">
        <f t="shared" ca="1" si="103"/>
        <v>微信 - 微信 - 微信支付</v>
      </c>
      <c r="K345" t="str">
        <f t="shared" ca="1" si="104"/>
        <v>136****2875</v>
      </c>
      <c r="L345">
        <f t="shared" si="105"/>
        <v>345</v>
      </c>
      <c r="M345">
        <f t="shared" si="106"/>
        <v>344</v>
      </c>
      <c r="N345" s="3">
        <f t="shared" ca="1" si="107"/>
        <v>107746</v>
      </c>
      <c r="O345" s="5">
        <f t="shared" ca="1" si="108"/>
        <v>180021</v>
      </c>
      <c r="P345" t="str">
        <f t="shared" ca="1" si="109"/>
        <v xml:space="preserve"> 微信支付 </v>
      </c>
      <c r="Q345" t="str">
        <f t="shared" ca="1" si="110"/>
        <v xml:space="preserve"> 信用卡 </v>
      </c>
      <c r="R345" t="str">
        <f t="shared" ca="1" si="111"/>
        <v xml:space="preserve"> 微信支付 </v>
      </c>
      <c r="S345" t="str">
        <f t="shared" ca="1" si="112"/>
        <v>微信支付 - 信用卡 - 微信支付</v>
      </c>
    </row>
    <row r="346" spans="1:19" x14ac:dyDescent="0.2">
      <c r="A346" s="3">
        <f t="shared" ca="1" si="96"/>
        <v>180021</v>
      </c>
      <c r="B346">
        <v>101196</v>
      </c>
      <c r="C346">
        <f t="shared" ca="1" si="97"/>
        <v>13034356066</v>
      </c>
      <c r="D346" t="str">
        <f t="shared" ca="1" si="113"/>
        <v xml:space="preserve"> 天猫 </v>
      </c>
      <c r="E346" t="str">
        <f t="shared" ca="1" si="113"/>
        <v xml:space="preserve"> 微信 </v>
      </c>
      <c r="F346" t="str">
        <f t="shared" ca="1" si="99"/>
        <v xml:space="preserve"> 微信支付 </v>
      </c>
      <c r="G346" t="str">
        <f t="shared" ca="1" si="100"/>
        <v xml:space="preserve"> 天猫 - 微信 - 微信支付 </v>
      </c>
      <c r="H346" t="str">
        <f t="shared" ca="1" si="101"/>
        <v>6066</v>
      </c>
      <c r="I346">
        <f t="shared" ca="1" si="102"/>
        <v>6</v>
      </c>
      <c r="J346" t="str">
        <f t="shared" ca="1" si="103"/>
        <v>天猫 - 微信 - 微信支付</v>
      </c>
      <c r="K346" t="str">
        <f t="shared" ca="1" si="104"/>
        <v>130****6066</v>
      </c>
      <c r="L346">
        <f t="shared" si="105"/>
        <v>346</v>
      </c>
      <c r="M346">
        <f t="shared" si="106"/>
        <v>345</v>
      </c>
      <c r="N346" s="3">
        <f t="shared" ca="1" si="107"/>
        <v>171765</v>
      </c>
      <c r="O346" s="5">
        <f t="shared" ca="1" si="108"/>
        <v>118436</v>
      </c>
      <c r="P346" t="str">
        <f t="shared" ca="1" si="109"/>
        <v xml:space="preserve"> 微信支付 </v>
      </c>
      <c r="Q346" t="str">
        <f t="shared" ca="1" si="110"/>
        <v xml:space="preserve"> 微信支付 </v>
      </c>
      <c r="R346" t="str">
        <f t="shared" ca="1" si="111"/>
        <v xml:space="preserve"> 微信支付 </v>
      </c>
      <c r="S346" t="str">
        <f t="shared" ca="1" si="112"/>
        <v>微信支付 - 微信支付 - 微信支付</v>
      </c>
    </row>
    <row r="347" spans="1:19" x14ac:dyDescent="0.2">
      <c r="A347" s="3">
        <f t="shared" ca="1" si="96"/>
        <v>118436</v>
      </c>
      <c r="B347">
        <v>100568</v>
      </c>
      <c r="C347">
        <f t="shared" ca="1" si="97"/>
        <v>13173726212</v>
      </c>
      <c r="D347" t="str">
        <f t="shared" ca="1" si="113"/>
        <v xml:space="preserve"> 微信 </v>
      </c>
      <c r="E347" t="str">
        <f t="shared" ca="1" si="113"/>
        <v xml:space="preserve"> App </v>
      </c>
      <c r="F347" t="str">
        <f t="shared" ca="1" si="99"/>
        <v xml:space="preserve"> 信用卡 </v>
      </c>
      <c r="G347" t="str">
        <f t="shared" ca="1" si="100"/>
        <v xml:space="preserve"> 微信 - App - 信用卡 </v>
      </c>
      <c r="H347" t="str">
        <f t="shared" ca="1" si="101"/>
        <v>6212</v>
      </c>
      <c r="I347">
        <f t="shared" ca="1" si="102"/>
        <v>6</v>
      </c>
      <c r="J347" t="str">
        <f t="shared" ca="1" si="103"/>
        <v>微信 - App - 信用卡</v>
      </c>
      <c r="K347" t="str">
        <f t="shared" ca="1" si="104"/>
        <v>131****6212</v>
      </c>
      <c r="L347">
        <f t="shared" si="105"/>
        <v>347</v>
      </c>
      <c r="M347">
        <f t="shared" si="106"/>
        <v>346</v>
      </c>
      <c r="N347" s="3">
        <f t="shared" ca="1" si="107"/>
        <v>177147</v>
      </c>
      <c r="O347" s="5">
        <f t="shared" ca="1" si="108"/>
        <v>136558</v>
      </c>
      <c r="P347" t="str">
        <f t="shared" ca="1" si="109"/>
        <v xml:space="preserve"> 微信支付 </v>
      </c>
      <c r="Q347" t="str">
        <f t="shared" ca="1" si="110"/>
        <v xml:space="preserve"> 支付宝 </v>
      </c>
      <c r="R347" t="str">
        <f t="shared" ca="1" si="111"/>
        <v xml:space="preserve"> 微信支付 </v>
      </c>
      <c r="S347" t="str">
        <f t="shared" ca="1" si="112"/>
        <v>微信支付 - 支付宝 - 微信支付</v>
      </c>
    </row>
    <row r="348" spans="1:19" x14ac:dyDescent="0.2">
      <c r="A348" s="3">
        <f t="shared" ca="1" si="96"/>
        <v>136558</v>
      </c>
      <c r="B348">
        <v>100464</v>
      </c>
      <c r="C348">
        <f t="shared" ca="1" si="97"/>
        <v>13959902844</v>
      </c>
      <c r="D348" t="str">
        <f t="shared" ca="1" si="113"/>
        <v xml:space="preserve"> 天猫 </v>
      </c>
      <c r="E348" t="str">
        <f t="shared" ca="1" si="113"/>
        <v xml:space="preserve"> App </v>
      </c>
      <c r="F348" t="str">
        <f t="shared" ca="1" si="99"/>
        <v xml:space="preserve"> 微信支付 </v>
      </c>
      <c r="G348" t="str">
        <f t="shared" ca="1" si="100"/>
        <v xml:space="preserve"> 天猫 - App - 微信支付 </v>
      </c>
      <c r="H348" t="str">
        <f t="shared" ca="1" si="101"/>
        <v>2844</v>
      </c>
      <c r="I348">
        <f t="shared" ca="1" si="102"/>
        <v>6</v>
      </c>
      <c r="J348" t="str">
        <f t="shared" ca="1" si="103"/>
        <v>天猫 - App - 微信支付</v>
      </c>
      <c r="K348" t="str">
        <f t="shared" ca="1" si="104"/>
        <v>139****2844</v>
      </c>
      <c r="L348">
        <f t="shared" si="105"/>
        <v>348</v>
      </c>
      <c r="M348">
        <f t="shared" si="106"/>
        <v>347</v>
      </c>
      <c r="N348" s="3">
        <f t="shared" ca="1" si="107"/>
        <v>188874</v>
      </c>
      <c r="O348" s="5">
        <f t="shared" ca="1" si="108"/>
        <v>131598</v>
      </c>
      <c r="P348" t="str">
        <f t="shared" ca="1" si="109"/>
        <v xml:space="preserve"> 微信支付 </v>
      </c>
      <c r="Q348" t="str">
        <f t="shared" ca="1" si="110"/>
        <v xml:space="preserve"> 微信支付 </v>
      </c>
      <c r="R348" t="str">
        <f t="shared" ca="1" si="111"/>
        <v xml:space="preserve"> 信用卡 </v>
      </c>
      <c r="S348" t="str">
        <f t="shared" ca="1" si="112"/>
        <v>微信支付 - 微信支付 - 信用卡</v>
      </c>
    </row>
    <row r="349" spans="1:19" x14ac:dyDescent="0.2">
      <c r="A349" s="3">
        <f t="shared" ca="1" si="96"/>
        <v>131598</v>
      </c>
      <c r="B349">
        <v>100604</v>
      </c>
      <c r="C349">
        <f t="shared" ca="1" si="97"/>
        <v>13602496441</v>
      </c>
      <c r="D349" t="str">
        <f t="shared" ca="1" si="113"/>
        <v xml:space="preserve"> 微信 </v>
      </c>
      <c r="E349" t="str">
        <f t="shared" ca="1" si="113"/>
        <v xml:space="preserve"> App </v>
      </c>
      <c r="F349" t="str">
        <f t="shared" ca="1" si="99"/>
        <v xml:space="preserve"> 微信支付 </v>
      </c>
      <c r="G349" t="str">
        <f t="shared" ca="1" si="100"/>
        <v xml:space="preserve"> 微信 - App - 微信支付 </v>
      </c>
      <c r="H349" t="str">
        <f t="shared" ca="1" si="101"/>
        <v>6441</v>
      </c>
      <c r="I349">
        <f t="shared" ca="1" si="102"/>
        <v>6</v>
      </c>
      <c r="J349" t="str">
        <f t="shared" ca="1" si="103"/>
        <v>微信 - App - 微信支付</v>
      </c>
      <c r="K349" t="str">
        <f t="shared" ca="1" si="104"/>
        <v>136****6441</v>
      </c>
      <c r="L349">
        <f t="shared" si="105"/>
        <v>349</v>
      </c>
      <c r="M349">
        <f t="shared" si="106"/>
        <v>348</v>
      </c>
      <c r="N349" s="3">
        <f t="shared" ca="1" si="107"/>
        <v>157270</v>
      </c>
      <c r="O349" s="5">
        <f t="shared" ca="1" si="108"/>
        <v>157270</v>
      </c>
      <c r="P349" t="str">
        <f t="shared" ca="1" si="109"/>
        <v xml:space="preserve"> 微信支付 </v>
      </c>
      <c r="Q349" t="str">
        <f t="shared" ca="1" si="110"/>
        <v xml:space="preserve"> 微信支付 </v>
      </c>
      <c r="R349" t="str">
        <f t="shared" ca="1" si="111"/>
        <v xml:space="preserve"> 信用卡 </v>
      </c>
      <c r="S349" t="str">
        <f t="shared" ca="1" si="112"/>
        <v>微信支付 - 微信支付 - 信用卡</v>
      </c>
    </row>
    <row r="350" spans="1:19" x14ac:dyDescent="0.2">
      <c r="A350" s="3">
        <f t="shared" ca="1" si="96"/>
        <v>157270</v>
      </c>
      <c r="B350">
        <v>100605</v>
      </c>
      <c r="C350">
        <f t="shared" ca="1" si="97"/>
        <v>13759612228</v>
      </c>
      <c r="D350" t="str">
        <f t="shared" ca="1" si="113"/>
        <v xml:space="preserve"> 微信 </v>
      </c>
      <c r="E350" t="str">
        <f t="shared" ca="1" si="113"/>
        <v xml:space="preserve"> App </v>
      </c>
      <c r="F350" t="str">
        <f t="shared" ca="1" si="99"/>
        <v xml:space="preserve"> 微信支付 </v>
      </c>
      <c r="G350" t="str">
        <f t="shared" ca="1" si="100"/>
        <v xml:space="preserve"> 微信 - App - 微信支付 </v>
      </c>
      <c r="H350" t="str">
        <f t="shared" ca="1" si="101"/>
        <v>2228</v>
      </c>
      <c r="I350">
        <f t="shared" ca="1" si="102"/>
        <v>6</v>
      </c>
      <c r="J350" t="str">
        <f t="shared" ca="1" si="103"/>
        <v>微信 - App - 微信支付</v>
      </c>
      <c r="K350" t="str">
        <f t="shared" ca="1" si="104"/>
        <v>137****2228</v>
      </c>
      <c r="L350">
        <f t="shared" si="105"/>
        <v>350</v>
      </c>
      <c r="M350">
        <f t="shared" si="106"/>
        <v>349</v>
      </c>
      <c r="N350" s="3">
        <f t="shared" ca="1" si="107"/>
        <v>118037</v>
      </c>
      <c r="O350" s="5">
        <f t="shared" ca="1" si="108"/>
        <v>114185</v>
      </c>
      <c r="P350" t="str">
        <f t="shared" ca="1" si="109"/>
        <v xml:space="preserve"> 微信支付 </v>
      </c>
      <c r="Q350" t="str">
        <f t="shared" ca="1" si="110"/>
        <v xml:space="preserve"> 微信支付 </v>
      </c>
      <c r="R350" t="str">
        <f t="shared" ca="1" si="111"/>
        <v xml:space="preserve"> 微信支付 </v>
      </c>
      <c r="S350" t="str">
        <f t="shared" ca="1" si="112"/>
        <v>微信支付 - 微信支付 - 微信支付</v>
      </c>
    </row>
    <row r="351" spans="1:19" x14ac:dyDescent="0.2">
      <c r="A351" s="3">
        <f t="shared" ca="1" si="96"/>
        <v>114185</v>
      </c>
      <c r="B351">
        <v>101448</v>
      </c>
      <c r="C351">
        <f t="shared" ca="1" si="97"/>
        <v>13952352077</v>
      </c>
      <c r="D351" t="str">
        <f t="shared" ca="1" si="113"/>
        <v xml:space="preserve"> App </v>
      </c>
      <c r="E351" t="str">
        <f t="shared" ca="1" si="113"/>
        <v xml:space="preserve"> App </v>
      </c>
      <c r="F351" t="str">
        <f t="shared" ca="1" si="99"/>
        <v xml:space="preserve"> 微信支付 </v>
      </c>
      <c r="G351" t="str">
        <f t="shared" ca="1" si="100"/>
        <v xml:space="preserve"> App - App - 微信支付 </v>
      </c>
      <c r="H351" t="str">
        <f t="shared" ca="1" si="101"/>
        <v>2077</v>
      </c>
      <c r="I351">
        <f t="shared" ca="1" si="102"/>
        <v>6</v>
      </c>
      <c r="J351" t="str">
        <f t="shared" ca="1" si="103"/>
        <v>App - App - 微信支付</v>
      </c>
      <c r="K351" t="str">
        <f t="shared" ca="1" si="104"/>
        <v>139****2077</v>
      </c>
      <c r="L351">
        <f t="shared" si="105"/>
        <v>351</v>
      </c>
      <c r="M351">
        <f t="shared" si="106"/>
        <v>350</v>
      </c>
      <c r="N351" s="3">
        <f t="shared" ca="1" si="107"/>
        <v>113533</v>
      </c>
      <c r="O351" s="5">
        <f t="shared" ca="1" si="108"/>
        <v>123253</v>
      </c>
      <c r="P351" t="str">
        <f t="shared" ca="1" si="109"/>
        <v xml:space="preserve"> 微信支付 </v>
      </c>
      <c r="Q351" t="str">
        <f t="shared" ca="1" si="110"/>
        <v xml:space="preserve"> 微信支付 </v>
      </c>
      <c r="R351" t="str">
        <f t="shared" ca="1" si="111"/>
        <v xml:space="preserve"> 支付宝 </v>
      </c>
      <c r="S351" t="str">
        <f t="shared" ca="1" si="112"/>
        <v>微信支付 - 微信支付 - 支付宝</v>
      </c>
    </row>
    <row r="352" spans="1:19" x14ac:dyDescent="0.2">
      <c r="A352" s="3">
        <f t="shared" ca="1" si="96"/>
        <v>123253</v>
      </c>
      <c r="B352">
        <v>101476</v>
      </c>
      <c r="C352">
        <f t="shared" ca="1" si="97"/>
        <v>13706324000</v>
      </c>
      <c r="D352" t="str">
        <f t="shared" ca="1" si="113"/>
        <v xml:space="preserve"> 天猫 </v>
      </c>
      <c r="E352" t="str">
        <f t="shared" ca="1" si="113"/>
        <v xml:space="preserve"> App </v>
      </c>
      <c r="F352" t="str">
        <f t="shared" ca="1" si="99"/>
        <v xml:space="preserve"> 微信支付 </v>
      </c>
      <c r="G352" t="str">
        <f t="shared" ca="1" si="100"/>
        <v xml:space="preserve"> 天猫 - App - 微信支付 </v>
      </c>
      <c r="H352" t="str">
        <f t="shared" ca="1" si="101"/>
        <v>4000</v>
      </c>
      <c r="I352">
        <f t="shared" ca="1" si="102"/>
        <v>6</v>
      </c>
      <c r="J352" t="str">
        <f t="shared" ca="1" si="103"/>
        <v>天猫 - App - 微信支付</v>
      </c>
      <c r="K352" t="str">
        <f t="shared" ca="1" si="104"/>
        <v>137****4000</v>
      </c>
      <c r="L352">
        <f t="shared" si="105"/>
        <v>352</v>
      </c>
      <c r="M352">
        <f t="shared" si="106"/>
        <v>351</v>
      </c>
      <c r="N352" s="3">
        <f t="shared" ca="1" si="107"/>
        <v>121182</v>
      </c>
      <c r="O352" s="5">
        <f t="shared" ca="1" si="108"/>
        <v>133824</v>
      </c>
      <c r="P352" t="str">
        <f t="shared" ca="1" si="109"/>
        <v xml:space="preserve"> 信用卡 </v>
      </c>
      <c r="Q352" t="str">
        <f t="shared" ca="1" si="110"/>
        <v xml:space="preserve"> 支付宝 </v>
      </c>
      <c r="R352" t="str">
        <f t="shared" ca="1" si="111"/>
        <v xml:space="preserve"> 支付宝 </v>
      </c>
      <c r="S352" t="str">
        <f t="shared" ca="1" si="112"/>
        <v>信用卡 - 支付宝 - 支付宝</v>
      </c>
    </row>
    <row r="353" spans="1:19" x14ac:dyDescent="0.2">
      <c r="A353" s="3">
        <f t="shared" ca="1" si="96"/>
        <v>133824</v>
      </c>
      <c r="B353">
        <v>100813</v>
      </c>
      <c r="C353">
        <f t="shared" ca="1" si="97"/>
        <v>13215468359</v>
      </c>
      <c r="D353" t="str">
        <f t="shared" ca="1" si="113"/>
        <v xml:space="preserve"> 微信 </v>
      </c>
      <c r="E353" t="str">
        <f t="shared" ca="1" si="113"/>
        <v xml:space="preserve"> App </v>
      </c>
      <c r="F353" t="str">
        <f t="shared" ca="1" si="99"/>
        <v xml:space="preserve"> 微信支付 </v>
      </c>
      <c r="G353" t="str">
        <f t="shared" ca="1" si="100"/>
        <v xml:space="preserve"> 微信 - App - 微信支付 </v>
      </c>
      <c r="H353" t="str">
        <f t="shared" ca="1" si="101"/>
        <v>8359</v>
      </c>
      <c r="I353">
        <f t="shared" ca="1" si="102"/>
        <v>6</v>
      </c>
      <c r="J353" t="str">
        <f t="shared" ca="1" si="103"/>
        <v>微信 - App - 微信支付</v>
      </c>
      <c r="K353" t="str">
        <f t="shared" ca="1" si="104"/>
        <v>132****8359</v>
      </c>
      <c r="L353">
        <f t="shared" si="105"/>
        <v>353</v>
      </c>
      <c r="M353">
        <f t="shared" si="106"/>
        <v>352</v>
      </c>
      <c r="N353" s="3">
        <f t="shared" ca="1" si="107"/>
        <v>171312</v>
      </c>
      <c r="O353" s="5">
        <f t="shared" ca="1" si="108"/>
        <v>116997</v>
      </c>
      <c r="P353" t="str">
        <f t="shared" ca="1" si="109"/>
        <v xml:space="preserve"> 支付宝 </v>
      </c>
      <c r="Q353" t="str">
        <f t="shared" ca="1" si="110"/>
        <v xml:space="preserve"> 信用卡 </v>
      </c>
      <c r="R353" t="str">
        <f t="shared" ca="1" si="111"/>
        <v xml:space="preserve"> 微信支付 </v>
      </c>
      <c r="S353" t="str">
        <f t="shared" ca="1" si="112"/>
        <v>支付宝 - 信用卡 - 微信支付</v>
      </c>
    </row>
    <row r="354" spans="1:19" x14ac:dyDescent="0.2">
      <c r="A354" s="3">
        <f t="shared" ca="1" si="96"/>
        <v>116997</v>
      </c>
      <c r="B354">
        <v>101200</v>
      </c>
      <c r="C354">
        <f t="shared" ca="1" si="97"/>
        <v>13412074404</v>
      </c>
      <c r="D354" t="str">
        <f t="shared" ca="1" si="113"/>
        <v xml:space="preserve"> 天猫 </v>
      </c>
      <c r="E354" t="str">
        <f t="shared" ca="1" si="113"/>
        <v xml:space="preserve"> 天猫 </v>
      </c>
      <c r="F354" t="str">
        <f t="shared" ca="1" si="99"/>
        <v xml:space="preserve"> 信用卡 </v>
      </c>
      <c r="G354" t="str">
        <f t="shared" ca="1" si="100"/>
        <v xml:space="preserve"> 天猫 - 天猫 - 信用卡 </v>
      </c>
      <c r="H354" t="str">
        <f t="shared" ca="1" si="101"/>
        <v>4404</v>
      </c>
      <c r="I354">
        <f t="shared" ca="1" si="102"/>
        <v>6</v>
      </c>
      <c r="J354" t="str">
        <f t="shared" ca="1" si="103"/>
        <v>天猫 - 天猫 - 信用卡</v>
      </c>
      <c r="K354" t="str">
        <f t="shared" ca="1" si="104"/>
        <v>134****4404</v>
      </c>
      <c r="L354">
        <f t="shared" si="105"/>
        <v>354</v>
      </c>
      <c r="M354">
        <f t="shared" si="106"/>
        <v>353</v>
      </c>
      <c r="N354" s="3">
        <f t="shared" ca="1" si="107"/>
        <v>168949</v>
      </c>
      <c r="O354" s="5">
        <f t="shared" ca="1" si="108"/>
        <v>132361</v>
      </c>
      <c r="P354" t="str">
        <f t="shared" ca="1" si="109"/>
        <v xml:space="preserve"> 微信支付 </v>
      </c>
      <c r="Q354" t="str">
        <f t="shared" ca="1" si="110"/>
        <v xml:space="preserve"> 微信支付 </v>
      </c>
      <c r="R354" t="str">
        <f t="shared" ca="1" si="111"/>
        <v xml:space="preserve"> 微信支付 </v>
      </c>
      <c r="S354" t="str">
        <f t="shared" ca="1" si="112"/>
        <v>微信支付 - 微信支付 - 微信支付</v>
      </c>
    </row>
    <row r="355" spans="1:19" x14ac:dyDescent="0.2">
      <c r="A355" s="3">
        <f t="shared" ca="1" si="96"/>
        <v>132361</v>
      </c>
      <c r="B355">
        <v>101098</v>
      </c>
      <c r="C355">
        <f t="shared" ca="1" si="97"/>
        <v>13218837946</v>
      </c>
      <c r="D355" t="str">
        <f t="shared" ca="1" si="113"/>
        <v xml:space="preserve"> 微信 </v>
      </c>
      <c r="E355" t="str">
        <f t="shared" ca="1" si="113"/>
        <v xml:space="preserve"> 天猫 </v>
      </c>
      <c r="F355" t="str">
        <f t="shared" ca="1" si="99"/>
        <v xml:space="preserve"> 信用卡 </v>
      </c>
      <c r="G355" t="str">
        <f t="shared" ca="1" si="100"/>
        <v xml:space="preserve"> 微信 - 天猫 - 信用卡 </v>
      </c>
      <c r="H355" t="str">
        <f t="shared" ca="1" si="101"/>
        <v>7946</v>
      </c>
      <c r="I355">
        <f t="shared" ca="1" si="102"/>
        <v>6</v>
      </c>
      <c r="J355" t="str">
        <f t="shared" ca="1" si="103"/>
        <v>微信 - 天猫 - 信用卡</v>
      </c>
      <c r="K355" t="str">
        <f t="shared" ca="1" si="104"/>
        <v>132****7946</v>
      </c>
      <c r="L355">
        <f t="shared" si="105"/>
        <v>355</v>
      </c>
      <c r="M355">
        <f t="shared" si="106"/>
        <v>354</v>
      </c>
      <c r="N355" s="3">
        <f t="shared" ca="1" si="107"/>
        <v>130837</v>
      </c>
      <c r="O355" s="5">
        <f t="shared" ca="1" si="108"/>
        <v>108976</v>
      </c>
      <c r="P355" t="str">
        <f t="shared" ca="1" si="109"/>
        <v xml:space="preserve"> 信用卡 </v>
      </c>
      <c r="Q355" t="str">
        <f t="shared" ca="1" si="110"/>
        <v xml:space="preserve"> 微信支付 </v>
      </c>
      <c r="R355" t="str">
        <f t="shared" ca="1" si="111"/>
        <v xml:space="preserve"> 微信支付 </v>
      </c>
      <c r="S355" t="str">
        <f t="shared" ca="1" si="112"/>
        <v>信用卡 - 微信支付 - 微信支付</v>
      </c>
    </row>
    <row r="356" spans="1:19" x14ac:dyDescent="0.2">
      <c r="A356" s="3">
        <f t="shared" ca="1" si="96"/>
        <v>108976</v>
      </c>
      <c r="B356">
        <v>100661</v>
      </c>
      <c r="C356">
        <f t="shared" ca="1" si="97"/>
        <v>13774287556</v>
      </c>
      <c r="D356" t="str">
        <f t="shared" ca="1" si="113"/>
        <v xml:space="preserve"> 微信 </v>
      </c>
      <c r="E356" t="str">
        <f t="shared" ca="1" si="113"/>
        <v xml:space="preserve"> 微信 </v>
      </c>
      <c r="F356" t="str">
        <f t="shared" ca="1" si="99"/>
        <v xml:space="preserve"> 微信支付 </v>
      </c>
      <c r="G356" t="str">
        <f t="shared" ca="1" si="100"/>
        <v xml:space="preserve"> 微信 - 微信 - 微信支付 </v>
      </c>
      <c r="H356" t="str">
        <f t="shared" ca="1" si="101"/>
        <v>7556</v>
      </c>
      <c r="I356">
        <f t="shared" ca="1" si="102"/>
        <v>6</v>
      </c>
      <c r="J356" t="str">
        <f t="shared" ca="1" si="103"/>
        <v>微信 - 微信 - 微信支付</v>
      </c>
      <c r="K356" t="str">
        <f t="shared" ca="1" si="104"/>
        <v>137****7556</v>
      </c>
      <c r="L356">
        <f t="shared" si="105"/>
        <v>356</v>
      </c>
      <c r="M356">
        <f t="shared" si="106"/>
        <v>355</v>
      </c>
      <c r="N356" s="3">
        <f t="shared" ca="1" si="107"/>
        <v>187961</v>
      </c>
      <c r="O356" s="5">
        <f t="shared" ca="1" si="108"/>
        <v>107746</v>
      </c>
      <c r="P356" t="str">
        <f t="shared" ca="1" si="109"/>
        <v xml:space="preserve"> 微信支付 </v>
      </c>
      <c r="Q356" t="str">
        <f t="shared" ca="1" si="110"/>
        <v xml:space="preserve"> 支付宝 </v>
      </c>
      <c r="R356" t="str">
        <f t="shared" ca="1" si="111"/>
        <v xml:space="preserve"> 微信支付 </v>
      </c>
      <c r="S356" t="str">
        <f t="shared" ca="1" si="112"/>
        <v>微信支付 - 支付宝 - 微信支付</v>
      </c>
    </row>
    <row r="357" spans="1:19" x14ac:dyDescent="0.2">
      <c r="A357" s="3">
        <f t="shared" ca="1" si="96"/>
        <v>107746</v>
      </c>
      <c r="B357">
        <v>101154</v>
      </c>
      <c r="C357">
        <f t="shared" ca="1" si="97"/>
        <v>13821544269</v>
      </c>
      <c r="D357" t="str">
        <f t="shared" ca="1" si="113"/>
        <v xml:space="preserve"> 天猫 </v>
      </c>
      <c r="E357" t="str">
        <f t="shared" ca="1" si="113"/>
        <v xml:space="preserve"> 天猫 </v>
      </c>
      <c r="F357" t="str">
        <f t="shared" ca="1" si="99"/>
        <v xml:space="preserve"> 微信支付 </v>
      </c>
      <c r="G357" t="str">
        <f t="shared" ca="1" si="100"/>
        <v xml:space="preserve"> 天猫 - 天猫 - 微信支付 </v>
      </c>
      <c r="H357" t="str">
        <f t="shared" ca="1" si="101"/>
        <v>4269</v>
      </c>
      <c r="I357">
        <f t="shared" ca="1" si="102"/>
        <v>6</v>
      </c>
      <c r="J357" t="str">
        <f t="shared" ca="1" si="103"/>
        <v>天猫 - 天猫 - 微信支付</v>
      </c>
      <c r="K357" t="str">
        <f t="shared" ca="1" si="104"/>
        <v>138****4269</v>
      </c>
      <c r="L357">
        <f t="shared" si="105"/>
        <v>357</v>
      </c>
      <c r="M357">
        <f t="shared" si="106"/>
        <v>356</v>
      </c>
      <c r="N357" s="3">
        <f t="shared" ca="1" si="107"/>
        <v>110691</v>
      </c>
      <c r="O357" s="5">
        <f t="shared" ca="1" si="108"/>
        <v>113007</v>
      </c>
      <c r="P357" t="str">
        <f t="shared" ca="1" si="109"/>
        <v xml:space="preserve"> 信用卡 </v>
      </c>
      <c r="Q357" t="str">
        <f t="shared" ca="1" si="110"/>
        <v xml:space="preserve"> 支付宝 </v>
      </c>
      <c r="R357" t="str">
        <f t="shared" ca="1" si="111"/>
        <v xml:space="preserve"> 微信支付 </v>
      </c>
      <c r="S357" t="str">
        <f t="shared" ca="1" si="112"/>
        <v>信用卡 - 支付宝 - 微信支付</v>
      </c>
    </row>
    <row r="358" spans="1:19" x14ac:dyDescent="0.2">
      <c r="A358" s="3">
        <f t="shared" ca="1" si="96"/>
        <v>113007</v>
      </c>
      <c r="B358">
        <v>100356</v>
      </c>
      <c r="C358">
        <f t="shared" ca="1" si="97"/>
        <v>13117067307</v>
      </c>
      <c r="D358" t="str">
        <f t="shared" ca="1" si="113"/>
        <v xml:space="preserve"> 天猫 </v>
      </c>
      <c r="E358" t="str">
        <f t="shared" ca="1" si="113"/>
        <v xml:space="preserve"> 微信 </v>
      </c>
      <c r="F358" t="str">
        <f t="shared" ca="1" si="99"/>
        <v xml:space="preserve"> 信用卡 </v>
      </c>
      <c r="G358" t="str">
        <f t="shared" ca="1" si="100"/>
        <v xml:space="preserve"> 天猫 - 微信 - 信用卡 </v>
      </c>
      <c r="H358" t="str">
        <f t="shared" ca="1" si="101"/>
        <v>7307</v>
      </c>
      <c r="I358">
        <f t="shared" ca="1" si="102"/>
        <v>6</v>
      </c>
      <c r="J358" t="str">
        <f t="shared" ca="1" si="103"/>
        <v>天猫 - 微信 - 信用卡</v>
      </c>
      <c r="K358" t="str">
        <f t="shared" ca="1" si="104"/>
        <v>131****7307</v>
      </c>
      <c r="L358">
        <f t="shared" si="105"/>
        <v>358</v>
      </c>
      <c r="M358">
        <f t="shared" si="106"/>
        <v>357</v>
      </c>
      <c r="N358" s="3">
        <f t="shared" ca="1" si="107"/>
        <v>158174</v>
      </c>
      <c r="O358" s="5">
        <f t="shared" ca="1" si="108"/>
        <v>126736</v>
      </c>
      <c r="P358" t="str">
        <f t="shared" ca="1" si="109"/>
        <v xml:space="preserve"> 微信支付 </v>
      </c>
      <c r="Q358" t="str">
        <f t="shared" ca="1" si="110"/>
        <v xml:space="preserve"> 微信支付 </v>
      </c>
      <c r="R358" t="str">
        <f t="shared" ca="1" si="111"/>
        <v xml:space="preserve"> 微信支付 </v>
      </c>
      <c r="S358" t="str">
        <f t="shared" ca="1" si="112"/>
        <v>微信支付 - 微信支付 - 微信支付</v>
      </c>
    </row>
    <row r="359" spans="1:19" x14ac:dyDescent="0.2">
      <c r="A359" s="3">
        <f t="shared" ca="1" si="96"/>
        <v>126736</v>
      </c>
      <c r="B359">
        <v>101385</v>
      </c>
      <c r="C359">
        <f t="shared" ca="1" si="97"/>
        <v>13383652713</v>
      </c>
      <c r="D359" t="str">
        <f t="shared" ca="1" si="113"/>
        <v xml:space="preserve"> 微信 </v>
      </c>
      <c r="E359" t="str">
        <f t="shared" ca="1" si="113"/>
        <v xml:space="preserve"> App </v>
      </c>
      <c r="F359" t="str">
        <f t="shared" ca="1" si="99"/>
        <v xml:space="preserve"> 支付宝 </v>
      </c>
      <c r="G359" t="str">
        <f t="shared" ca="1" si="100"/>
        <v xml:space="preserve"> 微信 - App - 支付宝 </v>
      </c>
      <c r="H359" t="str">
        <f t="shared" ca="1" si="101"/>
        <v>2713</v>
      </c>
      <c r="I359">
        <f t="shared" ca="1" si="102"/>
        <v>6</v>
      </c>
      <c r="J359" t="str">
        <f t="shared" ca="1" si="103"/>
        <v>微信 - App - 支付宝</v>
      </c>
      <c r="K359" t="str">
        <f t="shared" ca="1" si="104"/>
        <v>133****2713</v>
      </c>
      <c r="L359">
        <f t="shared" si="105"/>
        <v>359</v>
      </c>
      <c r="M359">
        <f t="shared" si="106"/>
        <v>358</v>
      </c>
      <c r="N359" s="3">
        <f t="shared" ca="1" si="107"/>
        <v>156068</v>
      </c>
      <c r="O359" s="5">
        <f t="shared" ca="1" si="108"/>
        <v>132117</v>
      </c>
      <c r="P359" t="str">
        <f t="shared" ca="1" si="109"/>
        <v xml:space="preserve"> 微信支付 </v>
      </c>
      <c r="Q359" t="str">
        <f t="shared" ca="1" si="110"/>
        <v xml:space="preserve"> 信用卡 </v>
      </c>
      <c r="R359" t="str">
        <f t="shared" ca="1" si="111"/>
        <v xml:space="preserve"> 微信支付 </v>
      </c>
      <c r="S359" t="str">
        <f t="shared" ca="1" si="112"/>
        <v>微信支付 - 信用卡 - 微信支付</v>
      </c>
    </row>
    <row r="360" spans="1:19" x14ac:dyDescent="0.2">
      <c r="A360" s="3">
        <f t="shared" ca="1" si="96"/>
        <v>132117</v>
      </c>
      <c r="B360">
        <v>100862</v>
      </c>
      <c r="C360">
        <f t="shared" ca="1" si="97"/>
        <v>13736603468</v>
      </c>
      <c r="D360" t="str">
        <f t="shared" ca="1" si="113"/>
        <v xml:space="preserve"> 天猫 </v>
      </c>
      <c r="E360" t="str">
        <f t="shared" ca="1" si="113"/>
        <v xml:space="preserve"> 天猫 </v>
      </c>
      <c r="F360" t="str">
        <f t="shared" ca="1" si="99"/>
        <v xml:space="preserve"> 微信支付 </v>
      </c>
      <c r="G360" t="str">
        <f t="shared" ca="1" si="100"/>
        <v xml:space="preserve"> 天猫 - 天猫 - 微信支付 </v>
      </c>
      <c r="H360" t="str">
        <f t="shared" ca="1" si="101"/>
        <v>3468</v>
      </c>
      <c r="I360">
        <f t="shared" ca="1" si="102"/>
        <v>6</v>
      </c>
      <c r="J360" t="str">
        <f t="shared" ca="1" si="103"/>
        <v>天猫 - 天猫 - 微信支付</v>
      </c>
      <c r="K360" t="str">
        <f t="shared" ca="1" si="104"/>
        <v>137****3468</v>
      </c>
      <c r="L360">
        <f t="shared" si="105"/>
        <v>360</v>
      </c>
      <c r="M360">
        <f t="shared" si="106"/>
        <v>359</v>
      </c>
      <c r="N360" s="3">
        <f t="shared" ca="1" si="107"/>
        <v>194798</v>
      </c>
      <c r="O360" s="5">
        <f t="shared" ca="1" si="108"/>
        <v>148800</v>
      </c>
      <c r="P360" t="str">
        <f t="shared" ca="1" si="109"/>
        <v xml:space="preserve"> 微信支付 </v>
      </c>
      <c r="Q360" t="str">
        <f t="shared" ca="1" si="110"/>
        <v xml:space="preserve"> 信用卡 </v>
      </c>
      <c r="R360" t="str">
        <f t="shared" ca="1" si="111"/>
        <v xml:space="preserve"> 信用卡 </v>
      </c>
      <c r="S360" t="str">
        <f t="shared" ca="1" si="112"/>
        <v>微信支付 - 信用卡 - 信用卡</v>
      </c>
    </row>
    <row r="361" spans="1:19" x14ac:dyDescent="0.2">
      <c r="A361" s="3">
        <f t="shared" ca="1" si="96"/>
        <v>148800</v>
      </c>
      <c r="B361">
        <v>100245</v>
      </c>
      <c r="C361">
        <f t="shared" ca="1" si="97"/>
        <v>13944052753</v>
      </c>
      <c r="D361" t="str">
        <f t="shared" ca="1" si="113"/>
        <v xml:space="preserve"> 天猫 </v>
      </c>
      <c r="E361" t="str">
        <f t="shared" ca="1" si="113"/>
        <v xml:space="preserve"> 微信 </v>
      </c>
      <c r="F361" t="str">
        <f t="shared" ca="1" si="99"/>
        <v xml:space="preserve"> 支付宝 </v>
      </c>
      <c r="G361" t="str">
        <f t="shared" ca="1" si="100"/>
        <v xml:space="preserve"> 天猫 - 微信 - 支付宝 </v>
      </c>
      <c r="H361" t="str">
        <f t="shared" ca="1" si="101"/>
        <v>2753</v>
      </c>
      <c r="I361">
        <f t="shared" ca="1" si="102"/>
        <v>6</v>
      </c>
      <c r="J361" t="str">
        <f t="shared" ca="1" si="103"/>
        <v>天猫 - 微信 - 支付宝</v>
      </c>
      <c r="K361" t="str">
        <f t="shared" ca="1" si="104"/>
        <v>139****2753</v>
      </c>
      <c r="L361">
        <f t="shared" si="105"/>
        <v>361</v>
      </c>
      <c r="M361">
        <f t="shared" si="106"/>
        <v>360</v>
      </c>
      <c r="N361" s="3">
        <f t="shared" ca="1" si="107"/>
        <v>125656</v>
      </c>
      <c r="O361" s="5">
        <f t="shared" ca="1" si="108"/>
        <v>160707</v>
      </c>
      <c r="P361" t="str">
        <f t="shared" ca="1" si="109"/>
        <v xml:space="preserve"> 支付宝 </v>
      </c>
      <c r="Q361" t="str">
        <f t="shared" ca="1" si="110"/>
        <v xml:space="preserve"> 支付宝 </v>
      </c>
      <c r="R361" t="str">
        <f t="shared" ca="1" si="111"/>
        <v xml:space="preserve"> 支付宝 </v>
      </c>
      <c r="S361" t="str">
        <f t="shared" ca="1" si="112"/>
        <v>支付宝 - 支付宝 - 支付宝</v>
      </c>
    </row>
    <row r="362" spans="1:19" x14ac:dyDescent="0.2">
      <c r="A362" s="3">
        <f t="shared" ca="1" si="96"/>
        <v>160707</v>
      </c>
      <c r="B362">
        <v>101090</v>
      </c>
      <c r="C362">
        <f t="shared" ca="1" si="97"/>
        <v>13529826029</v>
      </c>
      <c r="D362" t="str">
        <f t="shared" ref="D362:E381" ca="1" si="114">IF(RAND()&lt;0.33," 天猫 ",IF(RAND()&lt;0.66," 微信 "," App "))</f>
        <v xml:space="preserve"> 微信 </v>
      </c>
      <c r="E362" t="str">
        <f t="shared" ca="1" si="114"/>
        <v xml:space="preserve"> 天猫 </v>
      </c>
      <c r="F362" t="str">
        <f t="shared" ca="1" si="99"/>
        <v xml:space="preserve"> 支付宝 </v>
      </c>
      <c r="G362" t="str">
        <f t="shared" ca="1" si="100"/>
        <v xml:space="preserve"> 微信 - 天猫 - 支付宝 </v>
      </c>
      <c r="H362" t="str">
        <f t="shared" ca="1" si="101"/>
        <v>6029</v>
      </c>
      <c r="I362">
        <f t="shared" ca="1" si="102"/>
        <v>6</v>
      </c>
      <c r="J362" t="str">
        <f t="shared" ca="1" si="103"/>
        <v>微信 - 天猫 - 支付宝</v>
      </c>
      <c r="K362" t="str">
        <f t="shared" ca="1" si="104"/>
        <v>135****6029</v>
      </c>
      <c r="L362">
        <f t="shared" si="105"/>
        <v>362</v>
      </c>
      <c r="M362">
        <f t="shared" si="106"/>
        <v>361</v>
      </c>
      <c r="N362" s="3">
        <f t="shared" ca="1" si="107"/>
        <v>185963</v>
      </c>
      <c r="O362" s="5">
        <f t="shared" ca="1" si="108"/>
        <v>103686</v>
      </c>
      <c r="P362" t="str">
        <f t="shared" ca="1" si="109"/>
        <v xml:space="preserve"> 信用卡 </v>
      </c>
      <c r="Q362" t="str">
        <f t="shared" ca="1" si="110"/>
        <v xml:space="preserve"> 支付宝 </v>
      </c>
      <c r="R362" t="str">
        <f t="shared" ca="1" si="111"/>
        <v xml:space="preserve"> 支付宝 </v>
      </c>
      <c r="S362" t="str">
        <f t="shared" ca="1" si="112"/>
        <v>信用卡 - 支付宝 - 支付宝</v>
      </c>
    </row>
    <row r="363" spans="1:19" x14ac:dyDescent="0.2">
      <c r="A363" s="3">
        <f t="shared" ca="1" si="96"/>
        <v>103686</v>
      </c>
      <c r="B363">
        <v>101016</v>
      </c>
      <c r="C363">
        <f t="shared" ca="1" si="97"/>
        <v>13048027636</v>
      </c>
      <c r="D363" t="str">
        <f t="shared" ca="1" si="114"/>
        <v xml:space="preserve"> 微信 </v>
      </c>
      <c r="E363" t="str">
        <f t="shared" ca="1" si="114"/>
        <v xml:space="preserve"> App </v>
      </c>
      <c r="F363" t="str">
        <f t="shared" ca="1" si="99"/>
        <v xml:space="preserve"> 微信支付 </v>
      </c>
      <c r="G363" t="str">
        <f t="shared" ca="1" si="100"/>
        <v xml:space="preserve"> 微信 - App - 微信支付 </v>
      </c>
      <c r="H363" t="str">
        <f t="shared" ca="1" si="101"/>
        <v>7636</v>
      </c>
      <c r="I363">
        <f t="shared" ca="1" si="102"/>
        <v>6</v>
      </c>
      <c r="J363" t="str">
        <f t="shared" ca="1" si="103"/>
        <v>微信 - App - 微信支付</v>
      </c>
      <c r="K363" t="str">
        <f t="shared" ca="1" si="104"/>
        <v>130****7636</v>
      </c>
      <c r="L363">
        <f t="shared" si="105"/>
        <v>363</v>
      </c>
      <c r="M363">
        <f t="shared" si="106"/>
        <v>362</v>
      </c>
      <c r="N363" s="3">
        <f t="shared" ca="1" si="107"/>
        <v>136311</v>
      </c>
      <c r="O363" s="5">
        <f t="shared" ca="1" si="108"/>
        <v>145528</v>
      </c>
      <c r="P363" t="str">
        <f t="shared" ca="1" si="109"/>
        <v xml:space="preserve"> 微信支付 </v>
      </c>
      <c r="Q363" t="str">
        <f t="shared" ca="1" si="110"/>
        <v xml:space="preserve"> 微信支付 </v>
      </c>
      <c r="R363" t="str">
        <f t="shared" ca="1" si="111"/>
        <v xml:space="preserve"> 信用卡 </v>
      </c>
      <c r="S363" t="str">
        <f t="shared" ca="1" si="112"/>
        <v>微信支付 - 微信支付 - 信用卡</v>
      </c>
    </row>
    <row r="364" spans="1:19" x14ac:dyDescent="0.2">
      <c r="A364" s="3">
        <f t="shared" ca="1" si="96"/>
        <v>145528</v>
      </c>
      <c r="B364">
        <v>101267</v>
      </c>
      <c r="C364">
        <f t="shared" ca="1" si="97"/>
        <v>13607107941</v>
      </c>
      <c r="D364" t="str">
        <f t="shared" ca="1" si="114"/>
        <v xml:space="preserve"> 微信 </v>
      </c>
      <c r="E364" t="str">
        <f t="shared" ca="1" si="114"/>
        <v xml:space="preserve"> App </v>
      </c>
      <c r="F364" t="str">
        <f t="shared" ca="1" si="99"/>
        <v xml:space="preserve"> 微信支付 </v>
      </c>
      <c r="G364" t="str">
        <f t="shared" ca="1" si="100"/>
        <v xml:space="preserve"> 微信 - App - 微信支付 </v>
      </c>
      <c r="H364" t="str">
        <f t="shared" ca="1" si="101"/>
        <v>7941</v>
      </c>
      <c r="I364">
        <f t="shared" ca="1" si="102"/>
        <v>6</v>
      </c>
      <c r="J364" t="str">
        <f t="shared" ca="1" si="103"/>
        <v>微信 - App - 微信支付</v>
      </c>
      <c r="K364" t="str">
        <f t="shared" ca="1" si="104"/>
        <v>136****7941</v>
      </c>
      <c r="L364">
        <f t="shared" si="105"/>
        <v>364</v>
      </c>
      <c r="M364">
        <f t="shared" si="106"/>
        <v>363</v>
      </c>
      <c r="N364" s="3">
        <f t="shared" ca="1" si="107"/>
        <v>121122</v>
      </c>
      <c r="O364" s="5">
        <f t="shared" ca="1" si="108"/>
        <v>135206</v>
      </c>
      <c r="P364" t="str">
        <f t="shared" ca="1" si="109"/>
        <v xml:space="preserve"> 信用卡 </v>
      </c>
      <c r="Q364" t="str">
        <f t="shared" ca="1" si="110"/>
        <v xml:space="preserve"> 支付宝 </v>
      </c>
      <c r="R364" t="str">
        <f t="shared" ca="1" si="111"/>
        <v xml:space="preserve"> 微信支付 </v>
      </c>
      <c r="S364" t="str">
        <f t="shared" ca="1" si="112"/>
        <v>信用卡 - 支付宝 - 微信支付</v>
      </c>
    </row>
    <row r="365" spans="1:19" x14ac:dyDescent="0.2">
      <c r="A365" s="3">
        <f t="shared" ca="1" si="96"/>
        <v>135206</v>
      </c>
      <c r="B365">
        <v>100614</v>
      </c>
      <c r="C365">
        <f t="shared" ca="1" si="97"/>
        <v>13814645622</v>
      </c>
      <c r="D365" t="str">
        <f t="shared" ca="1" si="114"/>
        <v xml:space="preserve"> 微信 </v>
      </c>
      <c r="E365" t="str">
        <f t="shared" ca="1" si="114"/>
        <v xml:space="preserve"> App </v>
      </c>
      <c r="F365" t="str">
        <f t="shared" ca="1" si="99"/>
        <v xml:space="preserve"> 微信支付 </v>
      </c>
      <c r="G365" t="str">
        <f t="shared" ca="1" si="100"/>
        <v xml:space="preserve"> 微信 - App - 微信支付 </v>
      </c>
      <c r="H365" t="str">
        <f t="shared" ca="1" si="101"/>
        <v>5622</v>
      </c>
      <c r="I365">
        <f t="shared" ca="1" si="102"/>
        <v>6</v>
      </c>
      <c r="J365" t="str">
        <f t="shared" ca="1" si="103"/>
        <v>微信 - App - 微信支付</v>
      </c>
      <c r="K365" t="str">
        <f t="shared" ca="1" si="104"/>
        <v>138****5622</v>
      </c>
      <c r="L365">
        <f t="shared" si="105"/>
        <v>365</v>
      </c>
      <c r="M365">
        <f t="shared" si="106"/>
        <v>364</v>
      </c>
      <c r="N365" s="3">
        <f t="shared" ca="1" si="107"/>
        <v>197707</v>
      </c>
      <c r="O365" s="5">
        <f t="shared" ca="1" si="108"/>
        <v>142696</v>
      </c>
      <c r="P365" t="str">
        <f t="shared" ca="1" si="109"/>
        <v xml:space="preserve"> 信用卡 </v>
      </c>
      <c r="Q365" t="str">
        <f t="shared" ca="1" si="110"/>
        <v xml:space="preserve"> 信用卡 </v>
      </c>
      <c r="R365" t="str">
        <f t="shared" ca="1" si="111"/>
        <v xml:space="preserve"> 信用卡 </v>
      </c>
      <c r="S365" t="str">
        <f t="shared" ca="1" si="112"/>
        <v>信用卡 - 信用卡 - 信用卡</v>
      </c>
    </row>
    <row r="366" spans="1:19" x14ac:dyDescent="0.2">
      <c r="A366" s="3">
        <f t="shared" ca="1" si="96"/>
        <v>142696</v>
      </c>
      <c r="B366">
        <v>101231</v>
      </c>
      <c r="C366">
        <f t="shared" ca="1" si="97"/>
        <v>13379434418</v>
      </c>
      <c r="D366" t="str">
        <f t="shared" ca="1" si="114"/>
        <v xml:space="preserve"> 微信 </v>
      </c>
      <c r="E366" t="str">
        <f t="shared" ca="1" si="114"/>
        <v xml:space="preserve"> 天猫 </v>
      </c>
      <c r="F366" t="str">
        <f t="shared" ca="1" si="99"/>
        <v xml:space="preserve"> 信用卡 </v>
      </c>
      <c r="G366" t="str">
        <f t="shared" ca="1" si="100"/>
        <v xml:space="preserve"> 微信 - 天猫 - 信用卡 </v>
      </c>
      <c r="H366" t="str">
        <f t="shared" ca="1" si="101"/>
        <v>4418</v>
      </c>
      <c r="I366">
        <f t="shared" ca="1" si="102"/>
        <v>6</v>
      </c>
      <c r="J366" t="str">
        <f t="shared" ca="1" si="103"/>
        <v>微信 - 天猫 - 信用卡</v>
      </c>
      <c r="K366" t="str">
        <f t="shared" ca="1" si="104"/>
        <v>133****4418</v>
      </c>
      <c r="L366">
        <f t="shared" si="105"/>
        <v>366</v>
      </c>
      <c r="M366">
        <f t="shared" si="106"/>
        <v>365</v>
      </c>
      <c r="N366" s="3">
        <f t="shared" ca="1" si="107"/>
        <v>127022</v>
      </c>
      <c r="O366" s="5">
        <f t="shared" ca="1" si="108"/>
        <v>192451</v>
      </c>
      <c r="P366" t="str">
        <f t="shared" ca="1" si="109"/>
        <v xml:space="preserve"> 微信支付 </v>
      </c>
      <c r="Q366" t="str">
        <f t="shared" ca="1" si="110"/>
        <v xml:space="preserve"> 支付宝 </v>
      </c>
      <c r="R366" t="str">
        <f t="shared" ca="1" si="111"/>
        <v xml:space="preserve"> 信用卡 </v>
      </c>
      <c r="S366" t="str">
        <f t="shared" ca="1" si="112"/>
        <v>微信支付 - 支付宝 - 信用卡</v>
      </c>
    </row>
    <row r="367" spans="1:19" x14ac:dyDescent="0.2">
      <c r="A367" s="3">
        <f t="shared" ca="1" si="96"/>
        <v>192451</v>
      </c>
      <c r="B367">
        <v>101316</v>
      </c>
      <c r="C367">
        <f t="shared" ca="1" si="97"/>
        <v>13228435052</v>
      </c>
      <c r="D367" t="str">
        <f t="shared" ca="1" si="114"/>
        <v xml:space="preserve"> 微信 </v>
      </c>
      <c r="E367" t="str">
        <f t="shared" ca="1" si="114"/>
        <v xml:space="preserve"> App </v>
      </c>
      <c r="F367" t="str">
        <f t="shared" ca="1" si="99"/>
        <v xml:space="preserve"> 信用卡 </v>
      </c>
      <c r="G367" t="str">
        <f t="shared" ca="1" si="100"/>
        <v xml:space="preserve"> 微信 - App - 信用卡 </v>
      </c>
      <c r="H367" t="str">
        <f t="shared" ca="1" si="101"/>
        <v>5052</v>
      </c>
      <c r="I367">
        <f t="shared" ca="1" si="102"/>
        <v>6</v>
      </c>
      <c r="J367" t="str">
        <f t="shared" ca="1" si="103"/>
        <v>微信 - App - 信用卡</v>
      </c>
      <c r="K367" t="str">
        <f t="shared" ca="1" si="104"/>
        <v>132****5052</v>
      </c>
      <c r="L367">
        <f t="shared" si="105"/>
        <v>367</v>
      </c>
      <c r="M367">
        <f t="shared" si="106"/>
        <v>366</v>
      </c>
      <c r="N367" s="3">
        <f t="shared" ca="1" si="107"/>
        <v>173752</v>
      </c>
      <c r="O367" s="5">
        <f t="shared" ca="1" si="108"/>
        <v>152531</v>
      </c>
      <c r="P367" t="str">
        <f t="shared" ca="1" si="109"/>
        <v xml:space="preserve"> 信用卡 </v>
      </c>
      <c r="Q367" t="str">
        <f t="shared" ca="1" si="110"/>
        <v xml:space="preserve"> 微信支付 </v>
      </c>
      <c r="R367" t="str">
        <f t="shared" ca="1" si="111"/>
        <v xml:space="preserve"> 信用卡 </v>
      </c>
      <c r="S367" t="str">
        <f t="shared" ca="1" si="112"/>
        <v>信用卡 - 微信支付 - 信用卡</v>
      </c>
    </row>
    <row r="368" spans="1:19" x14ac:dyDescent="0.2">
      <c r="A368" s="3">
        <f t="shared" ca="1" si="96"/>
        <v>152531</v>
      </c>
      <c r="B368">
        <v>101345</v>
      </c>
      <c r="C368">
        <f t="shared" ca="1" si="97"/>
        <v>13627808789</v>
      </c>
      <c r="D368" t="str">
        <f t="shared" ca="1" si="114"/>
        <v xml:space="preserve"> App </v>
      </c>
      <c r="E368" t="str">
        <f t="shared" ca="1" si="114"/>
        <v xml:space="preserve"> 天猫 </v>
      </c>
      <c r="F368" t="str">
        <f t="shared" ca="1" si="99"/>
        <v xml:space="preserve"> 支付宝 </v>
      </c>
      <c r="G368" t="str">
        <f t="shared" ca="1" si="100"/>
        <v xml:space="preserve"> App - 天猫 - 支付宝 </v>
      </c>
      <c r="H368" t="str">
        <f t="shared" ca="1" si="101"/>
        <v>8789</v>
      </c>
      <c r="I368">
        <f t="shared" ca="1" si="102"/>
        <v>6</v>
      </c>
      <c r="J368" t="str">
        <f t="shared" ca="1" si="103"/>
        <v>App - 天猫 - 支付宝</v>
      </c>
      <c r="K368" t="str">
        <f t="shared" ca="1" si="104"/>
        <v>136****8789</v>
      </c>
      <c r="L368">
        <f t="shared" si="105"/>
        <v>368</v>
      </c>
      <c r="M368">
        <f t="shared" si="106"/>
        <v>367</v>
      </c>
      <c r="N368" s="3">
        <f t="shared" ca="1" si="107"/>
        <v>140835</v>
      </c>
      <c r="O368" s="5">
        <f t="shared" ca="1" si="108"/>
        <v>109782</v>
      </c>
      <c r="P368" t="str">
        <f t="shared" ca="1" si="109"/>
        <v xml:space="preserve"> 微信支付 </v>
      </c>
      <c r="Q368" t="str">
        <f t="shared" ca="1" si="110"/>
        <v xml:space="preserve"> 微信支付 </v>
      </c>
      <c r="R368" t="str">
        <f t="shared" ca="1" si="111"/>
        <v xml:space="preserve"> 信用卡 </v>
      </c>
      <c r="S368" t="str">
        <f t="shared" ca="1" si="112"/>
        <v>微信支付 - 微信支付 - 信用卡</v>
      </c>
    </row>
    <row r="369" spans="1:19" x14ac:dyDescent="0.2">
      <c r="A369" s="3">
        <f t="shared" ca="1" si="96"/>
        <v>109782</v>
      </c>
      <c r="B369">
        <v>100324</v>
      </c>
      <c r="C369">
        <f t="shared" ca="1" si="97"/>
        <v>13427906802</v>
      </c>
      <c r="D369" t="str">
        <f t="shared" ca="1" si="114"/>
        <v xml:space="preserve"> 微信 </v>
      </c>
      <c r="E369" t="str">
        <f t="shared" ca="1" si="114"/>
        <v xml:space="preserve"> 微信 </v>
      </c>
      <c r="F369" t="str">
        <f t="shared" ca="1" si="99"/>
        <v xml:space="preserve"> 微信支付 </v>
      </c>
      <c r="G369" t="str">
        <f t="shared" ca="1" si="100"/>
        <v xml:space="preserve"> 微信 - 微信 - 微信支付 </v>
      </c>
      <c r="H369" t="str">
        <f t="shared" ca="1" si="101"/>
        <v>6802</v>
      </c>
      <c r="I369">
        <f t="shared" ca="1" si="102"/>
        <v>6</v>
      </c>
      <c r="J369" t="str">
        <f t="shared" ca="1" si="103"/>
        <v>微信 - 微信 - 微信支付</v>
      </c>
      <c r="K369" t="str">
        <f t="shared" ca="1" si="104"/>
        <v>134****6802</v>
      </c>
      <c r="L369">
        <f t="shared" si="105"/>
        <v>369</v>
      </c>
      <c r="M369">
        <f t="shared" si="106"/>
        <v>368</v>
      </c>
      <c r="N369" s="3">
        <f t="shared" ca="1" si="107"/>
        <v>162880</v>
      </c>
      <c r="O369" s="5">
        <f t="shared" ca="1" si="108"/>
        <v>177544</v>
      </c>
      <c r="P369" t="str">
        <f t="shared" ca="1" si="109"/>
        <v xml:space="preserve"> 微信支付 </v>
      </c>
      <c r="Q369" t="str">
        <f t="shared" ca="1" si="110"/>
        <v xml:space="preserve"> 微信支付 </v>
      </c>
      <c r="R369" t="str">
        <f t="shared" ca="1" si="111"/>
        <v xml:space="preserve"> 微信支付 </v>
      </c>
      <c r="S369" t="str">
        <f t="shared" ca="1" si="112"/>
        <v>微信支付 - 微信支付 - 微信支付</v>
      </c>
    </row>
    <row r="370" spans="1:19" x14ac:dyDescent="0.2">
      <c r="A370" s="3">
        <f t="shared" ca="1" si="96"/>
        <v>177544</v>
      </c>
      <c r="B370">
        <v>100343</v>
      </c>
      <c r="C370">
        <f t="shared" ca="1" si="97"/>
        <v>13512948801</v>
      </c>
      <c r="D370" t="str">
        <f t="shared" ca="1" si="114"/>
        <v xml:space="preserve"> 天猫 </v>
      </c>
      <c r="E370" t="str">
        <f t="shared" ca="1" si="114"/>
        <v xml:space="preserve"> 微信 </v>
      </c>
      <c r="F370" t="str">
        <f t="shared" ca="1" si="99"/>
        <v xml:space="preserve"> 微信支付 </v>
      </c>
      <c r="G370" t="str">
        <f t="shared" ca="1" si="100"/>
        <v xml:space="preserve"> 天猫 - 微信 - 微信支付 </v>
      </c>
      <c r="H370" t="str">
        <f t="shared" ca="1" si="101"/>
        <v>8801</v>
      </c>
      <c r="I370">
        <f t="shared" ca="1" si="102"/>
        <v>6</v>
      </c>
      <c r="J370" t="str">
        <f t="shared" ca="1" si="103"/>
        <v>天猫 - 微信 - 微信支付</v>
      </c>
      <c r="K370" t="str">
        <f t="shared" ca="1" si="104"/>
        <v>135****8801</v>
      </c>
      <c r="L370">
        <f t="shared" si="105"/>
        <v>370</v>
      </c>
      <c r="M370">
        <f t="shared" si="106"/>
        <v>369</v>
      </c>
      <c r="N370" s="3">
        <f t="shared" ca="1" si="107"/>
        <v>184329</v>
      </c>
      <c r="O370" s="5">
        <f t="shared" ca="1" si="108"/>
        <v>109658</v>
      </c>
      <c r="P370" t="str">
        <f t="shared" ca="1" si="109"/>
        <v xml:space="preserve"> 信用卡 </v>
      </c>
      <c r="Q370" t="str">
        <f t="shared" ca="1" si="110"/>
        <v xml:space="preserve"> 信用卡 </v>
      </c>
      <c r="R370" t="str">
        <f t="shared" ca="1" si="111"/>
        <v xml:space="preserve"> 信用卡 </v>
      </c>
      <c r="S370" t="str">
        <f t="shared" ca="1" si="112"/>
        <v>信用卡 - 信用卡 - 信用卡</v>
      </c>
    </row>
    <row r="371" spans="1:19" x14ac:dyDescent="0.2">
      <c r="A371" s="3">
        <f t="shared" ca="1" si="96"/>
        <v>109658</v>
      </c>
      <c r="B371">
        <v>100541</v>
      </c>
      <c r="C371">
        <f t="shared" ca="1" si="97"/>
        <v>13424371401</v>
      </c>
      <c r="D371" t="str">
        <f t="shared" ca="1" si="114"/>
        <v xml:space="preserve"> 微信 </v>
      </c>
      <c r="E371" t="str">
        <f t="shared" ca="1" si="114"/>
        <v xml:space="preserve"> 天猫 </v>
      </c>
      <c r="F371" t="str">
        <f t="shared" ca="1" si="99"/>
        <v xml:space="preserve"> 微信支付 </v>
      </c>
      <c r="G371" t="str">
        <f t="shared" ca="1" si="100"/>
        <v xml:space="preserve"> 微信 - 天猫 - 微信支付 </v>
      </c>
      <c r="H371" t="str">
        <f t="shared" ca="1" si="101"/>
        <v>1401</v>
      </c>
      <c r="I371">
        <f t="shared" ca="1" si="102"/>
        <v>6</v>
      </c>
      <c r="J371" t="str">
        <f t="shared" ca="1" si="103"/>
        <v>微信 - 天猫 - 微信支付</v>
      </c>
      <c r="K371" t="str">
        <f t="shared" ca="1" si="104"/>
        <v>134****1401</v>
      </c>
      <c r="L371">
        <f t="shared" si="105"/>
        <v>371</v>
      </c>
      <c r="M371">
        <f t="shared" si="106"/>
        <v>370</v>
      </c>
      <c r="N371" s="3">
        <f t="shared" ca="1" si="107"/>
        <v>120011</v>
      </c>
      <c r="O371" s="5">
        <f t="shared" ca="1" si="108"/>
        <v>110691</v>
      </c>
      <c r="P371" t="str">
        <f t="shared" ca="1" si="109"/>
        <v xml:space="preserve"> 微信支付 </v>
      </c>
      <c r="Q371" t="str">
        <f t="shared" ca="1" si="110"/>
        <v xml:space="preserve"> 支付宝 </v>
      </c>
      <c r="R371" t="str">
        <f t="shared" ca="1" si="111"/>
        <v xml:space="preserve"> 支付宝 </v>
      </c>
      <c r="S371" t="str">
        <f t="shared" ca="1" si="112"/>
        <v>微信支付 - 支付宝 - 支付宝</v>
      </c>
    </row>
    <row r="372" spans="1:19" x14ac:dyDescent="0.2">
      <c r="A372" s="3">
        <f t="shared" ca="1" si="96"/>
        <v>110691</v>
      </c>
      <c r="B372">
        <v>101155</v>
      </c>
      <c r="C372">
        <f t="shared" ca="1" si="97"/>
        <v>13776070235</v>
      </c>
      <c r="D372" t="str">
        <f t="shared" ca="1" si="114"/>
        <v xml:space="preserve"> App </v>
      </c>
      <c r="E372" t="str">
        <f t="shared" ca="1" si="114"/>
        <v xml:space="preserve"> 微信 </v>
      </c>
      <c r="F372" t="str">
        <f t="shared" ca="1" si="99"/>
        <v xml:space="preserve"> 微信支付 </v>
      </c>
      <c r="G372" t="str">
        <f t="shared" ca="1" si="100"/>
        <v xml:space="preserve"> App - 微信 - 微信支付 </v>
      </c>
      <c r="H372" t="str">
        <f t="shared" ca="1" si="101"/>
        <v>0235</v>
      </c>
      <c r="I372">
        <f t="shared" ca="1" si="102"/>
        <v>6</v>
      </c>
      <c r="J372" t="str">
        <f t="shared" ca="1" si="103"/>
        <v>App - 微信 - 微信支付</v>
      </c>
      <c r="K372" t="str">
        <f t="shared" ca="1" si="104"/>
        <v>137****0235</v>
      </c>
      <c r="L372">
        <f t="shared" si="105"/>
        <v>372</v>
      </c>
      <c r="M372">
        <f t="shared" si="106"/>
        <v>371</v>
      </c>
      <c r="N372" s="3">
        <f t="shared" ca="1" si="107"/>
        <v>189287</v>
      </c>
      <c r="O372" s="5">
        <f t="shared" ca="1" si="108"/>
        <v>120632</v>
      </c>
      <c r="P372" t="str">
        <f t="shared" ca="1" si="109"/>
        <v xml:space="preserve"> 支付宝 </v>
      </c>
      <c r="Q372" t="str">
        <f t="shared" ca="1" si="110"/>
        <v xml:space="preserve"> 微信支付 </v>
      </c>
      <c r="R372" t="str">
        <f t="shared" ca="1" si="111"/>
        <v xml:space="preserve"> 信用卡 </v>
      </c>
      <c r="S372" t="str">
        <f t="shared" ca="1" si="112"/>
        <v>支付宝 - 微信支付 - 信用卡</v>
      </c>
    </row>
    <row r="373" spans="1:19" x14ac:dyDescent="0.2">
      <c r="A373" s="3">
        <f t="shared" ca="1" si="96"/>
        <v>120632</v>
      </c>
      <c r="B373">
        <v>100835</v>
      </c>
      <c r="C373">
        <f t="shared" ca="1" si="97"/>
        <v>13118170965</v>
      </c>
      <c r="D373" t="str">
        <f t="shared" ca="1" si="114"/>
        <v xml:space="preserve"> App </v>
      </c>
      <c r="E373" t="str">
        <f t="shared" ca="1" si="114"/>
        <v xml:space="preserve"> App </v>
      </c>
      <c r="F373" t="str">
        <f t="shared" ca="1" si="99"/>
        <v xml:space="preserve"> 信用卡 </v>
      </c>
      <c r="G373" t="str">
        <f t="shared" ca="1" si="100"/>
        <v xml:space="preserve"> App - App - 信用卡 </v>
      </c>
      <c r="H373" t="str">
        <f t="shared" ca="1" si="101"/>
        <v>0965</v>
      </c>
      <c r="I373">
        <f t="shared" ca="1" si="102"/>
        <v>6</v>
      </c>
      <c r="J373" t="str">
        <f t="shared" ca="1" si="103"/>
        <v>App - App - 信用卡</v>
      </c>
      <c r="K373" t="str">
        <f t="shared" ca="1" si="104"/>
        <v>131****0965</v>
      </c>
      <c r="L373">
        <f t="shared" si="105"/>
        <v>373</v>
      </c>
      <c r="M373">
        <f t="shared" si="106"/>
        <v>372</v>
      </c>
      <c r="N373" s="3">
        <f t="shared" ca="1" si="107"/>
        <v>175798</v>
      </c>
      <c r="O373" s="5">
        <f t="shared" ca="1" si="108"/>
        <v>100850</v>
      </c>
      <c r="P373" t="str">
        <f t="shared" ca="1" si="109"/>
        <v xml:space="preserve"> 微信支付 </v>
      </c>
      <c r="Q373" t="str">
        <f t="shared" ca="1" si="110"/>
        <v xml:space="preserve"> 微信支付 </v>
      </c>
      <c r="R373" t="str">
        <f t="shared" ca="1" si="111"/>
        <v xml:space="preserve"> 信用卡 </v>
      </c>
      <c r="S373" t="str">
        <f t="shared" ca="1" si="112"/>
        <v>微信支付 - 微信支付 - 信用卡</v>
      </c>
    </row>
    <row r="374" spans="1:19" x14ac:dyDescent="0.2">
      <c r="A374" s="3">
        <f t="shared" ca="1" si="96"/>
        <v>100850</v>
      </c>
      <c r="B374">
        <v>100650</v>
      </c>
      <c r="C374">
        <f t="shared" ca="1" si="97"/>
        <v>13055293908</v>
      </c>
      <c r="D374" t="str">
        <f t="shared" ca="1" si="114"/>
        <v xml:space="preserve"> 天猫 </v>
      </c>
      <c r="E374" t="str">
        <f t="shared" ca="1" si="114"/>
        <v xml:space="preserve"> App </v>
      </c>
      <c r="F374" t="str">
        <f t="shared" ca="1" si="99"/>
        <v xml:space="preserve"> 信用卡 </v>
      </c>
      <c r="G374" t="str">
        <f t="shared" ca="1" si="100"/>
        <v xml:space="preserve"> 天猫 - App - 信用卡 </v>
      </c>
      <c r="H374" t="str">
        <f t="shared" ca="1" si="101"/>
        <v>3908</v>
      </c>
      <c r="I374">
        <f t="shared" ca="1" si="102"/>
        <v>6</v>
      </c>
      <c r="J374" t="str">
        <f t="shared" ca="1" si="103"/>
        <v>天猫 - App - 信用卡</v>
      </c>
      <c r="K374" t="str">
        <f t="shared" ca="1" si="104"/>
        <v>130****3908</v>
      </c>
      <c r="L374">
        <f t="shared" si="105"/>
        <v>374</v>
      </c>
      <c r="M374">
        <f t="shared" si="106"/>
        <v>373</v>
      </c>
      <c r="N374" s="3">
        <f t="shared" ca="1" si="107"/>
        <v>133806</v>
      </c>
      <c r="O374" s="5">
        <f t="shared" ca="1" si="108"/>
        <v>103071</v>
      </c>
      <c r="P374" t="str">
        <f t="shared" ca="1" si="109"/>
        <v xml:space="preserve"> 微信支付 </v>
      </c>
      <c r="Q374" t="str">
        <f t="shared" ca="1" si="110"/>
        <v xml:space="preserve"> 支付宝 </v>
      </c>
      <c r="R374" t="str">
        <f t="shared" ca="1" si="111"/>
        <v xml:space="preserve"> 支付宝 </v>
      </c>
      <c r="S374" t="str">
        <f t="shared" ca="1" si="112"/>
        <v>微信支付 - 支付宝 - 支付宝</v>
      </c>
    </row>
    <row r="375" spans="1:19" x14ac:dyDescent="0.2">
      <c r="A375" s="3">
        <f t="shared" ca="1" si="96"/>
        <v>103071</v>
      </c>
      <c r="B375">
        <v>101423</v>
      </c>
      <c r="C375">
        <f t="shared" ca="1" si="97"/>
        <v>13883664146</v>
      </c>
      <c r="D375" t="str">
        <f t="shared" ca="1" si="114"/>
        <v xml:space="preserve"> 天猫 </v>
      </c>
      <c r="E375" t="str">
        <f t="shared" ca="1" si="114"/>
        <v xml:space="preserve"> App </v>
      </c>
      <c r="F375" t="str">
        <f t="shared" ca="1" si="99"/>
        <v xml:space="preserve"> 微信支付 </v>
      </c>
      <c r="G375" t="str">
        <f t="shared" ca="1" si="100"/>
        <v xml:space="preserve"> 天猫 - App - 微信支付 </v>
      </c>
      <c r="H375" t="str">
        <f t="shared" ca="1" si="101"/>
        <v>4146</v>
      </c>
      <c r="I375">
        <f t="shared" ca="1" si="102"/>
        <v>6</v>
      </c>
      <c r="J375" t="str">
        <f t="shared" ca="1" si="103"/>
        <v>天猫 - App - 微信支付</v>
      </c>
      <c r="K375" t="str">
        <f t="shared" ca="1" si="104"/>
        <v>138****4146</v>
      </c>
      <c r="L375">
        <f t="shared" si="105"/>
        <v>375</v>
      </c>
      <c r="M375">
        <f t="shared" si="106"/>
        <v>374</v>
      </c>
      <c r="N375" s="3">
        <f t="shared" ca="1" si="107"/>
        <v>153848</v>
      </c>
      <c r="O375" s="5">
        <f t="shared" ca="1" si="108"/>
        <v>159739</v>
      </c>
      <c r="P375" t="str">
        <f t="shared" ca="1" si="109"/>
        <v xml:space="preserve"> 支付宝 </v>
      </c>
      <c r="Q375" t="str">
        <f t="shared" ca="1" si="110"/>
        <v xml:space="preserve"> 微信支付 </v>
      </c>
      <c r="R375" t="str">
        <f t="shared" ca="1" si="111"/>
        <v xml:space="preserve"> 信用卡 </v>
      </c>
      <c r="S375" t="str">
        <f t="shared" ca="1" si="112"/>
        <v>支付宝 - 微信支付 - 信用卡</v>
      </c>
    </row>
    <row r="376" spans="1:19" x14ac:dyDescent="0.2">
      <c r="A376" s="3">
        <f t="shared" ca="1" si="96"/>
        <v>159739</v>
      </c>
      <c r="B376">
        <v>101044</v>
      </c>
      <c r="C376">
        <f t="shared" ca="1" si="97"/>
        <v>13789965371</v>
      </c>
      <c r="D376" t="str">
        <f t="shared" ca="1" si="114"/>
        <v xml:space="preserve"> 微信 </v>
      </c>
      <c r="E376" t="str">
        <f t="shared" ca="1" si="114"/>
        <v xml:space="preserve"> 微信 </v>
      </c>
      <c r="F376" t="str">
        <f t="shared" ca="1" si="99"/>
        <v xml:space="preserve"> 支付宝 </v>
      </c>
      <c r="G376" t="str">
        <f t="shared" ca="1" si="100"/>
        <v xml:space="preserve"> 微信 - 微信 - 支付宝 </v>
      </c>
      <c r="H376" t="str">
        <f t="shared" ca="1" si="101"/>
        <v>5371</v>
      </c>
      <c r="I376">
        <f t="shared" ca="1" si="102"/>
        <v>6</v>
      </c>
      <c r="J376" t="str">
        <f t="shared" ca="1" si="103"/>
        <v>微信 - 微信 - 支付宝</v>
      </c>
      <c r="K376" t="str">
        <f t="shared" ca="1" si="104"/>
        <v>137****5371</v>
      </c>
      <c r="L376">
        <f t="shared" si="105"/>
        <v>376</v>
      </c>
      <c r="M376">
        <f t="shared" si="106"/>
        <v>375</v>
      </c>
      <c r="N376" s="3">
        <f t="shared" ca="1" si="107"/>
        <v>188210</v>
      </c>
      <c r="O376" s="5">
        <f t="shared" ca="1" si="108"/>
        <v>194913</v>
      </c>
      <c r="P376" t="str">
        <f t="shared" ca="1" si="109"/>
        <v xml:space="preserve"> 信用卡 </v>
      </c>
      <c r="Q376" t="str">
        <f t="shared" ca="1" si="110"/>
        <v xml:space="preserve"> 微信支付 </v>
      </c>
      <c r="R376" t="str">
        <f t="shared" ca="1" si="111"/>
        <v xml:space="preserve"> 信用卡 </v>
      </c>
      <c r="S376" t="str">
        <f t="shared" ca="1" si="112"/>
        <v>信用卡 - 微信支付 - 信用卡</v>
      </c>
    </row>
    <row r="377" spans="1:19" x14ac:dyDescent="0.2">
      <c r="A377" s="3">
        <f t="shared" ca="1" si="96"/>
        <v>194913</v>
      </c>
      <c r="B377">
        <v>100139</v>
      </c>
      <c r="C377">
        <f t="shared" ca="1" si="97"/>
        <v>13199591118</v>
      </c>
      <c r="D377" t="str">
        <f t="shared" ca="1" si="114"/>
        <v xml:space="preserve"> 微信 </v>
      </c>
      <c r="E377" t="str">
        <f t="shared" ca="1" si="114"/>
        <v xml:space="preserve"> 天猫 </v>
      </c>
      <c r="F377" t="str">
        <f t="shared" ca="1" si="99"/>
        <v xml:space="preserve"> 信用卡 </v>
      </c>
      <c r="G377" t="str">
        <f t="shared" ca="1" si="100"/>
        <v xml:space="preserve"> 微信 - 天猫 - 信用卡 </v>
      </c>
      <c r="H377" t="str">
        <f t="shared" ca="1" si="101"/>
        <v>1118</v>
      </c>
      <c r="I377">
        <f t="shared" ca="1" si="102"/>
        <v>6</v>
      </c>
      <c r="J377" t="str">
        <f t="shared" ca="1" si="103"/>
        <v>微信 - 天猫 - 信用卡</v>
      </c>
      <c r="K377" t="str">
        <f t="shared" ca="1" si="104"/>
        <v>131****1118</v>
      </c>
      <c r="L377">
        <f t="shared" si="105"/>
        <v>377</v>
      </c>
      <c r="M377">
        <f t="shared" si="106"/>
        <v>376</v>
      </c>
      <c r="N377" s="3">
        <f t="shared" ca="1" si="107"/>
        <v>161670</v>
      </c>
      <c r="O377" s="5">
        <f t="shared" ca="1" si="108"/>
        <v>166429</v>
      </c>
      <c r="P377" t="str">
        <f t="shared" ca="1" si="109"/>
        <v xml:space="preserve"> 微信支付 </v>
      </c>
      <c r="Q377" t="str">
        <f t="shared" ca="1" si="110"/>
        <v xml:space="preserve"> 微信支付 </v>
      </c>
      <c r="R377" t="str">
        <f t="shared" ca="1" si="111"/>
        <v xml:space="preserve"> 微信支付 </v>
      </c>
      <c r="S377" t="str">
        <f t="shared" ca="1" si="112"/>
        <v>微信支付 - 微信支付 - 微信支付</v>
      </c>
    </row>
    <row r="378" spans="1:19" x14ac:dyDescent="0.2">
      <c r="A378" s="3">
        <f t="shared" ca="1" si="96"/>
        <v>166429</v>
      </c>
      <c r="B378">
        <v>100708</v>
      </c>
      <c r="C378">
        <f t="shared" ca="1" si="97"/>
        <v>13980316174</v>
      </c>
      <c r="D378" t="str">
        <f t="shared" ca="1" si="114"/>
        <v xml:space="preserve"> 微信 </v>
      </c>
      <c r="E378" t="str">
        <f t="shared" ca="1" si="114"/>
        <v xml:space="preserve"> 天猫 </v>
      </c>
      <c r="F378" t="str">
        <f t="shared" ca="1" si="99"/>
        <v xml:space="preserve"> 信用卡 </v>
      </c>
      <c r="G378" t="str">
        <f t="shared" ca="1" si="100"/>
        <v xml:space="preserve"> 微信 - 天猫 - 信用卡 </v>
      </c>
      <c r="H378" t="str">
        <f t="shared" ca="1" si="101"/>
        <v>6174</v>
      </c>
      <c r="I378">
        <f t="shared" ca="1" si="102"/>
        <v>6</v>
      </c>
      <c r="J378" t="str">
        <f t="shared" ca="1" si="103"/>
        <v>微信 - 天猫 - 信用卡</v>
      </c>
      <c r="K378" t="str">
        <f t="shared" ca="1" si="104"/>
        <v>139****6174</v>
      </c>
      <c r="L378">
        <f t="shared" si="105"/>
        <v>378</v>
      </c>
      <c r="M378">
        <f t="shared" si="106"/>
        <v>377</v>
      </c>
      <c r="N378" s="3">
        <f t="shared" ca="1" si="107"/>
        <v>121190</v>
      </c>
      <c r="O378" s="5">
        <f t="shared" ca="1" si="108"/>
        <v>186895</v>
      </c>
      <c r="P378" t="str">
        <f t="shared" ca="1" si="109"/>
        <v xml:space="preserve"> 微信支付 </v>
      </c>
      <c r="Q378" t="str">
        <f t="shared" ca="1" si="110"/>
        <v xml:space="preserve"> 信用卡 </v>
      </c>
      <c r="R378" t="str">
        <f t="shared" ca="1" si="111"/>
        <v xml:space="preserve"> 微信支付 </v>
      </c>
      <c r="S378" t="str">
        <f t="shared" ca="1" si="112"/>
        <v>微信支付 - 信用卡 - 微信支付</v>
      </c>
    </row>
    <row r="379" spans="1:19" x14ac:dyDescent="0.2">
      <c r="A379" s="3">
        <f t="shared" ca="1" si="96"/>
        <v>186895</v>
      </c>
      <c r="B379">
        <v>100127</v>
      </c>
      <c r="C379">
        <f t="shared" ca="1" si="97"/>
        <v>13927354003</v>
      </c>
      <c r="D379" t="str">
        <f t="shared" ca="1" si="114"/>
        <v xml:space="preserve"> 微信 </v>
      </c>
      <c r="E379" t="str">
        <f t="shared" ca="1" si="114"/>
        <v xml:space="preserve"> 微信 </v>
      </c>
      <c r="F379" t="str">
        <f t="shared" ca="1" si="99"/>
        <v xml:space="preserve"> 支付宝 </v>
      </c>
      <c r="G379" t="str">
        <f t="shared" ca="1" si="100"/>
        <v xml:space="preserve"> 微信 - 微信 - 支付宝 </v>
      </c>
      <c r="H379" t="str">
        <f t="shared" ca="1" si="101"/>
        <v>4003</v>
      </c>
      <c r="I379">
        <f t="shared" ca="1" si="102"/>
        <v>6</v>
      </c>
      <c r="J379" t="str">
        <f t="shared" ca="1" si="103"/>
        <v>微信 - 微信 - 支付宝</v>
      </c>
      <c r="K379" t="str">
        <f t="shared" ca="1" si="104"/>
        <v>139****4003</v>
      </c>
      <c r="L379">
        <f t="shared" si="105"/>
        <v>379</v>
      </c>
      <c r="M379">
        <f t="shared" si="106"/>
        <v>378</v>
      </c>
      <c r="N379" s="3">
        <f t="shared" ca="1" si="107"/>
        <v>127321</v>
      </c>
      <c r="O379" s="5">
        <f t="shared" ca="1" si="108"/>
        <v>111262</v>
      </c>
      <c r="P379" t="str">
        <f t="shared" ca="1" si="109"/>
        <v xml:space="preserve"> 微信支付 </v>
      </c>
      <c r="Q379" t="str">
        <f t="shared" ca="1" si="110"/>
        <v xml:space="preserve"> 微信支付 </v>
      </c>
      <c r="R379" t="str">
        <f t="shared" ca="1" si="111"/>
        <v xml:space="preserve"> 微信支付 </v>
      </c>
      <c r="S379" t="str">
        <f t="shared" ca="1" si="112"/>
        <v>微信支付 - 微信支付 - 微信支付</v>
      </c>
    </row>
    <row r="380" spans="1:19" x14ac:dyDescent="0.2">
      <c r="A380" s="3">
        <f t="shared" ca="1" si="96"/>
        <v>111262</v>
      </c>
      <c r="B380">
        <v>100174</v>
      </c>
      <c r="C380">
        <f t="shared" ca="1" si="97"/>
        <v>13072867552</v>
      </c>
      <c r="D380" t="str">
        <f t="shared" ca="1" si="114"/>
        <v xml:space="preserve"> 微信 </v>
      </c>
      <c r="E380" t="str">
        <f t="shared" ca="1" si="114"/>
        <v xml:space="preserve"> 天猫 </v>
      </c>
      <c r="F380" t="str">
        <f t="shared" ca="1" si="99"/>
        <v xml:space="preserve"> 支付宝 </v>
      </c>
      <c r="G380" t="str">
        <f t="shared" ca="1" si="100"/>
        <v xml:space="preserve"> 微信 - 天猫 - 支付宝 </v>
      </c>
      <c r="H380" t="str">
        <f t="shared" ca="1" si="101"/>
        <v>7552</v>
      </c>
      <c r="I380">
        <f t="shared" ca="1" si="102"/>
        <v>6</v>
      </c>
      <c r="J380" t="str">
        <f t="shared" ca="1" si="103"/>
        <v>微信 - 天猫 - 支付宝</v>
      </c>
      <c r="K380" t="str">
        <f t="shared" ca="1" si="104"/>
        <v>130****7552</v>
      </c>
      <c r="L380">
        <f t="shared" si="105"/>
        <v>380</v>
      </c>
      <c r="M380">
        <f t="shared" si="106"/>
        <v>379</v>
      </c>
      <c r="N380" s="3">
        <f t="shared" ca="1" si="107"/>
        <v>113180</v>
      </c>
      <c r="O380" s="5">
        <f t="shared" ca="1" si="108"/>
        <v>166951</v>
      </c>
      <c r="P380" t="str">
        <f t="shared" ca="1" si="109"/>
        <v xml:space="preserve"> 信用卡 </v>
      </c>
      <c r="Q380" t="str">
        <f t="shared" ca="1" si="110"/>
        <v xml:space="preserve"> 微信支付 </v>
      </c>
      <c r="R380" t="str">
        <f t="shared" ca="1" si="111"/>
        <v xml:space="preserve"> 支付宝 </v>
      </c>
      <c r="S380" t="str">
        <f t="shared" ca="1" si="112"/>
        <v>信用卡 - 微信支付 - 支付宝</v>
      </c>
    </row>
    <row r="381" spans="1:19" x14ac:dyDescent="0.2">
      <c r="A381" s="3">
        <f t="shared" ca="1" si="96"/>
        <v>166951</v>
      </c>
      <c r="B381">
        <v>100530</v>
      </c>
      <c r="C381">
        <f t="shared" ca="1" si="97"/>
        <v>13313395169</v>
      </c>
      <c r="D381" t="str">
        <f t="shared" ca="1" si="114"/>
        <v xml:space="preserve"> 微信 </v>
      </c>
      <c r="E381" t="str">
        <f t="shared" ca="1" si="114"/>
        <v xml:space="preserve"> 微信 </v>
      </c>
      <c r="F381" t="str">
        <f t="shared" ca="1" si="99"/>
        <v xml:space="preserve"> 微信支付 </v>
      </c>
      <c r="G381" t="str">
        <f t="shared" ca="1" si="100"/>
        <v xml:space="preserve"> 微信 - 微信 - 微信支付 </v>
      </c>
      <c r="H381" t="str">
        <f t="shared" ca="1" si="101"/>
        <v>5169</v>
      </c>
      <c r="I381">
        <f t="shared" ca="1" si="102"/>
        <v>6</v>
      </c>
      <c r="J381" t="str">
        <f t="shared" ca="1" si="103"/>
        <v>微信 - 微信 - 微信支付</v>
      </c>
      <c r="K381" t="str">
        <f t="shared" ca="1" si="104"/>
        <v>133****5169</v>
      </c>
      <c r="L381">
        <f t="shared" si="105"/>
        <v>381</v>
      </c>
      <c r="M381">
        <f t="shared" si="106"/>
        <v>380</v>
      </c>
      <c r="N381" s="3">
        <f t="shared" ca="1" si="107"/>
        <v>106825</v>
      </c>
      <c r="O381" s="5">
        <f t="shared" ca="1" si="108"/>
        <v>170430</v>
      </c>
      <c r="P381" t="str">
        <f t="shared" ca="1" si="109"/>
        <v xml:space="preserve"> 微信支付 </v>
      </c>
      <c r="Q381" t="str">
        <f t="shared" ca="1" si="110"/>
        <v xml:space="preserve"> 支付宝 </v>
      </c>
      <c r="R381" t="str">
        <f t="shared" ca="1" si="111"/>
        <v xml:space="preserve"> 微信支付 </v>
      </c>
      <c r="S381" t="str">
        <f t="shared" ca="1" si="112"/>
        <v>微信支付 - 支付宝 - 微信支付</v>
      </c>
    </row>
    <row r="382" spans="1:19" x14ac:dyDescent="0.2">
      <c r="A382" s="3">
        <f t="shared" ca="1" si="96"/>
        <v>170430</v>
      </c>
      <c r="B382">
        <v>100047</v>
      </c>
      <c r="C382">
        <f t="shared" ca="1" si="97"/>
        <v>13710995273</v>
      </c>
      <c r="D382" t="str">
        <f t="shared" ref="D382:E401" ca="1" si="115">IF(RAND()&lt;0.33," 天猫 ",IF(RAND()&lt;0.66," 微信 "," App "))</f>
        <v xml:space="preserve"> 天猫 </v>
      </c>
      <c r="E382" t="str">
        <f t="shared" ca="1" si="115"/>
        <v xml:space="preserve"> 天猫 </v>
      </c>
      <c r="F382" t="str">
        <f t="shared" ca="1" si="99"/>
        <v xml:space="preserve"> 微信支付 </v>
      </c>
      <c r="G382" t="str">
        <f t="shared" ca="1" si="100"/>
        <v xml:space="preserve"> 天猫 - 天猫 - 微信支付 </v>
      </c>
      <c r="H382" t="str">
        <f t="shared" ca="1" si="101"/>
        <v>5273</v>
      </c>
      <c r="I382">
        <f t="shared" ca="1" si="102"/>
        <v>6</v>
      </c>
      <c r="J382" t="str">
        <f t="shared" ca="1" si="103"/>
        <v>天猫 - 天猫 - 微信支付</v>
      </c>
      <c r="K382" t="str">
        <f t="shared" ca="1" si="104"/>
        <v>137****5273</v>
      </c>
      <c r="L382">
        <f t="shared" si="105"/>
        <v>382</v>
      </c>
      <c r="M382">
        <f t="shared" si="106"/>
        <v>381</v>
      </c>
      <c r="N382" s="3">
        <f t="shared" ca="1" si="107"/>
        <v>165071</v>
      </c>
      <c r="O382" s="5">
        <f t="shared" ca="1" si="108"/>
        <v>115785</v>
      </c>
      <c r="P382" t="str">
        <f t="shared" ca="1" si="109"/>
        <v xml:space="preserve"> 信用卡 </v>
      </c>
      <c r="Q382" t="str">
        <f t="shared" ca="1" si="110"/>
        <v xml:space="preserve"> 信用卡 </v>
      </c>
      <c r="R382" t="str">
        <f t="shared" ca="1" si="111"/>
        <v xml:space="preserve"> 信用卡 </v>
      </c>
      <c r="S382" t="str">
        <f t="shared" ca="1" si="112"/>
        <v>信用卡 - 信用卡 - 信用卡</v>
      </c>
    </row>
    <row r="383" spans="1:19" x14ac:dyDescent="0.2">
      <c r="A383" s="3">
        <f t="shared" ca="1" si="96"/>
        <v>115785</v>
      </c>
      <c r="B383">
        <v>100346</v>
      </c>
      <c r="C383">
        <f t="shared" ca="1" si="97"/>
        <v>13720766223</v>
      </c>
      <c r="D383" t="str">
        <f t="shared" ca="1" si="115"/>
        <v xml:space="preserve"> 天猫 </v>
      </c>
      <c r="E383" t="str">
        <f t="shared" ca="1" si="115"/>
        <v xml:space="preserve"> 微信 </v>
      </c>
      <c r="F383" t="str">
        <f t="shared" ca="1" si="99"/>
        <v xml:space="preserve"> 支付宝 </v>
      </c>
      <c r="G383" t="str">
        <f t="shared" ca="1" si="100"/>
        <v xml:space="preserve"> 天猫 - 微信 - 支付宝 </v>
      </c>
      <c r="H383" t="str">
        <f t="shared" ca="1" si="101"/>
        <v>6223</v>
      </c>
      <c r="I383">
        <f t="shared" ca="1" si="102"/>
        <v>6</v>
      </c>
      <c r="J383" t="str">
        <f t="shared" ca="1" si="103"/>
        <v>天猫 - 微信 - 支付宝</v>
      </c>
      <c r="K383" t="str">
        <f t="shared" ca="1" si="104"/>
        <v>137****6223</v>
      </c>
      <c r="L383">
        <f t="shared" si="105"/>
        <v>383</v>
      </c>
      <c r="M383">
        <f t="shared" si="106"/>
        <v>382</v>
      </c>
      <c r="N383" s="3">
        <f t="shared" ca="1" si="107"/>
        <v>131724</v>
      </c>
      <c r="O383" s="5">
        <f t="shared" ca="1" si="108"/>
        <v>194896</v>
      </c>
      <c r="P383" t="str">
        <f t="shared" ca="1" si="109"/>
        <v xml:space="preserve"> 微信支付 </v>
      </c>
      <c r="Q383" t="str">
        <f t="shared" ca="1" si="110"/>
        <v xml:space="preserve"> 微信支付 </v>
      </c>
      <c r="R383" t="str">
        <f t="shared" ca="1" si="111"/>
        <v xml:space="preserve"> 信用卡 </v>
      </c>
      <c r="S383" t="str">
        <f t="shared" ca="1" si="112"/>
        <v>微信支付 - 微信支付 - 信用卡</v>
      </c>
    </row>
    <row r="384" spans="1:19" x14ac:dyDescent="0.2">
      <c r="A384" s="3">
        <f t="shared" ca="1" si="96"/>
        <v>194896</v>
      </c>
      <c r="B384">
        <v>100447</v>
      </c>
      <c r="C384">
        <f t="shared" ca="1" si="97"/>
        <v>13063440706</v>
      </c>
      <c r="D384" t="str">
        <f t="shared" ca="1" si="115"/>
        <v xml:space="preserve"> 微信 </v>
      </c>
      <c r="E384" t="str">
        <f t="shared" ca="1" si="115"/>
        <v xml:space="preserve"> App </v>
      </c>
      <c r="F384" t="str">
        <f t="shared" ca="1" si="99"/>
        <v xml:space="preserve"> 支付宝 </v>
      </c>
      <c r="G384" t="str">
        <f t="shared" ca="1" si="100"/>
        <v xml:space="preserve"> 微信 - App - 支付宝 </v>
      </c>
      <c r="H384" t="str">
        <f t="shared" ca="1" si="101"/>
        <v>0706</v>
      </c>
      <c r="I384">
        <f t="shared" ca="1" si="102"/>
        <v>6</v>
      </c>
      <c r="J384" t="str">
        <f t="shared" ca="1" si="103"/>
        <v>微信 - App - 支付宝</v>
      </c>
      <c r="K384" t="str">
        <f t="shared" ca="1" si="104"/>
        <v>130****0706</v>
      </c>
      <c r="L384">
        <f t="shared" si="105"/>
        <v>384</v>
      </c>
      <c r="M384">
        <f t="shared" si="106"/>
        <v>383</v>
      </c>
      <c r="N384" s="3">
        <f t="shared" ca="1" si="107"/>
        <v>120728</v>
      </c>
      <c r="O384" s="5">
        <f t="shared" ca="1" si="108"/>
        <v>112259</v>
      </c>
      <c r="P384" t="str">
        <f t="shared" ca="1" si="109"/>
        <v xml:space="preserve"> 支付宝 </v>
      </c>
      <c r="Q384" t="str">
        <f t="shared" ca="1" si="110"/>
        <v xml:space="preserve"> 支付宝 </v>
      </c>
      <c r="R384" t="str">
        <f t="shared" ca="1" si="111"/>
        <v xml:space="preserve"> 信用卡 </v>
      </c>
      <c r="S384" t="str">
        <f t="shared" ca="1" si="112"/>
        <v>支付宝 - 支付宝 - 信用卡</v>
      </c>
    </row>
    <row r="385" spans="1:19" x14ac:dyDescent="0.2">
      <c r="A385" s="3">
        <f t="shared" ca="1" si="96"/>
        <v>112259</v>
      </c>
      <c r="B385">
        <v>101028</v>
      </c>
      <c r="C385">
        <f t="shared" ca="1" si="97"/>
        <v>13340081681</v>
      </c>
      <c r="D385" t="str">
        <f t="shared" ca="1" si="115"/>
        <v xml:space="preserve"> 微信 </v>
      </c>
      <c r="E385" t="str">
        <f t="shared" ca="1" si="115"/>
        <v xml:space="preserve"> 天猫 </v>
      </c>
      <c r="F385" t="str">
        <f t="shared" ca="1" si="99"/>
        <v xml:space="preserve"> 微信支付 </v>
      </c>
      <c r="G385" t="str">
        <f t="shared" ca="1" si="100"/>
        <v xml:space="preserve"> 微信 - 天猫 - 微信支付 </v>
      </c>
      <c r="H385" t="str">
        <f t="shared" ca="1" si="101"/>
        <v>1681</v>
      </c>
      <c r="I385">
        <f t="shared" ca="1" si="102"/>
        <v>6</v>
      </c>
      <c r="J385" t="str">
        <f t="shared" ca="1" si="103"/>
        <v>微信 - 天猫 - 微信支付</v>
      </c>
      <c r="K385" t="str">
        <f t="shared" ca="1" si="104"/>
        <v>133****1681</v>
      </c>
      <c r="L385">
        <f t="shared" si="105"/>
        <v>385</v>
      </c>
      <c r="M385">
        <f t="shared" si="106"/>
        <v>384</v>
      </c>
      <c r="N385" s="3">
        <f t="shared" ca="1" si="107"/>
        <v>129611</v>
      </c>
      <c r="O385" s="5">
        <f t="shared" ca="1" si="108"/>
        <v>107182</v>
      </c>
      <c r="P385" t="str">
        <f t="shared" ca="1" si="109"/>
        <v xml:space="preserve"> 微信支付 </v>
      </c>
      <c r="Q385" t="str">
        <f t="shared" ca="1" si="110"/>
        <v xml:space="preserve"> 信用卡 </v>
      </c>
      <c r="R385" t="str">
        <f t="shared" ca="1" si="111"/>
        <v xml:space="preserve"> 微信支付 </v>
      </c>
      <c r="S385" t="str">
        <f t="shared" ca="1" si="112"/>
        <v>微信支付 - 信用卡 - 微信支付</v>
      </c>
    </row>
    <row r="386" spans="1:19" x14ac:dyDescent="0.2">
      <c r="A386" s="3">
        <f t="shared" ref="A386:A449" ca="1" si="116">ROUND((RAND()*100000+100000),0)</f>
        <v>107182</v>
      </c>
      <c r="B386">
        <v>100412</v>
      </c>
      <c r="C386">
        <f t="shared" ref="C386:C449" ca="1" si="117">ROUND((13000000000+RAND()*1000000000),0)</f>
        <v>13848028778</v>
      </c>
      <c r="D386" t="str">
        <f t="shared" ca="1" si="115"/>
        <v xml:space="preserve"> App </v>
      </c>
      <c r="E386" t="str">
        <f t="shared" ca="1" si="115"/>
        <v xml:space="preserve"> 微信 </v>
      </c>
      <c r="F386" t="str">
        <f t="shared" ref="F386:F449" ca="1" si="118">IF(RAND()&lt;0.33," 信用卡 ",IF(RAND()&lt;0.66," 微信支付 "," 支付宝 "))</f>
        <v xml:space="preserve"> 微信支付 </v>
      </c>
      <c r="G386" t="str">
        <f t="shared" ref="G386:G449" ca="1" si="119">CONCATENATE(D386,"-",E386,"-",F386)</f>
        <v xml:space="preserve"> App - 微信 - 微信支付 </v>
      </c>
      <c r="H386" t="str">
        <f t="shared" ref="H386:H449" ca="1" si="120">RIGHT(C386,4)</f>
        <v>8778</v>
      </c>
      <c r="I386">
        <f t="shared" ref="I386:I449" ca="1" si="121">LEN(A386)</f>
        <v>6</v>
      </c>
      <c r="J386" t="str">
        <f t="shared" ref="J386:J449" ca="1" si="122">TRIM(G386)</f>
        <v>App - 微信 - 微信支付</v>
      </c>
      <c r="K386" t="str">
        <f t="shared" ref="K386:K449" ca="1" si="123">REPLACE(C386,4,4,"****")</f>
        <v>138****8778</v>
      </c>
      <c r="L386">
        <f t="shared" ref="L386:L449" si="124">ROW(A386)</f>
        <v>386</v>
      </c>
      <c r="M386">
        <f t="shared" ref="M386:M449" si="125">MATCH(B386,$B$2:$B$1501,)</f>
        <v>385</v>
      </c>
      <c r="N386" s="3">
        <f t="shared" ref="N386:N449" ca="1" si="126">INDEX($A$2:$A$1501,(MATCH(B386+1,$B$2:$B$1501,)))</f>
        <v>104867</v>
      </c>
      <c r="O386" s="5">
        <f t="shared" ref="O386:O449" ca="1" si="127">A387</f>
        <v>186263</v>
      </c>
      <c r="P386" t="str">
        <f t="shared" ca="1" si="109"/>
        <v xml:space="preserve"> 微信支付 </v>
      </c>
      <c r="Q386" t="str">
        <f t="shared" ca="1" si="110"/>
        <v xml:space="preserve"> 信用卡 </v>
      </c>
      <c r="R386" t="str">
        <f t="shared" ca="1" si="111"/>
        <v xml:space="preserve"> 信用卡 </v>
      </c>
      <c r="S386" t="str">
        <f t="shared" ca="1" si="112"/>
        <v>微信支付 - 信用卡 - 信用卡</v>
      </c>
    </row>
    <row r="387" spans="1:19" x14ac:dyDescent="0.2">
      <c r="A387" s="3">
        <f t="shared" ca="1" si="116"/>
        <v>186263</v>
      </c>
      <c r="B387">
        <v>100138</v>
      </c>
      <c r="C387">
        <f t="shared" ca="1" si="117"/>
        <v>13489023819</v>
      </c>
      <c r="D387" t="str">
        <f t="shared" ca="1" si="115"/>
        <v xml:space="preserve"> 微信 </v>
      </c>
      <c r="E387" t="str">
        <f t="shared" ca="1" si="115"/>
        <v xml:space="preserve"> 微信 </v>
      </c>
      <c r="F387" t="str">
        <f t="shared" ca="1" si="118"/>
        <v xml:space="preserve"> 支付宝 </v>
      </c>
      <c r="G387" t="str">
        <f t="shared" ca="1" si="119"/>
        <v xml:space="preserve"> 微信 - 微信 - 支付宝 </v>
      </c>
      <c r="H387" t="str">
        <f t="shared" ca="1" si="120"/>
        <v>3819</v>
      </c>
      <c r="I387">
        <f t="shared" ca="1" si="121"/>
        <v>6</v>
      </c>
      <c r="J387" t="str">
        <f t="shared" ca="1" si="122"/>
        <v>微信 - 微信 - 支付宝</v>
      </c>
      <c r="K387" t="str">
        <f t="shared" ca="1" si="123"/>
        <v>134****3819</v>
      </c>
      <c r="L387">
        <f t="shared" si="124"/>
        <v>387</v>
      </c>
      <c r="M387">
        <f t="shared" si="125"/>
        <v>386</v>
      </c>
      <c r="N387" s="3">
        <f t="shared" ca="1" si="126"/>
        <v>194913</v>
      </c>
      <c r="O387" s="5">
        <f t="shared" ca="1" si="127"/>
        <v>173424</v>
      </c>
      <c r="P387" t="str">
        <f t="shared" ca="1" si="109"/>
        <v xml:space="preserve"> 支付宝 </v>
      </c>
      <c r="Q387" t="str">
        <f t="shared" ca="1" si="110"/>
        <v xml:space="preserve"> 信用卡 </v>
      </c>
      <c r="R387" t="str">
        <f t="shared" ca="1" si="111"/>
        <v xml:space="preserve"> 支付宝 </v>
      </c>
      <c r="S387" t="str">
        <f t="shared" ca="1" si="112"/>
        <v>支付宝 - 信用卡 - 支付宝</v>
      </c>
    </row>
    <row r="388" spans="1:19" x14ac:dyDescent="0.2">
      <c r="A388" s="3">
        <f t="shared" ca="1" si="116"/>
        <v>173424</v>
      </c>
      <c r="B388">
        <v>100361</v>
      </c>
      <c r="C388">
        <f t="shared" ca="1" si="117"/>
        <v>13492905383</v>
      </c>
      <c r="D388" t="str">
        <f t="shared" ca="1" si="115"/>
        <v xml:space="preserve"> 微信 </v>
      </c>
      <c r="E388" t="str">
        <f t="shared" ca="1" si="115"/>
        <v xml:space="preserve"> 微信 </v>
      </c>
      <c r="F388" t="str">
        <f t="shared" ca="1" si="118"/>
        <v xml:space="preserve"> 支付宝 </v>
      </c>
      <c r="G388" t="str">
        <f t="shared" ca="1" si="119"/>
        <v xml:space="preserve"> 微信 - 微信 - 支付宝 </v>
      </c>
      <c r="H388" t="str">
        <f t="shared" ca="1" si="120"/>
        <v>5383</v>
      </c>
      <c r="I388">
        <f t="shared" ca="1" si="121"/>
        <v>6</v>
      </c>
      <c r="J388" t="str">
        <f t="shared" ca="1" si="122"/>
        <v>微信 - 微信 - 支付宝</v>
      </c>
      <c r="K388" t="str">
        <f t="shared" ca="1" si="123"/>
        <v>134****5383</v>
      </c>
      <c r="L388">
        <f t="shared" si="124"/>
        <v>388</v>
      </c>
      <c r="M388">
        <f t="shared" si="125"/>
        <v>387</v>
      </c>
      <c r="N388" s="3">
        <f t="shared" ca="1" si="126"/>
        <v>157009</v>
      </c>
      <c r="O388" s="5">
        <f t="shared" ca="1" si="127"/>
        <v>125429</v>
      </c>
      <c r="P388" t="str">
        <f t="shared" ref="P388:P451" ca="1" si="128">INDEX($F$2:$F$1501,(MATCH($B387+1,$B$2:$B$1501,)))</f>
        <v xml:space="preserve"> 信用卡 </v>
      </c>
      <c r="Q388" t="str">
        <f t="shared" ref="Q388:Q451" ca="1" si="129">INDEX($F$2:$F$1501,(MATCH($B387+2,$B$2:$B$1501,)))</f>
        <v xml:space="preserve"> 微信支付 </v>
      </c>
      <c r="R388" t="str">
        <f t="shared" ref="R388:R451" ca="1" si="130">INDEX($F$2:$F$1501,(MATCH($B387+3,$B$2:$B$1501,)))</f>
        <v xml:space="preserve"> 信用卡 </v>
      </c>
      <c r="S388" t="str">
        <f t="shared" ref="S388:S451" ca="1" si="131">TRIM(_xlfn.CONCAT(P388,"-",Q388,"-",R388))</f>
        <v>信用卡 - 微信支付 - 信用卡</v>
      </c>
    </row>
    <row r="389" spans="1:19" x14ac:dyDescent="0.2">
      <c r="A389" s="3">
        <f t="shared" ca="1" si="116"/>
        <v>125429</v>
      </c>
      <c r="B389">
        <v>100607</v>
      </c>
      <c r="C389">
        <f t="shared" ca="1" si="117"/>
        <v>13043902390</v>
      </c>
      <c r="D389" t="str">
        <f t="shared" ca="1" si="115"/>
        <v xml:space="preserve"> App </v>
      </c>
      <c r="E389" t="str">
        <f t="shared" ca="1" si="115"/>
        <v xml:space="preserve"> App </v>
      </c>
      <c r="F389" t="str">
        <f t="shared" ca="1" si="118"/>
        <v xml:space="preserve"> 微信支付 </v>
      </c>
      <c r="G389" t="str">
        <f t="shared" ca="1" si="119"/>
        <v xml:space="preserve"> App - App - 微信支付 </v>
      </c>
      <c r="H389" t="str">
        <f t="shared" ca="1" si="120"/>
        <v>2390</v>
      </c>
      <c r="I389">
        <f t="shared" ca="1" si="121"/>
        <v>6</v>
      </c>
      <c r="J389" t="str">
        <f t="shared" ca="1" si="122"/>
        <v>App - App - 微信支付</v>
      </c>
      <c r="K389" t="str">
        <f t="shared" ca="1" si="123"/>
        <v>130****2390</v>
      </c>
      <c r="L389">
        <f t="shared" si="124"/>
        <v>389</v>
      </c>
      <c r="M389">
        <f t="shared" si="125"/>
        <v>388</v>
      </c>
      <c r="N389" s="3">
        <f t="shared" ca="1" si="126"/>
        <v>181405</v>
      </c>
      <c r="O389" s="5">
        <f t="shared" ca="1" si="127"/>
        <v>198947</v>
      </c>
      <c r="P389" t="str">
        <f t="shared" ca="1" si="128"/>
        <v xml:space="preserve"> 信用卡 </v>
      </c>
      <c r="Q389" t="str">
        <f t="shared" ca="1" si="129"/>
        <v xml:space="preserve"> 支付宝 </v>
      </c>
      <c r="R389" t="str">
        <f t="shared" ca="1" si="130"/>
        <v xml:space="preserve"> 微信支付 </v>
      </c>
      <c r="S389" t="str">
        <f t="shared" ca="1" si="131"/>
        <v>信用卡 - 支付宝 - 微信支付</v>
      </c>
    </row>
    <row r="390" spans="1:19" x14ac:dyDescent="0.2">
      <c r="A390" s="3">
        <f t="shared" ca="1" si="116"/>
        <v>198947</v>
      </c>
      <c r="B390">
        <v>100104</v>
      </c>
      <c r="C390">
        <f t="shared" ca="1" si="117"/>
        <v>13836712534</v>
      </c>
      <c r="D390" t="str">
        <f t="shared" ca="1" si="115"/>
        <v xml:space="preserve"> App </v>
      </c>
      <c r="E390" t="str">
        <f t="shared" ca="1" si="115"/>
        <v xml:space="preserve"> 微信 </v>
      </c>
      <c r="F390" t="str">
        <f t="shared" ca="1" si="118"/>
        <v xml:space="preserve"> 微信支付 </v>
      </c>
      <c r="G390" t="str">
        <f t="shared" ca="1" si="119"/>
        <v xml:space="preserve"> App - 微信 - 微信支付 </v>
      </c>
      <c r="H390" t="str">
        <f t="shared" ca="1" si="120"/>
        <v>2534</v>
      </c>
      <c r="I390">
        <f t="shared" ca="1" si="121"/>
        <v>6</v>
      </c>
      <c r="J390" t="str">
        <f t="shared" ca="1" si="122"/>
        <v>App - 微信 - 微信支付</v>
      </c>
      <c r="K390" t="str">
        <f t="shared" ca="1" si="123"/>
        <v>138****2534</v>
      </c>
      <c r="L390">
        <f t="shared" si="124"/>
        <v>390</v>
      </c>
      <c r="M390">
        <f t="shared" si="125"/>
        <v>389</v>
      </c>
      <c r="N390" s="3">
        <f t="shared" ca="1" si="126"/>
        <v>121478</v>
      </c>
      <c r="O390" s="5">
        <f t="shared" ca="1" si="127"/>
        <v>188580</v>
      </c>
      <c r="P390" t="str">
        <f t="shared" ca="1" si="128"/>
        <v xml:space="preserve"> 支付宝 </v>
      </c>
      <c r="Q390" t="str">
        <f t="shared" ca="1" si="129"/>
        <v xml:space="preserve"> 微信支付 </v>
      </c>
      <c r="R390" t="str">
        <f t="shared" ca="1" si="130"/>
        <v xml:space="preserve"> 信用卡 </v>
      </c>
      <c r="S390" t="str">
        <f t="shared" ca="1" si="131"/>
        <v>支付宝 - 微信支付 - 信用卡</v>
      </c>
    </row>
    <row r="391" spans="1:19" x14ac:dyDescent="0.2">
      <c r="A391" s="3">
        <f t="shared" ca="1" si="116"/>
        <v>188580</v>
      </c>
      <c r="B391">
        <v>101314</v>
      </c>
      <c r="C391">
        <f t="shared" ca="1" si="117"/>
        <v>13144473803</v>
      </c>
      <c r="D391" t="str">
        <f t="shared" ca="1" si="115"/>
        <v xml:space="preserve"> App </v>
      </c>
      <c r="E391" t="str">
        <f t="shared" ca="1" si="115"/>
        <v xml:space="preserve"> 天猫 </v>
      </c>
      <c r="F391" t="str">
        <f t="shared" ca="1" si="118"/>
        <v xml:space="preserve"> 微信支付 </v>
      </c>
      <c r="G391" t="str">
        <f t="shared" ca="1" si="119"/>
        <v xml:space="preserve"> App - 天猫 - 微信支付 </v>
      </c>
      <c r="H391" t="str">
        <f t="shared" ca="1" si="120"/>
        <v>3803</v>
      </c>
      <c r="I391">
        <f t="shared" ca="1" si="121"/>
        <v>6</v>
      </c>
      <c r="J391" t="str">
        <f t="shared" ca="1" si="122"/>
        <v>App - 天猫 - 微信支付</v>
      </c>
      <c r="K391" t="str">
        <f t="shared" ca="1" si="123"/>
        <v>131****3803</v>
      </c>
      <c r="L391">
        <f t="shared" si="124"/>
        <v>391</v>
      </c>
      <c r="M391">
        <f t="shared" si="125"/>
        <v>390</v>
      </c>
      <c r="N391" s="3">
        <f t="shared" ca="1" si="126"/>
        <v>169160</v>
      </c>
      <c r="O391" s="5">
        <f t="shared" ca="1" si="127"/>
        <v>170706</v>
      </c>
      <c r="P391" t="str">
        <f t="shared" ca="1" si="128"/>
        <v xml:space="preserve"> 支付宝 </v>
      </c>
      <c r="Q391" t="str">
        <f t="shared" ca="1" si="129"/>
        <v xml:space="preserve"> 微信支付 </v>
      </c>
      <c r="R391" t="str">
        <f t="shared" ca="1" si="130"/>
        <v xml:space="preserve"> 微信支付 </v>
      </c>
      <c r="S391" t="str">
        <f t="shared" ca="1" si="131"/>
        <v>支付宝 - 微信支付 - 微信支付</v>
      </c>
    </row>
    <row r="392" spans="1:19" x14ac:dyDescent="0.2">
      <c r="A392" s="3">
        <f t="shared" ca="1" si="116"/>
        <v>170706</v>
      </c>
      <c r="B392">
        <v>100475</v>
      </c>
      <c r="C392">
        <f t="shared" ca="1" si="117"/>
        <v>13169583224</v>
      </c>
      <c r="D392" t="str">
        <f t="shared" ca="1" si="115"/>
        <v xml:space="preserve"> 天猫 </v>
      </c>
      <c r="E392" t="str">
        <f t="shared" ca="1" si="115"/>
        <v xml:space="preserve"> 天猫 </v>
      </c>
      <c r="F392" t="str">
        <f t="shared" ca="1" si="118"/>
        <v xml:space="preserve"> 信用卡 </v>
      </c>
      <c r="G392" t="str">
        <f t="shared" ca="1" si="119"/>
        <v xml:space="preserve"> 天猫 - 天猫 - 信用卡 </v>
      </c>
      <c r="H392" t="str">
        <f t="shared" ca="1" si="120"/>
        <v>3224</v>
      </c>
      <c r="I392">
        <f t="shared" ca="1" si="121"/>
        <v>6</v>
      </c>
      <c r="J392" t="str">
        <f t="shared" ca="1" si="122"/>
        <v>天猫 - 天猫 - 信用卡</v>
      </c>
      <c r="K392" t="str">
        <f t="shared" ca="1" si="123"/>
        <v>131****3224</v>
      </c>
      <c r="L392">
        <f t="shared" si="124"/>
        <v>392</v>
      </c>
      <c r="M392">
        <f t="shared" si="125"/>
        <v>391</v>
      </c>
      <c r="N392" s="3">
        <f t="shared" ca="1" si="126"/>
        <v>148159</v>
      </c>
      <c r="O392" s="5">
        <f t="shared" ca="1" si="127"/>
        <v>171288</v>
      </c>
      <c r="P392" t="str">
        <f t="shared" ca="1" si="128"/>
        <v xml:space="preserve"> 信用卡 </v>
      </c>
      <c r="Q392" t="str">
        <f t="shared" ca="1" si="129"/>
        <v xml:space="preserve"> 信用卡 </v>
      </c>
      <c r="R392" t="str">
        <f t="shared" ca="1" si="130"/>
        <v xml:space="preserve"> 微信支付 </v>
      </c>
      <c r="S392" t="str">
        <f t="shared" ca="1" si="131"/>
        <v>信用卡 - 信用卡 - 微信支付</v>
      </c>
    </row>
    <row r="393" spans="1:19" x14ac:dyDescent="0.2">
      <c r="A393" s="3">
        <f t="shared" ca="1" si="116"/>
        <v>171288</v>
      </c>
      <c r="B393">
        <v>100049</v>
      </c>
      <c r="C393">
        <f t="shared" ca="1" si="117"/>
        <v>13422154954</v>
      </c>
      <c r="D393" t="str">
        <f t="shared" ca="1" si="115"/>
        <v xml:space="preserve"> 天猫 </v>
      </c>
      <c r="E393" t="str">
        <f t="shared" ca="1" si="115"/>
        <v xml:space="preserve"> App </v>
      </c>
      <c r="F393" t="str">
        <f t="shared" ca="1" si="118"/>
        <v xml:space="preserve"> 微信支付 </v>
      </c>
      <c r="G393" t="str">
        <f t="shared" ca="1" si="119"/>
        <v xml:space="preserve"> 天猫 - App - 微信支付 </v>
      </c>
      <c r="H393" t="str">
        <f t="shared" ca="1" si="120"/>
        <v>4954</v>
      </c>
      <c r="I393">
        <f t="shared" ca="1" si="121"/>
        <v>6</v>
      </c>
      <c r="J393" t="str">
        <f t="shared" ca="1" si="122"/>
        <v>天猫 - App - 微信支付</v>
      </c>
      <c r="K393" t="str">
        <f t="shared" ca="1" si="123"/>
        <v>134****4954</v>
      </c>
      <c r="L393">
        <f t="shared" si="124"/>
        <v>393</v>
      </c>
      <c r="M393">
        <f t="shared" si="125"/>
        <v>392</v>
      </c>
      <c r="N393" s="3">
        <f t="shared" ca="1" si="126"/>
        <v>173224</v>
      </c>
      <c r="O393" s="5">
        <f t="shared" ca="1" si="127"/>
        <v>145061</v>
      </c>
      <c r="P393" t="str">
        <f t="shared" ca="1" si="128"/>
        <v xml:space="preserve"> 信用卡 </v>
      </c>
      <c r="Q393" t="str">
        <f t="shared" ca="1" si="129"/>
        <v xml:space="preserve"> 支付宝 </v>
      </c>
      <c r="R393" t="str">
        <f t="shared" ca="1" si="130"/>
        <v xml:space="preserve"> 微信支付 </v>
      </c>
      <c r="S393" t="str">
        <f t="shared" ca="1" si="131"/>
        <v>信用卡 - 支付宝 - 微信支付</v>
      </c>
    </row>
    <row r="394" spans="1:19" x14ac:dyDescent="0.2">
      <c r="A394" s="3">
        <f t="shared" ca="1" si="116"/>
        <v>145061</v>
      </c>
      <c r="B394">
        <v>101249</v>
      </c>
      <c r="C394">
        <f t="shared" ca="1" si="117"/>
        <v>13653385602</v>
      </c>
      <c r="D394" t="str">
        <f t="shared" ca="1" si="115"/>
        <v xml:space="preserve"> App </v>
      </c>
      <c r="E394" t="str">
        <f t="shared" ca="1" si="115"/>
        <v xml:space="preserve"> 天猫 </v>
      </c>
      <c r="F394" t="str">
        <f t="shared" ca="1" si="118"/>
        <v xml:space="preserve"> 信用卡 </v>
      </c>
      <c r="G394" t="str">
        <f t="shared" ca="1" si="119"/>
        <v xml:space="preserve"> App - 天猫 - 信用卡 </v>
      </c>
      <c r="H394" t="str">
        <f t="shared" ca="1" si="120"/>
        <v>5602</v>
      </c>
      <c r="I394">
        <f t="shared" ca="1" si="121"/>
        <v>6</v>
      </c>
      <c r="J394" t="str">
        <f t="shared" ca="1" si="122"/>
        <v>App - 天猫 - 信用卡</v>
      </c>
      <c r="K394" t="str">
        <f t="shared" ca="1" si="123"/>
        <v>136****5602</v>
      </c>
      <c r="L394">
        <f t="shared" si="124"/>
        <v>394</v>
      </c>
      <c r="M394">
        <f t="shared" si="125"/>
        <v>393</v>
      </c>
      <c r="N394" s="3">
        <f t="shared" ca="1" si="126"/>
        <v>148187</v>
      </c>
      <c r="O394" s="5">
        <f t="shared" ca="1" si="127"/>
        <v>141733</v>
      </c>
      <c r="P394" t="str">
        <f t="shared" ca="1" si="128"/>
        <v xml:space="preserve"> 信用卡 </v>
      </c>
      <c r="Q394" t="str">
        <f t="shared" ca="1" si="129"/>
        <v xml:space="preserve"> 信用卡 </v>
      </c>
      <c r="R394" t="str">
        <f t="shared" ca="1" si="130"/>
        <v xml:space="preserve"> 微信支付 </v>
      </c>
      <c r="S394" t="str">
        <f t="shared" ca="1" si="131"/>
        <v>信用卡 - 信用卡 - 微信支付</v>
      </c>
    </row>
    <row r="395" spans="1:19" x14ac:dyDescent="0.2">
      <c r="A395" s="3">
        <f t="shared" ca="1" si="116"/>
        <v>141733</v>
      </c>
      <c r="B395">
        <v>100894</v>
      </c>
      <c r="C395">
        <f t="shared" ca="1" si="117"/>
        <v>13150096444</v>
      </c>
      <c r="D395" t="str">
        <f t="shared" ca="1" si="115"/>
        <v xml:space="preserve"> 微信 </v>
      </c>
      <c r="E395" t="str">
        <f t="shared" ca="1" si="115"/>
        <v xml:space="preserve"> App </v>
      </c>
      <c r="F395" t="str">
        <f t="shared" ca="1" si="118"/>
        <v xml:space="preserve"> 信用卡 </v>
      </c>
      <c r="G395" t="str">
        <f t="shared" ca="1" si="119"/>
        <v xml:space="preserve"> 微信 - App - 信用卡 </v>
      </c>
      <c r="H395" t="str">
        <f t="shared" ca="1" si="120"/>
        <v>6444</v>
      </c>
      <c r="I395">
        <f t="shared" ca="1" si="121"/>
        <v>6</v>
      </c>
      <c r="J395" t="str">
        <f t="shared" ca="1" si="122"/>
        <v>微信 - App - 信用卡</v>
      </c>
      <c r="K395" t="str">
        <f t="shared" ca="1" si="123"/>
        <v>131****6444</v>
      </c>
      <c r="L395">
        <f t="shared" si="124"/>
        <v>395</v>
      </c>
      <c r="M395">
        <f t="shared" si="125"/>
        <v>394</v>
      </c>
      <c r="N395" s="3">
        <f t="shared" ca="1" si="126"/>
        <v>146100</v>
      </c>
      <c r="O395" s="5">
        <f t="shared" ca="1" si="127"/>
        <v>169058</v>
      </c>
      <c r="P395" t="str">
        <f t="shared" ca="1" si="128"/>
        <v xml:space="preserve"> 信用卡 </v>
      </c>
      <c r="Q395" t="str">
        <f t="shared" ca="1" si="129"/>
        <v xml:space="preserve"> 微信支付 </v>
      </c>
      <c r="R395" t="str">
        <f t="shared" ca="1" si="130"/>
        <v xml:space="preserve"> 信用卡 </v>
      </c>
      <c r="S395" t="str">
        <f t="shared" ca="1" si="131"/>
        <v>信用卡 - 微信支付 - 信用卡</v>
      </c>
    </row>
    <row r="396" spans="1:19" x14ac:dyDescent="0.2">
      <c r="A396" s="3">
        <f t="shared" ca="1" si="116"/>
        <v>169058</v>
      </c>
      <c r="B396">
        <v>100515</v>
      </c>
      <c r="C396">
        <f t="shared" ca="1" si="117"/>
        <v>13350998573</v>
      </c>
      <c r="D396" t="str">
        <f t="shared" ca="1" si="115"/>
        <v xml:space="preserve"> 微信 </v>
      </c>
      <c r="E396" t="str">
        <f t="shared" ca="1" si="115"/>
        <v xml:space="preserve"> 微信 </v>
      </c>
      <c r="F396" t="str">
        <f t="shared" ca="1" si="118"/>
        <v xml:space="preserve"> 支付宝 </v>
      </c>
      <c r="G396" t="str">
        <f t="shared" ca="1" si="119"/>
        <v xml:space="preserve"> 微信 - 微信 - 支付宝 </v>
      </c>
      <c r="H396" t="str">
        <f t="shared" ca="1" si="120"/>
        <v>8573</v>
      </c>
      <c r="I396">
        <f t="shared" ca="1" si="121"/>
        <v>6</v>
      </c>
      <c r="J396" t="str">
        <f t="shared" ca="1" si="122"/>
        <v>微信 - 微信 - 支付宝</v>
      </c>
      <c r="K396" t="str">
        <f t="shared" ca="1" si="123"/>
        <v>133****8573</v>
      </c>
      <c r="L396">
        <f t="shared" si="124"/>
        <v>396</v>
      </c>
      <c r="M396">
        <f t="shared" si="125"/>
        <v>395</v>
      </c>
      <c r="N396" s="3">
        <f t="shared" ca="1" si="126"/>
        <v>110322</v>
      </c>
      <c r="O396" s="5">
        <f t="shared" ca="1" si="127"/>
        <v>173615</v>
      </c>
      <c r="P396" t="str">
        <f t="shared" ca="1" si="128"/>
        <v xml:space="preserve"> 信用卡 </v>
      </c>
      <c r="Q396" t="str">
        <f t="shared" ca="1" si="129"/>
        <v xml:space="preserve"> 微信支付 </v>
      </c>
      <c r="R396" t="str">
        <f t="shared" ca="1" si="130"/>
        <v xml:space="preserve"> 信用卡 </v>
      </c>
      <c r="S396" t="str">
        <f t="shared" ca="1" si="131"/>
        <v>信用卡 - 微信支付 - 信用卡</v>
      </c>
    </row>
    <row r="397" spans="1:19" x14ac:dyDescent="0.2">
      <c r="A397" s="3">
        <f t="shared" ca="1" si="116"/>
        <v>173615</v>
      </c>
      <c r="B397">
        <v>101110</v>
      </c>
      <c r="C397">
        <f t="shared" ca="1" si="117"/>
        <v>13249163143</v>
      </c>
      <c r="D397" t="str">
        <f t="shared" ca="1" si="115"/>
        <v xml:space="preserve"> 微信 </v>
      </c>
      <c r="E397" t="str">
        <f t="shared" ca="1" si="115"/>
        <v xml:space="preserve"> 微信 </v>
      </c>
      <c r="F397" t="str">
        <f t="shared" ca="1" si="118"/>
        <v xml:space="preserve"> 微信支付 </v>
      </c>
      <c r="G397" t="str">
        <f t="shared" ca="1" si="119"/>
        <v xml:space="preserve"> 微信 - 微信 - 微信支付 </v>
      </c>
      <c r="H397" t="str">
        <f t="shared" ca="1" si="120"/>
        <v>3143</v>
      </c>
      <c r="I397">
        <f t="shared" ca="1" si="121"/>
        <v>6</v>
      </c>
      <c r="J397" t="str">
        <f t="shared" ca="1" si="122"/>
        <v>微信 - 微信 - 微信支付</v>
      </c>
      <c r="K397" t="str">
        <f t="shared" ca="1" si="123"/>
        <v>132****3143</v>
      </c>
      <c r="L397">
        <f t="shared" si="124"/>
        <v>397</v>
      </c>
      <c r="M397">
        <f t="shared" si="125"/>
        <v>396</v>
      </c>
      <c r="N397" s="3">
        <f t="shared" ca="1" si="126"/>
        <v>121648</v>
      </c>
      <c r="O397" s="5">
        <f t="shared" ca="1" si="127"/>
        <v>189472</v>
      </c>
      <c r="P397" t="str">
        <f t="shared" ca="1" si="128"/>
        <v xml:space="preserve"> 信用卡 </v>
      </c>
      <c r="Q397" t="str">
        <f t="shared" ca="1" si="129"/>
        <v xml:space="preserve"> 微信支付 </v>
      </c>
      <c r="R397" t="str">
        <f t="shared" ca="1" si="130"/>
        <v xml:space="preserve"> 微信支付 </v>
      </c>
      <c r="S397" t="str">
        <f t="shared" ca="1" si="131"/>
        <v>信用卡 - 微信支付 - 微信支付</v>
      </c>
    </row>
    <row r="398" spans="1:19" x14ac:dyDescent="0.2">
      <c r="A398" s="3">
        <f t="shared" ca="1" si="116"/>
        <v>189472</v>
      </c>
      <c r="B398">
        <v>100807</v>
      </c>
      <c r="C398">
        <f t="shared" ca="1" si="117"/>
        <v>13873983376</v>
      </c>
      <c r="D398" t="str">
        <f t="shared" ca="1" si="115"/>
        <v xml:space="preserve"> 微信 </v>
      </c>
      <c r="E398" t="str">
        <f t="shared" ca="1" si="115"/>
        <v xml:space="preserve"> 微信 </v>
      </c>
      <c r="F398" t="str">
        <f t="shared" ca="1" si="118"/>
        <v xml:space="preserve"> 支付宝 </v>
      </c>
      <c r="G398" t="str">
        <f t="shared" ca="1" si="119"/>
        <v xml:space="preserve"> 微信 - 微信 - 支付宝 </v>
      </c>
      <c r="H398" t="str">
        <f t="shared" ca="1" si="120"/>
        <v>3376</v>
      </c>
      <c r="I398">
        <f t="shared" ca="1" si="121"/>
        <v>6</v>
      </c>
      <c r="J398" t="str">
        <f t="shared" ca="1" si="122"/>
        <v>微信 - 微信 - 支付宝</v>
      </c>
      <c r="K398" t="str">
        <f t="shared" ca="1" si="123"/>
        <v>138****3376</v>
      </c>
      <c r="L398">
        <f t="shared" si="124"/>
        <v>398</v>
      </c>
      <c r="M398">
        <f t="shared" si="125"/>
        <v>397</v>
      </c>
      <c r="N398" s="3">
        <f t="shared" ca="1" si="126"/>
        <v>160934</v>
      </c>
      <c r="O398" s="5">
        <f t="shared" ca="1" si="127"/>
        <v>134429</v>
      </c>
      <c r="P398" t="str">
        <f t="shared" ca="1" si="128"/>
        <v xml:space="preserve"> 信用卡 </v>
      </c>
      <c r="Q398" t="str">
        <f t="shared" ca="1" si="129"/>
        <v xml:space="preserve"> 微信支付 </v>
      </c>
      <c r="R398" t="str">
        <f t="shared" ca="1" si="130"/>
        <v xml:space="preserve"> 微信支付 </v>
      </c>
      <c r="S398" t="str">
        <f t="shared" ca="1" si="131"/>
        <v>信用卡 - 微信支付 - 微信支付</v>
      </c>
    </row>
    <row r="399" spans="1:19" x14ac:dyDescent="0.2">
      <c r="A399" s="3">
        <f t="shared" ca="1" si="116"/>
        <v>134429</v>
      </c>
      <c r="B399">
        <v>101168</v>
      </c>
      <c r="C399">
        <f t="shared" ca="1" si="117"/>
        <v>13502696425</v>
      </c>
      <c r="D399" t="str">
        <f t="shared" ca="1" si="115"/>
        <v xml:space="preserve"> 微信 </v>
      </c>
      <c r="E399" t="str">
        <f t="shared" ca="1" si="115"/>
        <v xml:space="preserve"> 微信 </v>
      </c>
      <c r="F399" t="str">
        <f t="shared" ca="1" si="118"/>
        <v xml:space="preserve"> 支付宝 </v>
      </c>
      <c r="G399" t="str">
        <f t="shared" ca="1" si="119"/>
        <v xml:space="preserve"> 微信 - 微信 - 支付宝 </v>
      </c>
      <c r="H399" t="str">
        <f t="shared" ca="1" si="120"/>
        <v>6425</v>
      </c>
      <c r="I399">
        <f t="shared" ca="1" si="121"/>
        <v>6</v>
      </c>
      <c r="J399" t="str">
        <f t="shared" ca="1" si="122"/>
        <v>微信 - 微信 - 支付宝</v>
      </c>
      <c r="K399" t="str">
        <f t="shared" ca="1" si="123"/>
        <v>135****6425</v>
      </c>
      <c r="L399">
        <f t="shared" si="124"/>
        <v>399</v>
      </c>
      <c r="M399">
        <f t="shared" si="125"/>
        <v>398</v>
      </c>
      <c r="N399" s="3">
        <f t="shared" ca="1" si="126"/>
        <v>160964</v>
      </c>
      <c r="O399" s="5">
        <f t="shared" ca="1" si="127"/>
        <v>179663</v>
      </c>
      <c r="P399" t="str">
        <f t="shared" ca="1" si="128"/>
        <v xml:space="preserve"> 微信支付 </v>
      </c>
      <c r="Q399" t="str">
        <f t="shared" ca="1" si="129"/>
        <v xml:space="preserve"> 支付宝 </v>
      </c>
      <c r="R399" t="str">
        <f t="shared" ca="1" si="130"/>
        <v xml:space="preserve"> 支付宝 </v>
      </c>
      <c r="S399" t="str">
        <f t="shared" ca="1" si="131"/>
        <v>微信支付 - 支付宝 - 支付宝</v>
      </c>
    </row>
    <row r="400" spans="1:19" x14ac:dyDescent="0.2">
      <c r="A400" s="3">
        <f t="shared" ca="1" si="116"/>
        <v>179663</v>
      </c>
      <c r="B400">
        <v>100037</v>
      </c>
      <c r="C400">
        <f t="shared" ca="1" si="117"/>
        <v>13501493126</v>
      </c>
      <c r="D400" t="str">
        <f t="shared" ca="1" si="115"/>
        <v xml:space="preserve"> 微信 </v>
      </c>
      <c r="E400" t="str">
        <f t="shared" ca="1" si="115"/>
        <v xml:space="preserve"> 微信 </v>
      </c>
      <c r="F400" t="str">
        <f t="shared" ca="1" si="118"/>
        <v xml:space="preserve"> 微信支付 </v>
      </c>
      <c r="G400" t="str">
        <f t="shared" ca="1" si="119"/>
        <v xml:space="preserve"> 微信 - 微信 - 微信支付 </v>
      </c>
      <c r="H400" t="str">
        <f t="shared" ca="1" si="120"/>
        <v>3126</v>
      </c>
      <c r="I400">
        <f t="shared" ca="1" si="121"/>
        <v>6</v>
      </c>
      <c r="J400" t="str">
        <f t="shared" ca="1" si="122"/>
        <v>微信 - 微信 - 微信支付</v>
      </c>
      <c r="K400" t="str">
        <f t="shared" ca="1" si="123"/>
        <v>135****3126</v>
      </c>
      <c r="L400">
        <f t="shared" si="124"/>
        <v>400</v>
      </c>
      <c r="M400">
        <f t="shared" si="125"/>
        <v>399</v>
      </c>
      <c r="N400" s="3">
        <f t="shared" ca="1" si="126"/>
        <v>110074</v>
      </c>
      <c r="O400" s="5">
        <f t="shared" ca="1" si="127"/>
        <v>121182</v>
      </c>
      <c r="P400" t="str">
        <f t="shared" ca="1" si="128"/>
        <v xml:space="preserve"> 微信支付 </v>
      </c>
      <c r="Q400" t="str">
        <f t="shared" ca="1" si="129"/>
        <v xml:space="preserve"> 信用卡 </v>
      </c>
      <c r="R400" t="str">
        <f t="shared" ca="1" si="130"/>
        <v xml:space="preserve"> 微信支付 </v>
      </c>
      <c r="S400" t="str">
        <f t="shared" ca="1" si="131"/>
        <v>微信支付 - 信用卡 - 微信支付</v>
      </c>
    </row>
    <row r="401" spans="1:19" x14ac:dyDescent="0.2">
      <c r="A401" s="3">
        <f t="shared" ca="1" si="116"/>
        <v>121182</v>
      </c>
      <c r="B401">
        <v>101477</v>
      </c>
      <c r="C401">
        <f t="shared" ca="1" si="117"/>
        <v>13897213884</v>
      </c>
      <c r="D401" t="str">
        <f t="shared" ca="1" si="115"/>
        <v xml:space="preserve"> 微信 </v>
      </c>
      <c r="E401" t="str">
        <f t="shared" ca="1" si="115"/>
        <v xml:space="preserve"> 天猫 </v>
      </c>
      <c r="F401" t="str">
        <f t="shared" ca="1" si="118"/>
        <v xml:space="preserve"> 支付宝 </v>
      </c>
      <c r="G401" t="str">
        <f t="shared" ca="1" si="119"/>
        <v xml:space="preserve"> 微信 - 天猫 - 支付宝 </v>
      </c>
      <c r="H401" t="str">
        <f t="shared" ca="1" si="120"/>
        <v>3884</v>
      </c>
      <c r="I401">
        <f t="shared" ca="1" si="121"/>
        <v>6</v>
      </c>
      <c r="J401" t="str">
        <f t="shared" ca="1" si="122"/>
        <v>微信 - 天猫 - 支付宝</v>
      </c>
      <c r="K401" t="str">
        <f t="shared" ca="1" si="123"/>
        <v>138****3884</v>
      </c>
      <c r="L401">
        <f t="shared" si="124"/>
        <v>401</v>
      </c>
      <c r="M401">
        <f t="shared" si="125"/>
        <v>400</v>
      </c>
      <c r="N401" s="3">
        <f t="shared" ca="1" si="126"/>
        <v>124949</v>
      </c>
      <c r="O401" s="5">
        <f t="shared" ca="1" si="127"/>
        <v>175829</v>
      </c>
      <c r="P401" t="str">
        <f t="shared" ca="1" si="128"/>
        <v xml:space="preserve"> 支付宝 </v>
      </c>
      <c r="Q401" t="str">
        <f t="shared" ca="1" si="129"/>
        <v xml:space="preserve"> 微信支付 </v>
      </c>
      <c r="R401" t="str">
        <f t="shared" ca="1" si="130"/>
        <v xml:space="preserve"> 微信支付 </v>
      </c>
      <c r="S401" t="str">
        <f t="shared" ca="1" si="131"/>
        <v>支付宝 - 微信支付 - 微信支付</v>
      </c>
    </row>
    <row r="402" spans="1:19" x14ac:dyDescent="0.2">
      <c r="A402" s="3">
        <f t="shared" ca="1" si="116"/>
        <v>175829</v>
      </c>
      <c r="B402">
        <v>100768</v>
      </c>
      <c r="C402">
        <f t="shared" ca="1" si="117"/>
        <v>13895475152</v>
      </c>
      <c r="D402" t="str">
        <f t="shared" ref="D402:E421" ca="1" si="132">IF(RAND()&lt;0.33," 天猫 ",IF(RAND()&lt;0.66," 微信 "," App "))</f>
        <v xml:space="preserve"> 天猫 </v>
      </c>
      <c r="E402" t="str">
        <f t="shared" ca="1" si="132"/>
        <v xml:space="preserve"> 天猫 </v>
      </c>
      <c r="F402" t="str">
        <f t="shared" ca="1" si="118"/>
        <v xml:space="preserve"> 微信支付 </v>
      </c>
      <c r="G402" t="str">
        <f t="shared" ca="1" si="119"/>
        <v xml:space="preserve"> 天猫 - 天猫 - 微信支付 </v>
      </c>
      <c r="H402" t="str">
        <f t="shared" ca="1" si="120"/>
        <v>5152</v>
      </c>
      <c r="I402">
        <f t="shared" ca="1" si="121"/>
        <v>6</v>
      </c>
      <c r="J402" t="str">
        <f t="shared" ca="1" si="122"/>
        <v>天猫 - 天猫 - 微信支付</v>
      </c>
      <c r="K402" t="str">
        <f t="shared" ca="1" si="123"/>
        <v>138****5152</v>
      </c>
      <c r="L402">
        <f t="shared" si="124"/>
        <v>402</v>
      </c>
      <c r="M402">
        <f t="shared" si="125"/>
        <v>401</v>
      </c>
      <c r="N402" s="3">
        <f t="shared" ca="1" si="126"/>
        <v>114819</v>
      </c>
      <c r="O402" s="5">
        <f t="shared" ca="1" si="127"/>
        <v>172566</v>
      </c>
      <c r="P402" t="str">
        <f t="shared" ca="1" si="128"/>
        <v xml:space="preserve"> 信用卡 </v>
      </c>
      <c r="Q402" t="str">
        <f t="shared" ca="1" si="129"/>
        <v xml:space="preserve"> 微信支付 </v>
      </c>
      <c r="R402" t="str">
        <f t="shared" ca="1" si="130"/>
        <v xml:space="preserve"> 微信支付 </v>
      </c>
      <c r="S402" t="str">
        <f t="shared" ca="1" si="131"/>
        <v>信用卡 - 微信支付 - 微信支付</v>
      </c>
    </row>
    <row r="403" spans="1:19" x14ac:dyDescent="0.2">
      <c r="A403" s="3">
        <f t="shared" ca="1" si="116"/>
        <v>172566</v>
      </c>
      <c r="B403">
        <v>101244</v>
      </c>
      <c r="C403">
        <f t="shared" ca="1" si="117"/>
        <v>13087882893</v>
      </c>
      <c r="D403" t="str">
        <f t="shared" ca="1" si="132"/>
        <v xml:space="preserve"> 天猫 </v>
      </c>
      <c r="E403" t="str">
        <f t="shared" ca="1" si="132"/>
        <v xml:space="preserve"> App </v>
      </c>
      <c r="F403" t="str">
        <f t="shared" ca="1" si="118"/>
        <v xml:space="preserve"> 微信支付 </v>
      </c>
      <c r="G403" t="str">
        <f t="shared" ca="1" si="119"/>
        <v xml:space="preserve"> 天猫 - App - 微信支付 </v>
      </c>
      <c r="H403" t="str">
        <f t="shared" ca="1" si="120"/>
        <v>2893</v>
      </c>
      <c r="I403">
        <f t="shared" ca="1" si="121"/>
        <v>6</v>
      </c>
      <c r="J403" t="str">
        <f t="shared" ca="1" si="122"/>
        <v>天猫 - App - 微信支付</v>
      </c>
      <c r="K403" t="str">
        <f t="shared" ca="1" si="123"/>
        <v>130****2893</v>
      </c>
      <c r="L403">
        <f t="shared" si="124"/>
        <v>403</v>
      </c>
      <c r="M403">
        <f t="shared" si="125"/>
        <v>402</v>
      </c>
      <c r="N403" s="3">
        <f t="shared" ca="1" si="126"/>
        <v>135408</v>
      </c>
      <c r="O403" s="5">
        <f t="shared" ca="1" si="127"/>
        <v>164475</v>
      </c>
      <c r="P403" t="str">
        <f t="shared" ca="1" si="128"/>
        <v xml:space="preserve"> 支付宝 </v>
      </c>
      <c r="Q403" t="str">
        <f t="shared" ca="1" si="129"/>
        <v xml:space="preserve"> 微信支付 </v>
      </c>
      <c r="R403" t="str">
        <f t="shared" ca="1" si="130"/>
        <v xml:space="preserve"> 微信支付 </v>
      </c>
      <c r="S403" t="str">
        <f t="shared" ca="1" si="131"/>
        <v>支付宝 - 微信支付 - 微信支付</v>
      </c>
    </row>
    <row r="404" spans="1:19" x14ac:dyDescent="0.2">
      <c r="A404" s="3">
        <f t="shared" ca="1" si="116"/>
        <v>164475</v>
      </c>
      <c r="B404">
        <v>101073</v>
      </c>
      <c r="C404">
        <f t="shared" ca="1" si="117"/>
        <v>13014513554</v>
      </c>
      <c r="D404" t="str">
        <f t="shared" ca="1" si="132"/>
        <v xml:space="preserve"> 微信 </v>
      </c>
      <c r="E404" t="str">
        <f t="shared" ca="1" si="132"/>
        <v xml:space="preserve"> App </v>
      </c>
      <c r="F404" t="str">
        <f t="shared" ca="1" si="118"/>
        <v xml:space="preserve"> 信用卡 </v>
      </c>
      <c r="G404" t="str">
        <f t="shared" ca="1" si="119"/>
        <v xml:space="preserve"> 微信 - App - 信用卡 </v>
      </c>
      <c r="H404" t="str">
        <f t="shared" ca="1" si="120"/>
        <v>3554</v>
      </c>
      <c r="I404">
        <f t="shared" ca="1" si="121"/>
        <v>6</v>
      </c>
      <c r="J404" t="str">
        <f t="shared" ca="1" si="122"/>
        <v>微信 - App - 信用卡</v>
      </c>
      <c r="K404" t="str">
        <f t="shared" ca="1" si="123"/>
        <v>130****3554</v>
      </c>
      <c r="L404">
        <f t="shared" si="124"/>
        <v>404</v>
      </c>
      <c r="M404">
        <f t="shared" si="125"/>
        <v>403</v>
      </c>
      <c r="N404" s="3">
        <f t="shared" ca="1" si="126"/>
        <v>176648</v>
      </c>
      <c r="O404" s="5">
        <f t="shared" ca="1" si="127"/>
        <v>152070</v>
      </c>
      <c r="P404" t="str">
        <f t="shared" ca="1" si="128"/>
        <v xml:space="preserve"> 微信支付 </v>
      </c>
      <c r="Q404" t="str">
        <f t="shared" ca="1" si="129"/>
        <v xml:space="preserve"> 支付宝 </v>
      </c>
      <c r="R404" t="str">
        <f t="shared" ca="1" si="130"/>
        <v xml:space="preserve"> 微信支付 </v>
      </c>
      <c r="S404" t="str">
        <f t="shared" ca="1" si="131"/>
        <v>微信支付 - 支付宝 - 微信支付</v>
      </c>
    </row>
    <row r="405" spans="1:19" x14ac:dyDescent="0.2">
      <c r="A405" s="3">
        <f t="shared" ca="1" si="116"/>
        <v>152070</v>
      </c>
      <c r="B405">
        <v>100642</v>
      </c>
      <c r="C405">
        <f t="shared" ca="1" si="117"/>
        <v>13727519564</v>
      </c>
      <c r="D405" t="str">
        <f t="shared" ca="1" si="132"/>
        <v xml:space="preserve"> 微信 </v>
      </c>
      <c r="E405" t="str">
        <f t="shared" ca="1" si="132"/>
        <v xml:space="preserve"> 微信 </v>
      </c>
      <c r="F405" t="str">
        <f t="shared" ca="1" si="118"/>
        <v xml:space="preserve"> 信用卡 </v>
      </c>
      <c r="G405" t="str">
        <f t="shared" ca="1" si="119"/>
        <v xml:space="preserve"> 微信 - 微信 - 信用卡 </v>
      </c>
      <c r="H405" t="str">
        <f t="shared" ca="1" si="120"/>
        <v>9564</v>
      </c>
      <c r="I405">
        <f t="shared" ca="1" si="121"/>
        <v>6</v>
      </c>
      <c r="J405" t="str">
        <f t="shared" ca="1" si="122"/>
        <v>微信 - 微信 - 信用卡</v>
      </c>
      <c r="K405" t="str">
        <f t="shared" ca="1" si="123"/>
        <v>137****9564</v>
      </c>
      <c r="L405">
        <f t="shared" si="124"/>
        <v>405</v>
      </c>
      <c r="M405">
        <f t="shared" si="125"/>
        <v>404</v>
      </c>
      <c r="N405" s="3">
        <f t="shared" ca="1" si="126"/>
        <v>158954</v>
      </c>
      <c r="O405" s="5">
        <f t="shared" ca="1" si="127"/>
        <v>193778</v>
      </c>
      <c r="P405" t="str">
        <f t="shared" ca="1" si="128"/>
        <v xml:space="preserve"> 信用卡 </v>
      </c>
      <c r="Q405" t="str">
        <f t="shared" ca="1" si="129"/>
        <v xml:space="preserve"> 微信支付 </v>
      </c>
      <c r="R405" t="str">
        <f t="shared" ca="1" si="130"/>
        <v xml:space="preserve"> 信用卡 </v>
      </c>
      <c r="S405" t="str">
        <f t="shared" ca="1" si="131"/>
        <v>信用卡 - 微信支付 - 信用卡</v>
      </c>
    </row>
    <row r="406" spans="1:19" x14ac:dyDescent="0.2">
      <c r="A406" s="3">
        <f t="shared" ca="1" si="116"/>
        <v>193778</v>
      </c>
      <c r="B406">
        <v>100400</v>
      </c>
      <c r="C406">
        <f t="shared" ca="1" si="117"/>
        <v>13059908445</v>
      </c>
      <c r="D406" t="str">
        <f t="shared" ca="1" si="132"/>
        <v xml:space="preserve"> 微信 </v>
      </c>
      <c r="E406" t="str">
        <f t="shared" ca="1" si="132"/>
        <v xml:space="preserve"> 微信 </v>
      </c>
      <c r="F406" t="str">
        <f t="shared" ca="1" si="118"/>
        <v xml:space="preserve"> 支付宝 </v>
      </c>
      <c r="G406" t="str">
        <f t="shared" ca="1" si="119"/>
        <v xml:space="preserve"> 微信 - 微信 - 支付宝 </v>
      </c>
      <c r="H406" t="str">
        <f t="shared" ca="1" si="120"/>
        <v>8445</v>
      </c>
      <c r="I406">
        <f t="shared" ca="1" si="121"/>
        <v>6</v>
      </c>
      <c r="J406" t="str">
        <f t="shared" ca="1" si="122"/>
        <v>微信 - 微信 - 支付宝</v>
      </c>
      <c r="K406" t="str">
        <f t="shared" ca="1" si="123"/>
        <v>130****8445</v>
      </c>
      <c r="L406">
        <f t="shared" si="124"/>
        <v>406</v>
      </c>
      <c r="M406">
        <f t="shared" si="125"/>
        <v>405</v>
      </c>
      <c r="N406" s="3">
        <f t="shared" ca="1" si="126"/>
        <v>180359</v>
      </c>
      <c r="O406" s="5">
        <f t="shared" ca="1" si="127"/>
        <v>173224</v>
      </c>
      <c r="P406" t="str">
        <f t="shared" ca="1" si="128"/>
        <v xml:space="preserve"> 微信支付 </v>
      </c>
      <c r="Q406" t="str">
        <f t="shared" ca="1" si="129"/>
        <v xml:space="preserve"> 信用卡 </v>
      </c>
      <c r="R406" t="str">
        <f t="shared" ca="1" si="130"/>
        <v xml:space="preserve"> 信用卡 </v>
      </c>
      <c r="S406" t="str">
        <f t="shared" ca="1" si="131"/>
        <v>微信支付 - 信用卡 - 信用卡</v>
      </c>
    </row>
    <row r="407" spans="1:19" x14ac:dyDescent="0.2">
      <c r="A407" s="3">
        <f t="shared" ca="1" si="116"/>
        <v>173224</v>
      </c>
      <c r="B407">
        <v>100050</v>
      </c>
      <c r="C407">
        <f t="shared" ca="1" si="117"/>
        <v>13488388202</v>
      </c>
      <c r="D407" t="str">
        <f t="shared" ca="1" si="132"/>
        <v xml:space="preserve"> 微信 </v>
      </c>
      <c r="E407" t="str">
        <f t="shared" ca="1" si="132"/>
        <v xml:space="preserve"> 天猫 </v>
      </c>
      <c r="F407" t="str">
        <f t="shared" ca="1" si="118"/>
        <v xml:space="preserve"> 信用卡 </v>
      </c>
      <c r="G407" t="str">
        <f t="shared" ca="1" si="119"/>
        <v xml:space="preserve"> 微信 - 天猫 - 信用卡 </v>
      </c>
      <c r="H407" t="str">
        <f t="shared" ca="1" si="120"/>
        <v>8202</v>
      </c>
      <c r="I407">
        <f t="shared" ca="1" si="121"/>
        <v>6</v>
      </c>
      <c r="J407" t="str">
        <f t="shared" ca="1" si="122"/>
        <v>微信 - 天猫 - 信用卡</v>
      </c>
      <c r="K407" t="str">
        <f t="shared" ca="1" si="123"/>
        <v>134****8202</v>
      </c>
      <c r="L407">
        <f t="shared" si="124"/>
        <v>407</v>
      </c>
      <c r="M407">
        <f t="shared" si="125"/>
        <v>406</v>
      </c>
      <c r="N407" s="3">
        <f t="shared" ca="1" si="126"/>
        <v>141907</v>
      </c>
      <c r="O407" s="5">
        <f t="shared" ca="1" si="127"/>
        <v>127502</v>
      </c>
      <c r="P407" t="str">
        <f t="shared" ca="1" si="128"/>
        <v xml:space="preserve"> 信用卡 </v>
      </c>
      <c r="Q407" t="str">
        <f t="shared" ca="1" si="129"/>
        <v xml:space="preserve"> 信用卡 </v>
      </c>
      <c r="R407" t="str">
        <f t="shared" ca="1" si="130"/>
        <v xml:space="preserve"> 微信支付 </v>
      </c>
      <c r="S407" t="str">
        <f t="shared" ca="1" si="131"/>
        <v>信用卡 - 信用卡 - 微信支付</v>
      </c>
    </row>
    <row r="408" spans="1:19" x14ac:dyDescent="0.2">
      <c r="A408" s="3">
        <f t="shared" ca="1" si="116"/>
        <v>127502</v>
      </c>
      <c r="B408">
        <v>100431</v>
      </c>
      <c r="C408">
        <f t="shared" ca="1" si="117"/>
        <v>13529990747</v>
      </c>
      <c r="D408" t="str">
        <f t="shared" ca="1" si="132"/>
        <v xml:space="preserve"> App </v>
      </c>
      <c r="E408" t="str">
        <f t="shared" ca="1" si="132"/>
        <v xml:space="preserve"> App </v>
      </c>
      <c r="F408" t="str">
        <f t="shared" ca="1" si="118"/>
        <v xml:space="preserve"> 支付宝 </v>
      </c>
      <c r="G408" t="str">
        <f t="shared" ca="1" si="119"/>
        <v xml:space="preserve"> App - App - 支付宝 </v>
      </c>
      <c r="H408" t="str">
        <f t="shared" ca="1" si="120"/>
        <v>0747</v>
      </c>
      <c r="I408">
        <f t="shared" ca="1" si="121"/>
        <v>6</v>
      </c>
      <c r="J408" t="str">
        <f t="shared" ca="1" si="122"/>
        <v>App - App - 支付宝</v>
      </c>
      <c r="K408" t="str">
        <f t="shared" ca="1" si="123"/>
        <v>135****0747</v>
      </c>
      <c r="L408">
        <f t="shared" si="124"/>
        <v>408</v>
      </c>
      <c r="M408">
        <f t="shared" si="125"/>
        <v>407</v>
      </c>
      <c r="N408" s="3">
        <f t="shared" ca="1" si="126"/>
        <v>147227</v>
      </c>
      <c r="O408" s="5">
        <f t="shared" ca="1" si="127"/>
        <v>176906</v>
      </c>
      <c r="P408" t="str">
        <f t="shared" ca="1" si="128"/>
        <v xml:space="preserve"> 信用卡 </v>
      </c>
      <c r="Q408" t="str">
        <f t="shared" ca="1" si="129"/>
        <v xml:space="preserve"> 微信支付 </v>
      </c>
      <c r="R408" t="str">
        <f t="shared" ca="1" si="130"/>
        <v xml:space="preserve"> 信用卡 </v>
      </c>
      <c r="S408" t="str">
        <f t="shared" ca="1" si="131"/>
        <v>信用卡 - 微信支付 - 信用卡</v>
      </c>
    </row>
    <row r="409" spans="1:19" x14ac:dyDescent="0.2">
      <c r="A409" s="3">
        <f t="shared" ca="1" si="116"/>
        <v>176906</v>
      </c>
      <c r="B409">
        <v>101281</v>
      </c>
      <c r="C409">
        <f t="shared" ca="1" si="117"/>
        <v>13399909366</v>
      </c>
      <c r="D409" t="str">
        <f t="shared" ca="1" si="132"/>
        <v xml:space="preserve"> 微信 </v>
      </c>
      <c r="E409" t="str">
        <f t="shared" ca="1" si="132"/>
        <v xml:space="preserve"> App </v>
      </c>
      <c r="F409" t="str">
        <f t="shared" ca="1" si="118"/>
        <v xml:space="preserve"> 支付宝 </v>
      </c>
      <c r="G409" t="str">
        <f t="shared" ca="1" si="119"/>
        <v xml:space="preserve"> 微信 - App - 支付宝 </v>
      </c>
      <c r="H409" t="str">
        <f t="shared" ca="1" si="120"/>
        <v>9366</v>
      </c>
      <c r="I409">
        <f t="shared" ca="1" si="121"/>
        <v>6</v>
      </c>
      <c r="J409" t="str">
        <f t="shared" ca="1" si="122"/>
        <v>微信 - App - 支付宝</v>
      </c>
      <c r="K409" t="str">
        <f t="shared" ca="1" si="123"/>
        <v>133****9366</v>
      </c>
      <c r="L409">
        <f t="shared" si="124"/>
        <v>409</v>
      </c>
      <c r="M409">
        <f t="shared" si="125"/>
        <v>408</v>
      </c>
      <c r="N409" s="3">
        <f t="shared" ca="1" si="126"/>
        <v>179192</v>
      </c>
      <c r="O409" s="5">
        <f t="shared" ca="1" si="127"/>
        <v>129165</v>
      </c>
      <c r="P409" t="str">
        <f t="shared" ca="1" si="128"/>
        <v xml:space="preserve"> 微信支付 </v>
      </c>
      <c r="Q409" t="str">
        <f t="shared" ca="1" si="129"/>
        <v xml:space="preserve"> 支付宝 </v>
      </c>
      <c r="R409" t="str">
        <f t="shared" ca="1" si="130"/>
        <v xml:space="preserve"> 微信支付 </v>
      </c>
      <c r="S409" t="str">
        <f t="shared" ca="1" si="131"/>
        <v>微信支付 - 支付宝 - 微信支付</v>
      </c>
    </row>
    <row r="410" spans="1:19" x14ac:dyDescent="0.2">
      <c r="A410" s="3">
        <f t="shared" ca="1" si="116"/>
        <v>129165</v>
      </c>
      <c r="B410">
        <v>100652</v>
      </c>
      <c r="C410">
        <f t="shared" ca="1" si="117"/>
        <v>13376117144</v>
      </c>
      <c r="D410" t="str">
        <f t="shared" ca="1" si="132"/>
        <v xml:space="preserve"> 天猫 </v>
      </c>
      <c r="E410" t="str">
        <f t="shared" ca="1" si="132"/>
        <v xml:space="preserve"> 天猫 </v>
      </c>
      <c r="F410" t="str">
        <f t="shared" ca="1" si="118"/>
        <v xml:space="preserve"> 微信支付 </v>
      </c>
      <c r="G410" t="str">
        <f t="shared" ca="1" si="119"/>
        <v xml:space="preserve"> 天猫 - 天猫 - 微信支付 </v>
      </c>
      <c r="H410" t="str">
        <f t="shared" ca="1" si="120"/>
        <v>7144</v>
      </c>
      <c r="I410">
        <f t="shared" ca="1" si="121"/>
        <v>6</v>
      </c>
      <c r="J410" t="str">
        <f t="shared" ca="1" si="122"/>
        <v>天猫 - 天猫 - 微信支付</v>
      </c>
      <c r="K410" t="str">
        <f t="shared" ca="1" si="123"/>
        <v>133****7144</v>
      </c>
      <c r="L410">
        <f t="shared" si="124"/>
        <v>410</v>
      </c>
      <c r="M410">
        <f t="shared" si="125"/>
        <v>409</v>
      </c>
      <c r="N410" s="3">
        <f t="shared" ca="1" si="126"/>
        <v>159447</v>
      </c>
      <c r="O410" s="5">
        <f t="shared" ca="1" si="127"/>
        <v>168504</v>
      </c>
      <c r="P410" t="str">
        <f t="shared" ca="1" si="128"/>
        <v xml:space="preserve"> 微信支付 </v>
      </c>
      <c r="Q410" t="str">
        <f t="shared" ca="1" si="129"/>
        <v xml:space="preserve"> 支付宝 </v>
      </c>
      <c r="R410" t="str">
        <f t="shared" ca="1" si="130"/>
        <v xml:space="preserve"> 信用卡 </v>
      </c>
      <c r="S410" t="str">
        <f t="shared" ca="1" si="131"/>
        <v>微信支付 - 支付宝 - 信用卡</v>
      </c>
    </row>
    <row r="411" spans="1:19" x14ac:dyDescent="0.2">
      <c r="A411" s="3">
        <f t="shared" ca="1" si="116"/>
        <v>168504</v>
      </c>
      <c r="B411">
        <v>100789</v>
      </c>
      <c r="C411">
        <f t="shared" ca="1" si="117"/>
        <v>13811489502</v>
      </c>
      <c r="D411" t="str">
        <f t="shared" ca="1" si="132"/>
        <v xml:space="preserve"> 微信 </v>
      </c>
      <c r="E411" t="str">
        <f t="shared" ca="1" si="132"/>
        <v xml:space="preserve"> 微信 </v>
      </c>
      <c r="F411" t="str">
        <f t="shared" ca="1" si="118"/>
        <v xml:space="preserve"> 信用卡 </v>
      </c>
      <c r="G411" t="str">
        <f t="shared" ca="1" si="119"/>
        <v xml:space="preserve"> 微信 - 微信 - 信用卡 </v>
      </c>
      <c r="H411" t="str">
        <f t="shared" ca="1" si="120"/>
        <v>9502</v>
      </c>
      <c r="I411">
        <f t="shared" ca="1" si="121"/>
        <v>6</v>
      </c>
      <c r="J411" t="str">
        <f t="shared" ca="1" si="122"/>
        <v>微信 - 微信 - 信用卡</v>
      </c>
      <c r="K411" t="str">
        <f t="shared" ca="1" si="123"/>
        <v>138****9502</v>
      </c>
      <c r="L411">
        <f t="shared" si="124"/>
        <v>411</v>
      </c>
      <c r="M411">
        <f t="shared" si="125"/>
        <v>410</v>
      </c>
      <c r="N411" s="3">
        <f t="shared" ca="1" si="126"/>
        <v>123552</v>
      </c>
      <c r="O411" s="5">
        <f t="shared" ca="1" si="127"/>
        <v>110942</v>
      </c>
      <c r="P411" t="str">
        <f t="shared" ca="1" si="128"/>
        <v xml:space="preserve"> 信用卡 </v>
      </c>
      <c r="Q411" t="str">
        <f t="shared" ca="1" si="129"/>
        <v xml:space="preserve"> 微信支付 </v>
      </c>
      <c r="R411" t="str">
        <f t="shared" ca="1" si="130"/>
        <v xml:space="preserve"> 信用卡 </v>
      </c>
      <c r="S411" t="str">
        <f t="shared" ca="1" si="131"/>
        <v>信用卡 - 微信支付 - 信用卡</v>
      </c>
    </row>
    <row r="412" spans="1:19" x14ac:dyDescent="0.2">
      <c r="A412" s="3">
        <f t="shared" ca="1" si="116"/>
        <v>110942</v>
      </c>
      <c r="B412">
        <v>100738</v>
      </c>
      <c r="C412">
        <f t="shared" ca="1" si="117"/>
        <v>13051722609</v>
      </c>
      <c r="D412" t="str">
        <f t="shared" ca="1" si="132"/>
        <v xml:space="preserve"> App </v>
      </c>
      <c r="E412" t="str">
        <f t="shared" ca="1" si="132"/>
        <v xml:space="preserve"> App </v>
      </c>
      <c r="F412" t="str">
        <f t="shared" ca="1" si="118"/>
        <v xml:space="preserve"> 微信支付 </v>
      </c>
      <c r="G412" t="str">
        <f t="shared" ca="1" si="119"/>
        <v xml:space="preserve"> App - App - 微信支付 </v>
      </c>
      <c r="H412" t="str">
        <f t="shared" ca="1" si="120"/>
        <v>2609</v>
      </c>
      <c r="I412">
        <f t="shared" ca="1" si="121"/>
        <v>6</v>
      </c>
      <c r="J412" t="str">
        <f t="shared" ca="1" si="122"/>
        <v>App - App - 微信支付</v>
      </c>
      <c r="K412" t="str">
        <f t="shared" ca="1" si="123"/>
        <v>130****2609</v>
      </c>
      <c r="L412">
        <f t="shared" si="124"/>
        <v>412</v>
      </c>
      <c r="M412">
        <f t="shared" si="125"/>
        <v>411</v>
      </c>
      <c r="N412" s="3">
        <f t="shared" ca="1" si="126"/>
        <v>145334</v>
      </c>
      <c r="O412" s="5">
        <f t="shared" ca="1" si="127"/>
        <v>133850</v>
      </c>
      <c r="P412" t="str">
        <f t="shared" ca="1" si="128"/>
        <v xml:space="preserve"> 信用卡 </v>
      </c>
      <c r="Q412" t="str">
        <f t="shared" ca="1" si="129"/>
        <v xml:space="preserve"> 支付宝 </v>
      </c>
      <c r="R412" t="str">
        <f t="shared" ca="1" si="130"/>
        <v xml:space="preserve"> 支付宝 </v>
      </c>
      <c r="S412" t="str">
        <f t="shared" ca="1" si="131"/>
        <v>信用卡 - 支付宝 - 支付宝</v>
      </c>
    </row>
    <row r="413" spans="1:19" x14ac:dyDescent="0.2">
      <c r="A413" s="3">
        <f t="shared" ca="1" si="116"/>
        <v>133850</v>
      </c>
      <c r="B413">
        <v>100255</v>
      </c>
      <c r="C413">
        <f t="shared" ca="1" si="117"/>
        <v>13095025932</v>
      </c>
      <c r="D413" t="str">
        <f t="shared" ca="1" si="132"/>
        <v xml:space="preserve"> 微信 </v>
      </c>
      <c r="E413" t="str">
        <f t="shared" ca="1" si="132"/>
        <v xml:space="preserve"> 微信 </v>
      </c>
      <c r="F413" t="str">
        <f t="shared" ca="1" si="118"/>
        <v xml:space="preserve"> 支付宝 </v>
      </c>
      <c r="G413" t="str">
        <f t="shared" ca="1" si="119"/>
        <v xml:space="preserve"> 微信 - 微信 - 支付宝 </v>
      </c>
      <c r="H413" t="str">
        <f t="shared" ca="1" si="120"/>
        <v>5932</v>
      </c>
      <c r="I413">
        <f t="shared" ca="1" si="121"/>
        <v>6</v>
      </c>
      <c r="J413" t="str">
        <f t="shared" ca="1" si="122"/>
        <v>微信 - 微信 - 支付宝</v>
      </c>
      <c r="K413" t="str">
        <f t="shared" ca="1" si="123"/>
        <v>130****5932</v>
      </c>
      <c r="L413">
        <f t="shared" si="124"/>
        <v>413</v>
      </c>
      <c r="M413">
        <f t="shared" si="125"/>
        <v>412</v>
      </c>
      <c r="N413" s="3">
        <f t="shared" ca="1" si="126"/>
        <v>161020</v>
      </c>
      <c r="O413" s="5">
        <f t="shared" ca="1" si="127"/>
        <v>157958</v>
      </c>
      <c r="P413" t="str">
        <f t="shared" ca="1" si="128"/>
        <v xml:space="preserve"> 信用卡 </v>
      </c>
      <c r="Q413" t="str">
        <f t="shared" ca="1" si="129"/>
        <v xml:space="preserve"> 微信支付 </v>
      </c>
      <c r="R413" t="str">
        <f t="shared" ca="1" si="130"/>
        <v xml:space="preserve"> 微信支付 </v>
      </c>
      <c r="S413" t="str">
        <f t="shared" ca="1" si="131"/>
        <v>信用卡 - 微信支付 - 微信支付</v>
      </c>
    </row>
    <row r="414" spans="1:19" x14ac:dyDescent="0.2">
      <c r="A414" s="3">
        <f t="shared" ca="1" si="116"/>
        <v>157958</v>
      </c>
      <c r="B414">
        <v>100248</v>
      </c>
      <c r="C414">
        <f t="shared" ca="1" si="117"/>
        <v>13902718036</v>
      </c>
      <c r="D414" t="str">
        <f t="shared" ca="1" si="132"/>
        <v xml:space="preserve"> 天猫 </v>
      </c>
      <c r="E414" t="str">
        <f t="shared" ca="1" si="132"/>
        <v xml:space="preserve"> 天猫 </v>
      </c>
      <c r="F414" t="str">
        <f t="shared" ca="1" si="118"/>
        <v xml:space="preserve"> 支付宝 </v>
      </c>
      <c r="G414" t="str">
        <f t="shared" ca="1" si="119"/>
        <v xml:space="preserve"> 天猫 - 天猫 - 支付宝 </v>
      </c>
      <c r="H414" t="str">
        <f t="shared" ca="1" si="120"/>
        <v>8036</v>
      </c>
      <c r="I414">
        <f t="shared" ca="1" si="121"/>
        <v>6</v>
      </c>
      <c r="J414" t="str">
        <f t="shared" ca="1" si="122"/>
        <v>天猫 - 天猫 - 支付宝</v>
      </c>
      <c r="K414" t="str">
        <f t="shared" ca="1" si="123"/>
        <v>139****8036</v>
      </c>
      <c r="L414">
        <f t="shared" si="124"/>
        <v>414</v>
      </c>
      <c r="M414">
        <f t="shared" si="125"/>
        <v>413</v>
      </c>
      <c r="N414" s="3">
        <f t="shared" ca="1" si="126"/>
        <v>111498</v>
      </c>
      <c r="O414" s="5">
        <f t="shared" ca="1" si="127"/>
        <v>172898</v>
      </c>
      <c r="P414" t="str">
        <f t="shared" ca="1" si="128"/>
        <v xml:space="preserve"> 微信支付 </v>
      </c>
      <c r="Q414" t="str">
        <f t="shared" ca="1" si="129"/>
        <v xml:space="preserve"> 支付宝 </v>
      </c>
      <c r="R414" t="str">
        <f t="shared" ca="1" si="130"/>
        <v xml:space="preserve"> 微信支付 </v>
      </c>
      <c r="S414" t="str">
        <f t="shared" ca="1" si="131"/>
        <v>微信支付 - 支付宝 - 微信支付</v>
      </c>
    </row>
    <row r="415" spans="1:19" x14ac:dyDescent="0.2">
      <c r="A415" s="3">
        <f t="shared" ca="1" si="116"/>
        <v>172898</v>
      </c>
      <c r="B415">
        <v>100003</v>
      </c>
      <c r="C415">
        <f t="shared" ca="1" si="117"/>
        <v>13272760692</v>
      </c>
      <c r="D415" t="str">
        <f t="shared" ca="1" si="132"/>
        <v xml:space="preserve"> App </v>
      </c>
      <c r="E415" t="str">
        <f t="shared" ca="1" si="132"/>
        <v xml:space="preserve"> 天猫 </v>
      </c>
      <c r="F415" t="str">
        <f t="shared" ca="1" si="118"/>
        <v xml:space="preserve"> 信用卡 </v>
      </c>
      <c r="G415" t="str">
        <f t="shared" ca="1" si="119"/>
        <v xml:space="preserve"> App - 天猫 - 信用卡 </v>
      </c>
      <c r="H415" t="str">
        <f t="shared" ca="1" si="120"/>
        <v>0692</v>
      </c>
      <c r="I415">
        <f t="shared" ca="1" si="121"/>
        <v>6</v>
      </c>
      <c r="J415" t="str">
        <f t="shared" ca="1" si="122"/>
        <v>App - 天猫 - 信用卡</v>
      </c>
      <c r="K415" t="str">
        <f t="shared" ca="1" si="123"/>
        <v>132****0692</v>
      </c>
      <c r="L415">
        <f t="shared" si="124"/>
        <v>415</v>
      </c>
      <c r="M415">
        <f t="shared" si="125"/>
        <v>414</v>
      </c>
      <c r="N415" s="3">
        <f t="shared" ca="1" si="126"/>
        <v>108650</v>
      </c>
      <c r="O415" s="5">
        <f t="shared" ca="1" si="127"/>
        <v>104650</v>
      </c>
      <c r="P415" t="str">
        <f t="shared" ca="1" si="128"/>
        <v xml:space="preserve"> 微信支付 </v>
      </c>
      <c r="Q415" t="str">
        <f t="shared" ca="1" si="129"/>
        <v xml:space="preserve"> 信用卡 </v>
      </c>
      <c r="R415" t="str">
        <f t="shared" ca="1" si="130"/>
        <v xml:space="preserve"> 微信支付 </v>
      </c>
      <c r="S415" t="str">
        <f t="shared" ca="1" si="131"/>
        <v>微信支付 - 信用卡 - 微信支付</v>
      </c>
    </row>
    <row r="416" spans="1:19" x14ac:dyDescent="0.2">
      <c r="A416" s="3">
        <f t="shared" ca="1" si="116"/>
        <v>104650</v>
      </c>
      <c r="B416">
        <v>100071</v>
      </c>
      <c r="C416">
        <f t="shared" ca="1" si="117"/>
        <v>13965939168</v>
      </c>
      <c r="D416" t="str">
        <f t="shared" ca="1" si="132"/>
        <v xml:space="preserve"> 天猫 </v>
      </c>
      <c r="E416" t="str">
        <f t="shared" ca="1" si="132"/>
        <v xml:space="preserve"> App </v>
      </c>
      <c r="F416" t="str">
        <f t="shared" ca="1" si="118"/>
        <v xml:space="preserve"> 支付宝 </v>
      </c>
      <c r="G416" t="str">
        <f t="shared" ca="1" si="119"/>
        <v xml:space="preserve"> 天猫 - App - 支付宝 </v>
      </c>
      <c r="H416" t="str">
        <f t="shared" ca="1" si="120"/>
        <v>9168</v>
      </c>
      <c r="I416">
        <f t="shared" ca="1" si="121"/>
        <v>6</v>
      </c>
      <c r="J416" t="str">
        <f t="shared" ca="1" si="122"/>
        <v>天猫 - App - 支付宝</v>
      </c>
      <c r="K416" t="str">
        <f t="shared" ca="1" si="123"/>
        <v>139****9168</v>
      </c>
      <c r="L416">
        <f t="shared" si="124"/>
        <v>416</v>
      </c>
      <c r="M416">
        <f t="shared" si="125"/>
        <v>415</v>
      </c>
      <c r="N416" s="3">
        <f t="shared" ca="1" si="126"/>
        <v>168677</v>
      </c>
      <c r="O416" s="5">
        <f t="shared" ca="1" si="127"/>
        <v>152386</v>
      </c>
      <c r="P416" t="str">
        <f t="shared" ca="1" si="128"/>
        <v xml:space="preserve"> 信用卡 </v>
      </c>
      <c r="Q416" t="str">
        <f t="shared" ca="1" si="129"/>
        <v xml:space="preserve"> 微信支付 </v>
      </c>
      <c r="R416" t="str">
        <f t="shared" ca="1" si="130"/>
        <v xml:space="preserve"> 微信支付 </v>
      </c>
      <c r="S416" t="str">
        <f t="shared" ca="1" si="131"/>
        <v>信用卡 - 微信支付 - 微信支付</v>
      </c>
    </row>
    <row r="417" spans="1:19" x14ac:dyDescent="0.2">
      <c r="A417" s="3">
        <f t="shared" ca="1" si="116"/>
        <v>152386</v>
      </c>
      <c r="B417">
        <v>100506</v>
      </c>
      <c r="C417">
        <f t="shared" ca="1" si="117"/>
        <v>13389680701</v>
      </c>
      <c r="D417" t="str">
        <f t="shared" ca="1" si="132"/>
        <v xml:space="preserve"> 天猫 </v>
      </c>
      <c r="E417" t="str">
        <f t="shared" ca="1" si="132"/>
        <v xml:space="preserve"> 微信 </v>
      </c>
      <c r="F417" t="str">
        <f t="shared" ca="1" si="118"/>
        <v xml:space="preserve"> 微信支付 </v>
      </c>
      <c r="G417" t="str">
        <f t="shared" ca="1" si="119"/>
        <v xml:space="preserve"> 天猫 - 微信 - 微信支付 </v>
      </c>
      <c r="H417" t="str">
        <f t="shared" ca="1" si="120"/>
        <v>0701</v>
      </c>
      <c r="I417">
        <f t="shared" ca="1" si="121"/>
        <v>6</v>
      </c>
      <c r="J417" t="str">
        <f t="shared" ca="1" si="122"/>
        <v>天猫 - 微信 - 微信支付</v>
      </c>
      <c r="K417" t="str">
        <f t="shared" ca="1" si="123"/>
        <v>133****0701</v>
      </c>
      <c r="L417">
        <f t="shared" si="124"/>
        <v>417</v>
      </c>
      <c r="M417">
        <f t="shared" si="125"/>
        <v>416</v>
      </c>
      <c r="N417" s="3">
        <f t="shared" ca="1" si="126"/>
        <v>116359</v>
      </c>
      <c r="O417" s="5">
        <f t="shared" ca="1" si="127"/>
        <v>100496</v>
      </c>
      <c r="P417" t="str">
        <f t="shared" ca="1" si="128"/>
        <v xml:space="preserve"> 微信支付 </v>
      </c>
      <c r="Q417" t="str">
        <f t="shared" ca="1" si="129"/>
        <v xml:space="preserve"> 信用卡 </v>
      </c>
      <c r="R417" t="str">
        <f t="shared" ca="1" si="130"/>
        <v xml:space="preserve"> 微信支付 </v>
      </c>
      <c r="S417" t="str">
        <f t="shared" ca="1" si="131"/>
        <v>微信支付 - 信用卡 - 微信支付</v>
      </c>
    </row>
    <row r="418" spans="1:19" x14ac:dyDescent="0.2">
      <c r="A418" s="3">
        <f t="shared" ca="1" si="116"/>
        <v>100496</v>
      </c>
      <c r="B418">
        <v>101109</v>
      </c>
      <c r="C418">
        <f t="shared" ca="1" si="117"/>
        <v>13592620710</v>
      </c>
      <c r="D418" t="str">
        <f t="shared" ca="1" si="132"/>
        <v xml:space="preserve"> 天猫 </v>
      </c>
      <c r="E418" t="str">
        <f t="shared" ca="1" si="132"/>
        <v xml:space="preserve"> 微信 </v>
      </c>
      <c r="F418" t="str">
        <f t="shared" ca="1" si="118"/>
        <v xml:space="preserve"> 信用卡 </v>
      </c>
      <c r="G418" t="str">
        <f t="shared" ca="1" si="119"/>
        <v xml:space="preserve"> 天猫 - 微信 - 信用卡 </v>
      </c>
      <c r="H418" t="str">
        <f t="shared" ca="1" si="120"/>
        <v>0710</v>
      </c>
      <c r="I418">
        <f t="shared" ca="1" si="121"/>
        <v>6</v>
      </c>
      <c r="J418" t="str">
        <f t="shared" ca="1" si="122"/>
        <v>天猫 - 微信 - 信用卡</v>
      </c>
      <c r="K418" t="str">
        <f t="shared" ca="1" si="123"/>
        <v>135****0710</v>
      </c>
      <c r="L418">
        <f t="shared" si="124"/>
        <v>418</v>
      </c>
      <c r="M418">
        <f t="shared" si="125"/>
        <v>417</v>
      </c>
      <c r="N418" s="3">
        <f t="shared" ca="1" si="126"/>
        <v>173615</v>
      </c>
      <c r="O418" s="5">
        <f t="shared" ca="1" si="127"/>
        <v>182699</v>
      </c>
      <c r="P418" t="str">
        <f t="shared" ca="1" si="128"/>
        <v xml:space="preserve"> 微信支付 </v>
      </c>
      <c r="Q418" t="str">
        <f t="shared" ca="1" si="129"/>
        <v xml:space="preserve"> 支付宝 </v>
      </c>
      <c r="R418" t="str">
        <f t="shared" ca="1" si="130"/>
        <v xml:space="preserve"> 微信支付 </v>
      </c>
      <c r="S418" t="str">
        <f t="shared" ca="1" si="131"/>
        <v>微信支付 - 支付宝 - 微信支付</v>
      </c>
    </row>
    <row r="419" spans="1:19" x14ac:dyDescent="0.2">
      <c r="A419" s="3">
        <f t="shared" ca="1" si="116"/>
        <v>182699</v>
      </c>
      <c r="B419">
        <v>100416</v>
      </c>
      <c r="C419">
        <f t="shared" ca="1" si="117"/>
        <v>13069744424</v>
      </c>
      <c r="D419" t="str">
        <f t="shared" ca="1" si="132"/>
        <v xml:space="preserve"> 微信 </v>
      </c>
      <c r="E419" t="str">
        <f t="shared" ca="1" si="132"/>
        <v xml:space="preserve"> 天猫 </v>
      </c>
      <c r="F419" t="str">
        <f t="shared" ca="1" si="118"/>
        <v xml:space="preserve"> 信用卡 </v>
      </c>
      <c r="G419" t="str">
        <f t="shared" ca="1" si="119"/>
        <v xml:space="preserve"> 微信 - 天猫 - 信用卡 </v>
      </c>
      <c r="H419" t="str">
        <f t="shared" ca="1" si="120"/>
        <v>4424</v>
      </c>
      <c r="I419">
        <f t="shared" ca="1" si="121"/>
        <v>6</v>
      </c>
      <c r="J419" t="str">
        <f t="shared" ca="1" si="122"/>
        <v>微信 - 天猫 - 信用卡</v>
      </c>
      <c r="K419" t="str">
        <f t="shared" ca="1" si="123"/>
        <v>130****4424</v>
      </c>
      <c r="L419">
        <f t="shared" si="124"/>
        <v>419</v>
      </c>
      <c r="M419">
        <f t="shared" si="125"/>
        <v>418</v>
      </c>
      <c r="N419" s="3">
        <f t="shared" ca="1" si="126"/>
        <v>151328</v>
      </c>
      <c r="O419" s="5">
        <f t="shared" ca="1" si="127"/>
        <v>152842</v>
      </c>
      <c r="P419" t="str">
        <f t="shared" ca="1" si="128"/>
        <v xml:space="preserve"> 微信支付 </v>
      </c>
      <c r="Q419" t="str">
        <f t="shared" ca="1" si="129"/>
        <v xml:space="preserve"> 信用卡 </v>
      </c>
      <c r="R419" t="str">
        <f t="shared" ca="1" si="130"/>
        <v xml:space="preserve"> 微信支付 </v>
      </c>
      <c r="S419" t="str">
        <f t="shared" ca="1" si="131"/>
        <v>微信支付 - 信用卡 - 微信支付</v>
      </c>
    </row>
    <row r="420" spans="1:19" x14ac:dyDescent="0.2">
      <c r="A420" s="3">
        <f t="shared" ca="1" si="116"/>
        <v>152842</v>
      </c>
      <c r="B420">
        <v>101085</v>
      </c>
      <c r="C420">
        <f t="shared" ca="1" si="117"/>
        <v>13984724560</v>
      </c>
      <c r="D420" t="str">
        <f t="shared" ca="1" si="132"/>
        <v xml:space="preserve"> 微信 </v>
      </c>
      <c r="E420" t="str">
        <f t="shared" ca="1" si="132"/>
        <v xml:space="preserve"> App </v>
      </c>
      <c r="F420" t="str">
        <f t="shared" ca="1" si="118"/>
        <v xml:space="preserve"> 信用卡 </v>
      </c>
      <c r="G420" t="str">
        <f t="shared" ca="1" si="119"/>
        <v xml:space="preserve"> 微信 - App - 信用卡 </v>
      </c>
      <c r="H420" t="str">
        <f t="shared" ca="1" si="120"/>
        <v>4560</v>
      </c>
      <c r="I420">
        <f t="shared" ca="1" si="121"/>
        <v>6</v>
      </c>
      <c r="J420" t="str">
        <f t="shared" ca="1" si="122"/>
        <v>微信 - App - 信用卡</v>
      </c>
      <c r="K420" t="str">
        <f t="shared" ca="1" si="123"/>
        <v>139****4560</v>
      </c>
      <c r="L420">
        <f t="shared" si="124"/>
        <v>420</v>
      </c>
      <c r="M420">
        <f t="shared" si="125"/>
        <v>419</v>
      </c>
      <c r="N420" s="3">
        <f t="shared" ca="1" si="126"/>
        <v>164911</v>
      </c>
      <c r="O420" s="5">
        <f t="shared" ca="1" si="127"/>
        <v>196958</v>
      </c>
      <c r="P420" t="str">
        <f t="shared" ca="1" si="128"/>
        <v xml:space="preserve"> 微信支付 </v>
      </c>
      <c r="Q420" t="str">
        <f t="shared" ca="1" si="129"/>
        <v xml:space="preserve"> 微信支付 </v>
      </c>
      <c r="R420" t="str">
        <f t="shared" ca="1" si="130"/>
        <v xml:space="preserve"> 支付宝 </v>
      </c>
      <c r="S420" t="str">
        <f t="shared" ca="1" si="131"/>
        <v>微信支付 - 微信支付 - 支付宝</v>
      </c>
    </row>
    <row r="421" spans="1:19" x14ac:dyDescent="0.2">
      <c r="A421" s="3">
        <f t="shared" ca="1" si="116"/>
        <v>196958</v>
      </c>
      <c r="B421">
        <v>100254</v>
      </c>
      <c r="C421">
        <f t="shared" ca="1" si="117"/>
        <v>13928108250</v>
      </c>
      <c r="D421" t="str">
        <f t="shared" ca="1" si="132"/>
        <v xml:space="preserve"> App </v>
      </c>
      <c r="E421" t="str">
        <f t="shared" ca="1" si="132"/>
        <v xml:space="preserve"> 天猫 </v>
      </c>
      <c r="F421" t="str">
        <f t="shared" ca="1" si="118"/>
        <v xml:space="preserve"> 微信支付 </v>
      </c>
      <c r="G421" t="str">
        <f t="shared" ca="1" si="119"/>
        <v xml:space="preserve"> App - 天猫 - 微信支付 </v>
      </c>
      <c r="H421" t="str">
        <f t="shared" ca="1" si="120"/>
        <v>8250</v>
      </c>
      <c r="I421">
        <f t="shared" ca="1" si="121"/>
        <v>6</v>
      </c>
      <c r="J421" t="str">
        <f t="shared" ca="1" si="122"/>
        <v>App - 天猫 - 微信支付</v>
      </c>
      <c r="K421" t="str">
        <f t="shared" ca="1" si="123"/>
        <v>139****8250</v>
      </c>
      <c r="L421">
        <f t="shared" si="124"/>
        <v>421</v>
      </c>
      <c r="M421">
        <f t="shared" si="125"/>
        <v>420</v>
      </c>
      <c r="N421" s="3">
        <f t="shared" ca="1" si="126"/>
        <v>133850</v>
      </c>
      <c r="O421" s="5">
        <f t="shared" ca="1" si="127"/>
        <v>163997</v>
      </c>
      <c r="P421" t="str">
        <f t="shared" ca="1" si="128"/>
        <v xml:space="preserve"> 支付宝 </v>
      </c>
      <c r="Q421" t="str">
        <f t="shared" ca="1" si="129"/>
        <v xml:space="preserve"> 微信支付 </v>
      </c>
      <c r="R421" t="str">
        <f t="shared" ca="1" si="130"/>
        <v xml:space="preserve"> 信用卡 </v>
      </c>
      <c r="S421" t="str">
        <f t="shared" ca="1" si="131"/>
        <v>支付宝 - 微信支付 - 信用卡</v>
      </c>
    </row>
    <row r="422" spans="1:19" x14ac:dyDescent="0.2">
      <c r="A422" s="3">
        <f t="shared" ca="1" si="116"/>
        <v>163997</v>
      </c>
      <c r="B422">
        <v>101190</v>
      </c>
      <c r="C422">
        <f t="shared" ca="1" si="117"/>
        <v>13350236659</v>
      </c>
      <c r="D422" t="str">
        <f t="shared" ref="D422:E441" ca="1" si="133">IF(RAND()&lt;0.33," 天猫 ",IF(RAND()&lt;0.66," 微信 "," App "))</f>
        <v xml:space="preserve"> 天猫 </v>
      </c>
      <c r="E422" t="str">
        <f t="shared" ca="1" si="133"/>
        <v xml:space="preserve"> 微信 </v>
      </c>
      <c r="F422" t="str">
        <f t="shared" ca="1" si="118"/>
        <v xml:space="preserve"> 支付宝 </v>
      </c>
      <c r="G422" t="str">
        <f t="shared" ca="1" si="119"/>
        <v xml:space="preserve"> 天猫 - 微信 - 支付宝 </v>
      </c>
      <c r="H422" t="str">
        <f t="shared" ca="1" si="120"/>
        <v>6659</v>
      </c>
      <c r="I422">
        <f t="shared" ca="1" si="121"/>
        <v>6</v>
      </c>
      <c r="J422" t="str">
        <f t="shared" ca="1" si="122"/>
        <v>天猫 - 微信 - 支付宝</v>
      </c>
      <c r="K422" t="str">
        <f t="shared" ca="1" si="123"/>
        <v>133****6659</v>
      </c>
      <c r="L422">
        <f t="shared" si="124"/>
        <v>422</v>
      </c>
      <c r="M422">
        <f t="shared" si="125"/>
        <v>421</v>
      </c>
      <c r="N422" s="3">
        <f t="shared" ca="1" si="126"/>
        <v>152664</v>
      </c>
      <c r="O422" s="5">
        <f t="shared" ca="1" si="127"/>
        <v>110204</v>
      </c>
      <c r="P422" t="str">
        <f t="shared" ca="1" si="128"/>
        <v xml:space="preserve"> 支付宝 </v>
      </c>
      <c r="Q422" t="str">
        <f t="shared" ca="1" si="129"/>
        <v xml:space="preserve"> 微信支付 </v>
      </c>
      <c r="R422" t="str">
        <f t="shared" ca="1" si="130"/>
        <v xml:space="preserve"> 支付宝 </v>
      </c>
      <c r="S422" t="str">
        <f t="shared" ca="1" si="131"/>
        <v>支付宝 - 微信支付 - 支付宝</v>
      </c>
    </row>
    <row r="423" spans="1:19" x14ac:dyDescent="0.2">
      <c r="A423" s="3">
        <f t="shared" ca="1" si="116"/>
        <v>110204</v>
      </c>
      <c r="B423">
        <v>100641</v>
      </c>
      <c r="C423">
        <f t="shared" ca="1" si="117"/>
        <v>13390368777</v>
      </c>
      <c r="D423" t="str">
        <f t="shared" ca="1" si="133"/>
        <v xml:space="preserve"> 天猫 </v>
      </c>
      <c r="E423" t="str">
        <f t="shared" ca="1" si="133"/>
        <v xml:space="preserve"> 微信 </v>
      </c>
      <c r="F423" t="str">
        <f t="shared" ca="1" si="118"/>
        <v xml:space="preserve"> 微信支付 </v>
      </c>
      <c r="G423" t="str">
        <f t="shared" ca="1" si="119"/>
        <v xml:space="preserve"> 天猫 - 微信 - 微信支付 </v>
      </c>
      <c r="H423" t="str">
        <f t="shared" ca="1" si="120"/>
        <v>8777</v>
      </c>
      <c r="I423">
        <f t="shared" ca="1" si="121"/>
        <v>6</v>
      </c>
      <c r="J423" t="str">
        <f t="shared" ca="1" si="122"/>
        <v>天猫 - 微信 - 微信支付</v>
      </c>
      <c r="K423" t="str">
        <f t="shared" ca="1" si="123"/>
        <v>133****8777</v>
      </c>
      <c r="L423">
        <f t="shared" si="124"/>
        <v>423</v>
      </c>
      <c r="M423">
        <f t="shared" si="125"/>
        <v>422</v>
      </c>
      <c r="N423" s="3">
        <f t="shared" ca="1" si="126"/>
        <v>152070</v>
      </c>
      <c r="O423" s="5">
        <f t="shared" ca="1" si="127"/>
        <v>185502</v>
      </c>
      <c r="P423" t="str">
        <f t="shared" ca="1" si="128"/>
        <v xml:space="preserve"> 信用卡 </v>
      </c>
      <c r="Q423" t="str">
        <f t="shared" ca="1" si="129"/>
        <v xml:space="preserve"> 信用卡 </v>
      </c>
      <c r="R423" t="str">
        <f t="shared" ca="1" si="130"/>
        <v xml:space="preserve"> 微信支付 </v>
      </c>
      <c r="S423" t="str">
        <f t="shared" ca="1" si="131"/>
        <v>信用卡 - 信用卡 - 微信支付</v>
      </c>
    </row>
    <row r="424" spans="1:19" x14ac:dyDescent="0.2">
      <c r="A424" s="3">
        <f t="shared" ca="1" si="116"/>
        <v>185502</v>
      </c>
      <c r="B424">
        <v>100777</v>
      </c>
      <c r="C424">
        <f t="shared" ca="1" si="117"/>
        <v>13882793094</v>
      </c>
      <c r="D424" t="str">
        <f t="shared" ca="1" si="133"/>
        <v xml:space="preserve"> 微信 </v>
      </c>
      <c r="E424" t="str">
        <f t="shared" ca="1" si="133"/>
        <v xml:space="preserve"> 天猫 </v>
      </c>
      <c r="F424" t="str">
        <f t="shared" ca="1" si="118"/>
        <v xml:space="preserve"> 信用卡 </v>
      </c>
      <c r="G424" t="str">
        <f t="shared" ca="1" si="119"/>
        <v xml:space="preserve"> 微信 - 天猫 - 信用卡 </v>
      </c>
      <c r="H424" t="str">
        <f t="shared" ca="1" si="120"/>
        <v>3094</v>
      </c>
      <c r="I424">
        <f t="shared" ca="1" si="121"/>
        <v>6</v>
      </c>
      <c r="J424" t="str">
        <f t="shared" ca="1" si="122"/>
        <v>微信 - 天猫 - 信用卡</v>
      </c>
      <c r="K424" t="str">
        <f t="shared" ca="1" si="123"/>
        <v>138****3094</v>
      </c>
      <c r="L424">
        <f t="shared" si="124"/>
        <v>424</v>
      </c>
      <c r="M424">
        <f t="shared" si="125"/>
        <v>423</v>
      </c>
      <c r="N424" s="3">
        <f t="shared" ca="1" si="126"/>
        <v>158490</v>
      </c>
      <c r="O424" s="5">
        <f t="shared" ca="1" si="127"/>
        <v>144478</v>
      </c>
      <c r="P424" t="str">
        <f t="shared" ca="1" si="128"/>
        <v xml:space="preserve"> 信用卡 </v>
      </c>
      <c r="Q424" t="str">
        <f t="shared" ca="1" si="129"/>
        <v xml:space="preserve"> 微信支付 </v>
      </c>
      <c r="R424" t="str">
        <f t="shared" ca="1" si="130"/>
        <v xml:space="preserve"> 信用卡 </v>
      </c>
      <c r="S424" t="str">
        <f t="shared" ca="1" si="131"/>
        <v>信用卡 - 微信支付 - 信用卡</v>
      </c>
    </row>
    <row r="425" spans="1:19" x14ac:dyDescent="0.2">
      <c r="A425" s="3">
        <f t="shared" ca="1" si="116"/>
        <v>144478</v>
      </c>
      <c r="B425">
        <v>100006</v>
      </c>
      <c r="C425">
        <f t="shared" ca="1" si="117"/>
        <v>13935798634</v>
      </c>
      <c r="D425" t="str">
        <f t="shared" ca="1" si="133"/>
        <v xml:space="preserve"> 天猫 </v>
      </c>
      <c r="E425" t="str">
        <f t="shared" ca="1" si="133"/>
        <v xml:space="preserve"> App </v>
      </c>
      <c r="F425" t="str">
        <f t="shared" ca="1" si="118"/>
        <v xml:space="preserve"> 微信支付 </v>
      </c>
      <c r="G425" t="str">
        <f t="shared" ca="1" si="119"/>
        <v xml:space="preserve"> 天猫 - App - 微信支付 </v>
      </c>
      <c r="H425" t="str">
        <f t="shared" ca="1" si="120"/>
        <v>8634</v>
      </c>
      <c r="I425">
        <f t="shared" ca="1" si="121"/>
        <v>6</v>
      </c>
      <c r="J425" t="str">
        <f t="shared" ca="1" si="122"/>
        <v>天猫 - App - 微信支付</v>
      </c>
      <c r="K425" t="str">
        <f t="shared" ca="1" si="123"/>
        <v>139****8634</v>
      </c>
      <c r="L425">
        <f t="shared" si="124"/>
        <v>425</v>
      </c>
      <c r="M425">
        <f t="shared" si="125"/>
        <v>424</v>
      </c>
      <c r="N425" s="3">
        <f t="shared" ca="1" si="126"/>
        <v>140298</v>
      </c>
      <c r="O425" s="5">
        <f t="shared" ca="1" si="127"/>
        <v>175057</v>
      </c>
      <c r="P425" t="str">
        <f t="shared" ca="1" si="128"/>
        <v xml:space="preserve"> 微信支付 </v>
      </c>
      <c r="Q425" t="str">
        <f t="shared" ca="1" si="129"/>
        <v xml:space="preserve"> 信用卡 </v>
      </c>
      <c r="R425" t="str">
        <f t="shared" ca="1" si="130"/>
        <v xml:space="preserve"> 微信支付 </v>
      </c>
      <c r="S425" t="str">
        <f t="shared" ca="1" si="131"/>
        <v>微信支付 - 信用卡 - 微信支付</v>
      </c>
    </row>
    <row r="426" spans="1:19" x14ac:dyDescent="0.2">
      <c r="A426" s="3">
        <f t="shared" ca="1" si="116"/>
        <v>175057</v>
      </c>
      <c r="B426">
        <v>100750</v>
      </c>
      <c r="C426">
        <f t="shared" ca="1" si="117"/>
        <v>13520809151</v>
      </c>
      <c r="D426" t="str">
        <f t="shared" ca="1" si="133"/>
        <v xml:space="preserve"> App </v>
      </c>
      <c r="E426" t="str">
        <f t="shared" ca="1" si="133"/>
        <v xml:space="preserve"> App </v>
      </c>
      <c r="F426" t="str">
        <f t="shared" ca="1" si="118"/>
        <v xml:space="preserve"> 信用卡 </v>
      </c>
      <c r="G426" t="str">
        <f t="shared" ca="1" si="119"/>
        <v xml:space="preserve"> App - App - 信用卡 </v>
      </c>
      <c r="H426" t="str">
        <f t="shared" ca="1" si="120"/>
        <v>9151</v>
      </c>
      <c r="I426">
        <f t="shared" ca="1" si="121"/>
        <v>6</v>
      </c>
      <c r="J426" t="str">
        <f t="shared" ca="1" si="122"/>
        <v>App - App - 信用卡</v>
      </c>
      <c r="K426" t="str">
        <f t="shared" ca="1" si="123"/>
        <v>135****9151</v>
      </c>
      <c r="L426">
        <f t="shared" si="124"/>
        <v>426</v>
      </c>
      <c r="M426">
        <f t="shared" si="125"/>
        <v>425</v>
      </c>
      <c r="N426" s="3">
        <f t="shared" ca="1" si="126"/>
        <v>188571</v>
      </c>
      <c r="O426" s="5">
        <f t="shared" ca="1" si="127"/>
        <v>118164</v>
      </c>
      <c r="P426" t="str">
        <f t="shared" ca="1" si="128"/>
        <v xml:space="preserve"> 微信支付 </v>
      </c>
      <c r="Q426" t="str">
        <f t="shared" ca="1" si="129"/>
        <v xml:space="preserve"> 微信支付 </v>
      </c>
      <c r="R426" t="str">
        <f t="shared" ca="1" si="130"/>
        <v xml:space="preserve"> 微信支付 </v>
      </c>
      <c r="S426" t="str">
        <f t="shared" ca="1" si="131"/>
        <v>微信支付 - 微信支付 - 微信支付</v>
      </c>
    </row>
    <row r="427" spans="1:19" x14ac:dyDescent="0.2">
      <c r="A427" s="3">
        <f t="shared" ca="1" si="116"/>
        <v>118164</v>
      </c>
      <c r="B427">
        <v>100234</v>
      </c>
      <c r="C427">
        <f t="shared" ca="1" si="117"/>
        <v>13924233404</v>
      </c>
      <c r="D427" t="str">
        <f t="shared" ca="1" si="133"/>
        <v xml:space="preserve"> App </v>
      </c>
      <c r="E427" t="str">
        <f t="shared" ca="1" si="133"/>
        <v xml:space="preserve"> 微信 </v>
      </c>
      <c r="F427" t="str">
        <f t="shared" ca="1" si="118"/>
        <v xml:space="preserve"> 支付宝 </v>
      </c>
      <c r="G427" t="str">
        <f t="shared" ca="1" si="119"/>
        <v xml:space="preserve"> App - 微信 - 支付宝 </v>
      </c>
      <c r="H427" t="str">
        <f t="shared" ca="1" si="120"/>
        <v>3404</v>
      </c>
      <c r="I427">
        <f t="shared" ca="1" si="121"/>
        <v>6</v>
      </c>
      <c r="J427" t="str">
        <f t="shared" ca="1" si="122"/>
        <v>App - 微信 - 支付宝</v>
      </c>
      <c r="K427" t="str">
        <f t="shared" ca="1" si="123"/>
        <v>139****3404</v>
      </c>
      <c r="L427">
        <f t="shared" si="124"/>
        <v>427</v>
      </c>
      <c r="M427">
        <f t="shared" si="125"/>
        <v>426</v>
      </c>
      <c r="N427" s="3">
        <f t="shared" ca="1" si="126"/>
        <v>193923</v>
      </c>
      <c r="O427" s="5">
        <f t="shared" ca="1" si="127"/>
        <v>107675</v>
      </c>
      <c r="P427" t="str">
        <f t="shared" ca="1" si="128"/>
        <v xml:space="preserve"> 微信支付 </v>
      </c>
      <c r="Q427" t="str">
        <f t="shared" ca="1" si="129"/>
        <v xml:space="preserve"> 支付宝 </v>
      </c>
      <c r="R427" t="str">
        <f t="shared" ca="1" si="130"/>
        <v xml:space="preserve"> 信用卡 </v>
      </c>
      <c r="S427" t="str">
        <f t="shared" ca="1" si="131"/>
        <v>微信支付 - 支付宝 - 信用卡</v>
      </c>
    </row>
    <row r="428" spans="1:19" x14ac:dyDescent="0.2">
      <c r="A428" s="3">
        <f t="shared" ca="1" si="116"/>
        <v>107675</v>
      </c>
      <c r="B428">
        <v>101374</v>
      </c>
      <c r="C428">
        <f t="shared" ca="1" si="117"/>
        <v>13192612174</v>
      </c>
      <c r="D428" t="str">
        <f t="shared" ca="1" si="133"/>
        <v xml:space="preserve"> 微信 </v>
      </c>
      <c r="E428" t="str">
        <f t="shared" ca="1" si="133"/>
        <v xml:space="preserve"> 微信 </v>
      </c>
      <c r="F428" t="str">
        <f t="shared" ca="1" si="118"/>
        <v xml:space="preserve"> 支付宝 </v>
      </c>
      <c r="G428" t="str">
        <f t="shared" ca="1" si="119"/>
        <v xml:space="preserve"> 微信 - 微信 - 支付宝 </v>
      </c>
      <c r="H428" t="str">
        <f t="shared" ca="1" si="120"/>
        <v>2174</v>
      </c>
      <c r="I428">
        <f t="shared" ca="1" si="121"/>
        <v>6</v>
      </c>
      <c r="J428" t="str">
        <f t="shared" ca="1" si="122"/>
        <v>微信 - 微信 - 支付宝</v>
      </c>
      <c r="K428" t="str">
        <f t="shared" ca="1" si="123"/>
        <v>131****2174</v>
      </c>
      <c r="L428">
        <f t="shared" si="124"/>
        <v>428</v>
      </c>
      <c r="M428">
        <f t="shared" si="125"/>
        <v>427</v>
      </c>
      <c r="N428" s="3">
        <f t="shared" ca="1" si="126"/>
        <v>197085</v>
      </c>
      <c r="O428" s="5">
        <f t="shared" ca="1" si="127"/>
        <v>147303</v>
      </c>
      <c r="P428" t="str">
        <f t="shared" ca="1" si="128"/>
        <v xml:space="preserve"> 微信支付 </v>
      </c>
      <c r="Q428" t="str">
        <f t="shared" ca="1" si="129"/>
        <v xml:space="preserve"> 支付宝 </v>
      </c>
      <c r="R428" t="str">
        <f t="shared" ca="1" si="130"/>
        <v xml:space="preserve"> 微信支付 </v>
      </c>
      <c r="S428" t="str">
        <f t="shared" ca="1" si="131"/>
        <v>微信支付 - 支付宝 - 微信支付</v>
      </c>
    </row>
    <row r="429" spans="1:19" x14ac:dyDescent="0.2">
      <c r="A429" s="3">
        <f t="shared" ca="1" si="116"/>
        <v>147303</v>
      </c>
      <c r="B429">
        <v>100949</v>
      </c>
      <c r="C429">
        <f t="shared" ca="1" si="117"/>
        <v>13661263684</v>
      </c>
      <c r="D429" t="str">
        <f t="shared" ca="1" si="133"/>
        <v xml:space="preserve"> 微信 </v>
      </c>
      <c r="E429" t="str">
        <f t="shared" ca="1" si="133"/>
        <v xml:space="preserve"> 微信 </v>
      </c>
      <c r="F429" t="str">
        <f t="shared" ca="1" si="118"/>
        <v xml:space="preserve"> 微信支付 </v>
      </c>
      <c r="G429" t="str">
        <f t="shared" ca="1" si="119"/>
        <v xml:space="preserve"> 微信 - 微信 - 微信支付 </v>
      </c>
      <c r="H429" t="str">
        <f t="shared" ca="1" si="120"/>
        <v>3684</v>
      </c>
      <c r="I429">
        <f t="shared" ca="1" si="121"/>
        <v>6</v>
      </c>
      <c r="J429" t="str">
        <f t="shared" ca="1" si="122"/>
        <v>微信 - 微信 - 微信支付</v>
      </c>
      <c r="K429" t="str">
        <f t="shared" ca="1" si="123"/>
        <v>136****3684</v>
      </c>
      <c r="L429">
        <f t="shared" si="124"/>
        <v>429</v>
      </c>
      <c r="M429">
        <f t="shared" si="125"/>
        <v>428</v>
      </c>
      <c r="N429" s="3">
        <f t="shared" ca="1" si="126"/>
        <v>106980</v>
      </c>
      <c r="O429" s="5">
        <f t="shared" ca="1" si="127"/>
        <v>174971</v>
      </c>
      <c r="P429" t="str">
        <f t="shared" ca="1" si="128"/>
        <v xml:space="preserve"> 支付宝 </v>
      </c>
      <c r="Q429" t="str">
        <f t="shared" ca="1" si="129"/>
        <v xml:space="preserve"> 支付宝 </v>
      </c>
      <c r="R429" t="str">
        <f t="shared" ca="1" si="130"/>
        <v xml:space="preserve"> 微信支付 </v>
      </c>
      <c r="S429" t="str">
        <f t="shared" ca="1" si="131"/>
        <v>支付宝 - 支付宝 - 微信支付</v>
      </c>
    </row>
    <row r="430" spans="1:19" x14ac:dyDescent="0.2">
      <c r="A430" s="3">
        <f t="shared" ca="1" si="116"/>
        <v>174971</v>
      </c>
      <c r="B430">
        <v>100194</v>
      </c>
      <c r="C430">
        <f t="shared" ca="1" si="117"/>
        <v>13171048349</v>
      </c>
      <c r="D430" t="str">
        <f t="shared" ca="1" si="133"/>
        <v xml:space="preserve"> 微信 </v>
      </c>
      <c r="E430" t="str">
        <f t="shared" ca="1" si="133"/>
        <v xml:space="preserve"> 微信 </v>
      </c>
      <c r="F430" t="str">
        <f t="shared" ca="1" si="118"/>
        <v xml:space="preserve"> 支付宝 </v>
      </c>
      <c r="G430" t="str">
        <f t="shared" ca="1" si="119"/>
        <v xml:space="preserve"> 微信 - 微信 - 支付宝 </v>
      </c>
      <c r="H430" t="str">
        <f t="shared" ca="1" si="120"/>
        <v>8349</v>
      </c>
      <c r="I430">
        <f t="shared" ca="1" si="121"/>
        <v>6</v>
      </c>
      <c r="J430" t="str">
        <f t="shared" ca="1" si="122"/>
        <v>微信 - 微信 - 支付宝</v>
      </c>
      <c r="K430" t="str">
        <f t="shared" ca="1" si="123"/>
        <v>131****8349</v>
      </c>
      <c r="L430">
        <f t="shared" si="124"/>
        <v>430</v>
      </c>
      <c r="M430">
        <f t="shared" si="125"/>
        <v>429</v>
      </c>
      <c r="N430" s="3">
        <f t="shared" ca="1" si="126"/>
        <v>161585</v>
      </c>
      <c r="O430" s="5">
        <f t="shared" ca="1" si="127"/>
        <v>102097</v>
      </c>
      <c r="P430" t="str">
        <f t="shared" ca="1" si="128"/>
        <v xml:space="preserve"> 微信支付 </v>
      </c>
      <c r="Q430" t="str">
        <f t="shared" ca="1" si="129"/>
        <v xml:space="preserve"> 支付宝 </v>
      </c>
      <c r="R430" t="str">
        <f t="shared" ca="1" si="130"/>
        <v xml:space="preserve"> 微信支付 </v>
      </c>
      <c r="S430" t="str">
        <f t="shared" ca="1" si="131"/>
        <v>微信支付 - 支付宝 - 微信支付</v>
      </c>
    </row>
    <row r="431" spans="1:19" x14ac:dyDescent="0.2">
      <c r="A431" s="3">
        <f t="shared" ca="1" si="116"/>
        <v>102097</v>
      </c>
      <c r="B431">
        <v>101105</v>
      </c>
      <c r="C431">
        <f t="shared" ca="1" si="117"/>
        <v>13332746719</v>
      </c>
      <c r="D431" t="str">
        <f t="shared" ca="1" si="133"/>
        <v xml:space="preserve"> App </v>
      </c>
      <c r="E431" t="str">
        <f t="shared" ca="1" si="133"/>
        <v xml:space="preserve"> 微信 </v>
      </c>
      <c r="F431" t="str">
        <f t="shared" ca="1" si="118"/>
        <v xml:space="preserve"> 支付宝 </v>
      </c>
      <c r="G431" t="str">
        <f t="shared" ca="1" si="119"/>
        <v xml:space="preserve"> App - 微信 - 支付宝 </v>
      </c>
      <c r="H431" t="str">
        <f t="shared" ca="1" si="120"/>
        <v>6719</v>
      </c>
      <c r="I431">
        <f t="shared" ca="1" si="121"/>
        <v>6</v>
      </c>
      <c r="J431" t="str">
        <f t="shared" ca="1" si="122"/>
        <v>App - 微信 - 支付宝</v>
      </c>
      <c r="K431" t="str">
        <f t="shared" ca="1" si="123"/>
        <v>133****6719</v>
      </c>
      <c r="L431">
        <f t="shared" si="124"/>
        <v>431</v>
      </c>
      <c r="M431">
        <f t="shared" si="125"/>
        <v>430</v>
      </c>
      <c r="N431" s="3">
        <f t="shared" ca="1" si="126"/>
        <v>121613</v>
      </c>
      <c r="O431" s="5">
        <f t="shared" ca="1" si="127"/>
        <v>169561</v>
      </c>
      <c r="P431" t="str">
        <f t="shared" ca="1" si="128"/>
        <v xml:space="preserve"> 支付宝 </v>
      </c>
      <c r="Q431" t="str">
        <f t="shared" ca="1" si="129"/>
        <v xml:space="preserve"> 微信支付 </v>
      </c>
      <c r="R431" t="str">
        <f t="shared" ca="1" si="130"/>
        <v xml:space="preserve"> 信用卡 </v>
      </c>
      <c r="S431" t="str">
        <f t="shared" ca="1" si="131"/>
        <v>支付宝 - 微信支付 - 信用卡</v>
      </c>
    </row>
    <row r="432" spans="1:19" x14ac:dyDescent="0.2">
      <c r="A432" s="3">
        <f t="shared" ca="1" si="116"/>
        <v>169561</v>
      </c>
      <c r="B432">
        <v>101066</v>
      </c>
      <c r="C432">
        <f t="shared" ca="1" si="117"/>
        <v>13628388084</v>
      </c>
      <c r="D432" t="str">
        <f t="shared" ca="1" si="133"/>
        <v xml:space="preserve"> 微信 </v>
      </c>
      <c r="E432" t="str">
        <f t="shared" ca="1" si="133"/>
        <v xml:space="preserve"> 微信 </v>
      </c>
      <c r="F432" t="str">
        <f t="shared" ca="1" si="118"/>
        <v xml:space="preserve"> 微信支付 </v>
      </c>
      <c r="G432" t="str">
        <f t="shared" ca="1" si="119"/>
        <v xml:space="preserve"> 微信 - 微信 - 微信支付 </v>
      </c>
      <c r="H432" t="str">
        <f t="shared" ca="1" si="120"/>
        <v>8084</v>
      </c>
      <c r="I432">
        <f t="shared" ca="1" si="121"/>
        <v>6</v>
      </c>
      <c r="J432" t="str">
        <f t="shared" ca="1" si="122"/>
        <v>微信 - 微信 - 微信支付</v>
      </c>
      <c r="K432" t="str">
        <f t="shared" ca="1" si="123"/>
        <v>136****8084</v>
      </c>
      <c r="L432">
        <f t="shared" si="124"/>
        <v>432</v>
      </c>
      <c r="M432">
        <f t="shared" si="125"/>
        <v>431</v>
      </c>
      <c r="N432" s="3">
        <f t="shared" ca="1" si="126"/>
        <v>161292</v>
      </c>
      <c r="O432" s="5">
        <f t="shared" ca="1" si="127"/>
        <v>138466</v>
      </c>
      <c r="P432" t="str">
        <f t="shared" ca="1" si="128"/>
        <v xml:space="preserve"> 微信支付 </v>
      </c>
      <c r="Q432" t="str">
        <f t="shared" ca="1" si="129"/>
        <v xml:space="preserve"> 信用卡 </v>
      </c>
      <c r="R432" t="str">
        <f t="shared" ca="1" si="130"/>
        <v xml:space="preserve"> 支付宝 </v>
      </c>
      <c r="S432" t="str">
        <f t="shared" ca="1" si="131"/>
        <v>微信支付 - 信用卡 - 支付宝</v>
      </c>
    </row>
    <row r="433" spans="1:19" x14ac:dyDescent="0.2">
      <c r="A433" s="3">
        <f t="shared" ca="1" si="116"/>
        <v>138466</v>
      </c>
      <c r="B433">
        <v>100912</v>
      </c>
      <c r="C433">
        <f t="shared" ca="1" si="117"/>
        <v>13077743213</v>
      </c>
      <c r="D433" t="str">
        <f t="shared" ca="1" si="133"/>
        <v xml:space="preserve"> 微信 </v>
      </c>
      <c r="E433" t="str">
        <f t="shared" ca="1" si="133"/>
        <v xml:space="preserve"> 微信 </v>
      </c>
      <c r="F433" t="str">
        <f t="shared" ca="1" si="118"/>
        <v xml:space="preserve"> 微信支付 </v>
      </c>
      <c r="G433" t="str">
        <f t="shared" ca="1" si="119"/>
        <v xml:space="preserve"> 微信 - 微信 - 微信支付 </v>
      </c>
      <c r="H433" t="str">
        <f t="shared" ca="1" si="120"/>
        <v>3213</v>
      </c>
      <c r="I433">
        <f t="shared" ca="1" si="121"/>
        <v>6</v>
      </c>
      <c r="J433" t="str">
        <f t="shared" ca="1" si="122"/>
        <v>微信 - 微信 - 微信支付</v>
      </c>
      <c r="K433" t="str">
        <f t="shared" ca="1" si="123"/>
        <v>130****3213</v>
      </c>
      <c r="L433">
        <f t="shared" si="124"/>
        <v>433</v>
      </c>
      <c r="M433">
        <f t="shared" si="125"/>
        <v>432</v>
      </c>
      <c r="N433" s="3">
        <f t="shared" ca="1" si="126"/>
        <v>190049</v>
      </c>
      <c r="O433" s="5">
        <f t="shared" ca="1" si="127"/>
        <v>118361</v>
      </c>
      <c r="P433" t="str">
        <f t="shared" ca="1" si="128"/>
        <v xml:space="preserve"> 支付宝 </v>
      </c>
      <c r="Q433" t="str">
        <f t="shared" ca="1" si="129"/>
        <v xml:space="preserve"> 微信支付 </v>
      </c>
      <c r="R433" t="str">
        <f t="shared" ca="1" si="130"/>
        <v xml:space="preserve"> 支付宝 </v>
      </c>
      <c r="S433" t="str">
        <f t="shared" ca="1" si="131"/>
        <v>支付宝 - 微信支付 - 支付宝</v>
      </c>
    </row>
    <row r="434" spans="1:19" x14ac:dyDescent="0.2">
      <c r="A434" s="3">
        <f t="shared" ca="1" si="116"/>
        <v>118361</v>
      </c>
      <c r="B434">
        <v>100583</v>
      </c>
      <c r="C434">
        <f t="shared" ca="1" si="117"/>
        <v>13530926332</v>
      </c>
      <c r="D434" t="str">
        <f t="shared" ca="1" si="133"/>
        <v xml:space="preserve"> 天猫 </v>
      </c>
      <c r="E434" t="str">
        <f t="shared" ca="1" si="133"/>
        <v xml:space="preserve"> 天猫 </v>
      </c>
      <c r="F434" t="str">
        <f t="shared" ca="1" si="118"/>
        <v xml:space="preserve"> 信用卡 </v>
      </c>
      <c r="G434" t="str">
        <f t="shared" ca="1" si="119"/>
        <v xml:space="preserve"> 天猫 - 天猫 - 信用卡 </v>
      </c>
      <c r="H434" t="str">
        <f t="shared" ca="1" si="120"/>
        <v>6332</v>
      </c>
      <c r="I434">
        <f t="shared" ca="1" si="121"/>
        <v>6</v>
      </c>
      <c r="J434" t="str">
        <f t="shared" ca="1" si="122"/>
        <v>天猫 - 天猫 - 信用卡</v>
      </c>
      <c r="K434" t="str">
        <f t="shared" ca="1" si="123"/>
        <v>135****6332</v>
      </c>
      <c r="L434">
        <f t="shared" si="124"/>
        <v>434</v>
      </c>
      <c r="M434">
        <f t="shared" si="125"/>
        <v>433</v>
      </c>
      <c r="N434" s="3">
        <f t="shared" ca="1" si="126"/>
        <v>161972</v>
      </c>
      <c r="O434" s="5">
        <f t="shared" ca="1" si="127"/>
        <v>184718</v>
      </c>
      <c r="P434" t="str">
        <f t="shared" ca="1" si="128"/>
        <v xml:space="preserve"> 微信支付 </v>
      </c>
      <c r="Q434" t="str">
        <f t="shared" ca="1" si="129"/>
        <v xml:space="preserve"> 信用卡 </v>
      </c>
      <c r="R434" t="str">
        <f t="shared" ca="1" si="130"/>
        <v xml:space="preserve"> 信用卡 </v>
      </c>
      <c r="S434" t="str">
        <f t="shared" ca="1" si="131"/>
        <v>微信支付 - 信用卡 - 信用卡</v>
      </c>
    </row>
    <row r="435" spans="1:19" x14ac:dyDescent="0.2">
      <c r="A435" s="3">
        <f t="shared" ca="1" si="116"/>
        <v>184718</v>
      </c>
      <c r="B435">
        <v>101351</v>
      </c>
      <c r="C435">
        <f t="shared" ca="1" si="117"/>
        <v>13325967729</v>
      </c>
      <c r="D435" t="str">
        <f t="shared" ca="1" si="133"/>
        <v xml:space="preserve"> 微信 </v>
      </c>
      <c r="E435" t="str">
        <f t="shared" ca="1" si="133"/>
        <v xml:space="preserve"> 微信 </v>
      </c>
      <c r="F435" t="str">
        <f t="shared" ca="1" si="118"/>
        <v xml:space="preserve"> 支付宝 </v>
      </c>
      <c r="G435" t="str">
        <f t="shared" ca="1" si="119"/>
        <v xml:space="preserve"> 微信 - 微信 - 支付宝 </v>
      </c>
      <c r="H435" t="str">
        <f t="shared" ca="1" si="120"/>
        <v>7729</v>
      </c>
      <c r="I435">
        <f t="shared" ca="1" si="121"/>
        <v>6</v>
      </c>
      <c r="J435" t="str">
        <f t="shared" ca="1" si="122"/>
        <v>微信 - 微信 - 支付宝</v>
      </c>
      <c r="K435" t="str">
        <f t="shared" ca="1" si="123"/>
        <v>133****7729</v>
      </c>
      <c r="L435">
        <f t="shared" si="124"/>
        <v>435</v>
      </c>
      <c r="M435">
        <f t="shared" si="125"/>
        <v>434</v>
      </c>
      <c r="N435" s="3">
        <f t="shared" ca="1" si="126"/>
        <v>157923</v>
      </c>
      <c r="O435" s="5">
        <f t="shared" ca="1" si="127"/>
        <v>195879</v>
      </c>
      <c r="P435" t="str">
        <f t="shared" ca="1" si="128"/>
        <v xml:space="preserve"> 支付宝 </v>
      </c>
      <c r="Q435" t="str">
        <f t="shared" ca="1" si="129"/>
        <v xml:space="preserve"> 支付宝 </v>
      </c>
      <c r="R435" t="str">
        <f t="shared" ca="1" si="130"/>
        <v xml:space="preserve"> 信用卡 </v>
      </c>
      <c r="S435" t="str">
        <f t="shared" ca="1" si="131"/>
        <v>支付宝 - 支付宝 - 信用卡</v>
      </c>
    </row>
    <row r="436" spans="1:19" x14ac:dyDescent="0.2">
      <c r="A436" s="3">
        <f t="shared" ca="1" si="116"/>
        <v>195879</v>
      </c>
      <c r="B436">
        <v>100252</v>
      </c>
      <c r="C436">
        <f t="shared" ca="1" si="117"/>
        <v>13656658417</v>
      </c>
      <c r="D436" t="str">
        <f t="shared" ca="1" si="133"/>
        <v xml:space="preserve"> App </v>
      </c>
      <c r="E436" t="str">
        <f t="shared" ca="1" si="133"/>
        <v xml:space="preserve"> 天猫 </v>
      </c>
      <c r="F436" t="str">
        <f t="shared" ca="1" si="118"/>
        <v xml:space="preserve"> 微信支付 </v>
      </c>
      <c r="G436" t="str">
        <f t="shared" ca="1" si="119"/>
        <v xml:space="preserve"> App - 天猫 - 微信支付 </v>
      </c>
      <c r="H436" t="str">
        <f t="shared" ca="1" si="120"/>
        <v>8417</v>
      </c>
      <c r="I436">
        <f t="shared" ca="1" si="121"/>
        <v>6</v>
      </c>
      <c r="J436" t="str">
        <f t="shared" ca="1" si="122"/>
        <v>App - 天猫 - 微信支付</v>
      </c>
      <c r="K436" t="str">
        <f t="shared" ca="1" si="123"/>
        <v>136****8417</v>
      </c>
      <c r="L436">
        <f t="shared" si="124"/>
        <v>436</v>
      </c>
      <c r="M436">
        <f t="shared" si="125"/>
        <v>435</v>
      </c>
      <c r="N436" s="3">
        <f t="shared" ca="1" si="126"/>
        <v>164945</v>
      </c>
      <c r="O436" s="5">
        <f t="shared" ca="1" si="127"/>
        <v>160142</v>
      </c>
      <c r="P436" t="str">
        <f t="shared" ca="1" si="128"/>
        <v xml:space="preserve"> 支付宝 </v>
      </c>
      <c r="Q436" t="str">
        <f t="shared" ca="1" si="129"/>
        <v xml:space="preserve"> 微信支付 </v>
      </c>
      <c r="R436" t="str">
        <f t="shared" ca="1" si="130"/>
        <v xml:space="preserve"> 微信支付 </v>
      </c>
      <c r="S436" t="str">
        <f t="shared" ca="1" si="131"/>
        <v>支付宝 - 微信支付 - 微信支付</v>
      </c>
    </row>
    <row r="437" spans="1:19" x14ac:dyDescent="0.2">
      <c r="A437" s="3">
        <f t="shared" ca="1" si="116"/>
        <v>160142</v>
      </c>
      <c r="B437">
        <v>101119</v>
      </c>
      <c r="C437">
        <f t="shared" ca="1" si="117"/>
        <v>13230526112</v>
      </c>
      <c r="D437" t="str">
        <f t="shared" ca="1" si="133"/>
        <v xml:space="preserve"> 微信 </v>
      </c>
      <c r="E437" t="str">
        <f t="shared" ca="1" si="133"/>
        <v xml:space="preserve"> App </v>
      </c>
      <c r="F437" t="str">
        <f t="shared" ca="1" si="118"/>
        <v xml:space="preserve"> 信用卡 </v>
      </c>
      <c r="G437" t="str">
        <f t="shared" ca="1" si="119"/>
        <v xml:space="preserve"> 微信 - App - 信用卡 </v>
      </c>
      <c r="H437" t="str">
        <f t="shared" ca="1" si="120"/>
        <v>6112</v>
      </c>
      <c r="I437">
        <f t="shared" ca="1" si="121"/>
        <v>6</v>
      </c>
      <c r="J437" t="str">
        <f t="shared" ca="1" si="122"/>
        <v>微信 - App - 信用卡</v>
      </c>
      <c r="K437" t="str">
        <f t="shared" ca="1" si="123"/>
        <v>132****6112</v>
      </c>
      <c r="L437">
        <f t="shared" si="124"/>
        <v>437</v>
      </c>
      <c r="M437">
        <f t="shared" si="125"/>
        <v>436</v>
      </c>
      <c r="N437" s="3">
        <f t="shared" ca="1" si="126"/>
        <v>103735</v>
      </c>
      <c r="O437" s="5">
        <f t="shared" ca="1" si="127"/>
        <v>154043</v>
      </c>
      <c r="P437" t="str">
        <f t="shared" ca="1" si="128"/>
        <v xml:space="preserve"> 微信支付 </v>
      </c>
      <c r="Q437" t="str">
        <f t="shared" ca="1" si="129"/>
        <v xml:space="preserve"> 微信支付 </v>
      </c>
      <c r="R437" t="str">
        <f t="shared" ca="1" si="130"/>
        <v xml:space="preserve"> 支付宝 </v>
      </c>
      <c r="S437" t="str">
        <f t="shared" ca="1" si="131"/>
        <v>微信支付 - 微信支付 - 支付宝</v>
      </c>
    </row>
    <row r="438" spans="1:19" x14ac:dyDescent="0.2">
      <c r="A438" s="3">
        <f t="shared" ca="1" si="116"/>
        <v>154043</v>
      </c>
      <c r="B438">
        <v>100125</v>
      </c>
      <c r="C438">
        <f t="shared" ca="1" si="117"/>
        <v>13206959250</v>
      </c>
      <c r="D438" t="str">
        <f t="shared" ca="1" si="133"/>
        <v xml:space="preserve"> App </v>
      </c>
      <c r="E438" t="str">
        <f t="shared" ca="1" si="133"/>
        <v xml:space="preserve"> App </v>
      </c>
      <c r="F438" t="str">
        <f t="shared" ca="1" si="118"/>
        <v xml:space="preserve"> 微信支付 </v>
      </c>
      <c r="G438" t="str">
        <f t="shared" ca="1" si="119"/>
        <v xml:space="preserve"> App - App - 微信支付 </v>
      </c>
      <c r="H438" t="str">
        <f t="shared" ca="1" si="120"/>
        <v>9250</v>
      </c>
      <c r="I438">
        <f t="shared" ca="1" si="121"/>
        <v>6</v>
      </c>
      <c r="J438" t="str">
        <f t="shared" ca="1" si="122"/>
        <v>App - App - 微信支付</v>
      </c>
      <c r="K438" t="str">
        <f t="shared" ca="1" si="123"/>
        <v>132****9250</v>
      </c>
      <c r="L438">
        <f t="shared" si="124"/>
        <v>438</v>
      </c>
      <c r="M438">
        <f t="shared" si="125"/>
        <v>437</v>
      </c>
      <c r="N438" s="3">
        <f t="shared" ca="1" si="126"/>
        <v>155040</v>
      </c>
      <c r="O438" s="5">
        <f t="shared" ca="1" si="127"/>
        <v>134729</v>
      </c>
      <c r="P438" t="str">
        <f t="shared" ca="1" si="128"/>
        <v xml:space="preserve"> 支付宝 </v>
      </c>
      <c r="Q438" t="str">
        <f t="shared" ca="1" si="129"/>
        <v xml:space="preserve"> 支付宝 </v>
      </c>
      <c r="R438" t="str">
        <f t="shared" ca="1" si="130"/>
        <v xml:space="preserve"> 信用卡 </v>
      </c>
      <c r="S438" t="str">
        <f t="shared" ca="1" si="131"/>
        <v>支付宝 - 支付宝 - 信用卡</v>
      </c>
    </row>
    <row r="439" spans="1:19" x14ac:dyDescent="0.2">
      <c r="A439" s="3">
        <f t="shared" ca="1" si="116"/>
        <v>134729</v>
      </c>
      <c r="B439">
        <v>101246</v>
      </c>
      <c r="C439">
        <f t="shared" ca="1" si="117"/>
        <v>13762888177</v>
      </c>
      <c r="D439" t="str">
        <f t="shared" ca="1" si="133"/>
        <v xml:space="preserve"> 微信 </v>
      </c>
      <c r="E439" t="str">
        <f t="shared" ca="1" si="133"/>
        <v xml:space="preserve"> 天猫 </v>
      </c>
      <c r="F439" t="str">
        <f t="shared" ca="1" si="118"/>
        <v xml:space="preserve"> 支付宝 </v>
      </c>
      <c r="G439" t="str">
        <f t="shared" ca="1" si="119"/>
        <v xml:space="preserve"> 微信 - 天猫 - 支付宝 </v>
      </c>
      <c r="H439" t="str">
        <f t="shared" ca="1" si="120"/>
        <v>8177</v>
      </c>
      <c r="I439">
        <f t="shared" ca="1" si="121"/>
        <v>6</v>
      </c>
      <c r="J439" t="str">
        <f t="shared" ca="1" si="122"/>
        <v>微信 - 天猫 - 支付宝</v>
      </c>
      <c r="K439" t="str">
        <f t="shared" ca="1" si="123"/>
        <v>137****8177</v>
      </c>
      <c r="L439">
        <f t="shared" si="124"/>
        <v>439</v>
      </c>
      <c r="M439">
        <f t="shared" si="125"/>
        <v>438</v>
      </c>
      <c r="N439" s="3">
        <f t="shared" ca="1" si="126"/>
        <v>106950</v>
      </c>
      <c r="O439" s="5">
        <f t="shared" ca="1" si="127"/>
        <v>180010</v>
      </c>
      <c r="P439" t="str">
        <f t="shared" ca="1" si="128"/>
        <v xml:space="preserve"> 支付宝 </v>
      </c>
      <c r="Q439" t="str">
        <f t="shared" ca="1" si="129"/>
        <v xml:space="preserve"> 支付宝 </v>
      </c>
      <c r="R439" t="str">
        <f t="shared" ca="1" si="130"/>
        <v xml:space="preserve"> 信用卡 </v>
      </c>
      <c r="S439" t="str">
        <f t="shared" ca="1" si="131"/>
        <v>支付宝 - 支付宝 - 信用卡</v>
      </c>
    </row>
    <row r="440" spans="1:19" x14ac:dyDescent="0.2">
      <c r="A440" s="3">
        <f t="shared" ca="1" si="116"/>
        <v>180010</v>
      </c>
      <c r="B440">
        <v>101389</v>
      </c>
      <c r="C440">
        <f t="shared" ca="1" si="117"/>
        <v>13681501789</v>
      </c>
      <c r="D440" t="str">
        <f t="shared" ca="1" si="133"/>
        <v xml:space="preserve"> 天猫 </v>
      </c>
      <c r="E440" t="str">
        <f t="shared" ca="1" si="133"/>
        <v xml:space="preserve"> 微信 </v>
      </c>
      <c r="F440" t="str">
        <f t="shared" ca="1" si="118"/>
        <v xml:space="preserve"> 信用卡 </v>
      </c>
      <c r="G440" t="str">
        <f t="shared" ca="1" si="119"/>
        <v xml:space="preserve"> 天猫 - 微信 - 信用卡 </v>
      </c>
      <c r="H440" t="str">
        <f t="shared" ca="1" si="120"/>
        <v>1789</v>
      </c>
      <c r="I440">
        <f t="shared" ca="1" si="121"/>
        <v>6</v>
      </c>
      <c r="J440" t="str">
        <f t="shared" ca="1" si="122"/>
        <v>天猫 - 微信 - 信用卡</v>
      </c>
      <c r="K440" t="str">
        <f t="shared" ca="1" si="123"/>
        <v>136****1789</v>
      </c>
      <c r="L440">
        <f t="shared" si="124"/>
        <v>440</v>
      </c>
      <c r="M440">
        <f t="shared" si="125"/>
        <v>439</v>
      </c>
      <c r="N440" s="3">
        <f t="shared" ca="1" si="126"/>
        <v>136491</v>
      </c>
      <c r="O440" s="5">
        <f t="shared" ca="1" si="127"/>
        <v>170108</v>
      </c>
      <c r="P440" t="str">
        <f t="shared" ca="1" si="128"/>
        <v xml:space="preserve"> 微信支付 </v>
      </c>
      <c r="Q440" t="str">
        <f t="shared" ca="1" si="129"/>
        <v xml:space="preserve"> 微信支付 </v>
      </c>
      <c r="R440" t="str">
        <f t="shared" ca="1" si="130"/>
        <v xml:space="preserve"> 信用卡 </v>
      </c>
      <c r="S440" t="str">
        <f t="shared" ca="1" si="131"/>
        <v>微信支付 - 微信支付 - 信用卡</v>
      </c>
    </row>
    <row r="441" spans="1:19" x14ac:dyDescent="0.2">
      <c r="A441" s="3">
        <f t="shared" ca="1" si="116"/>
        <v>170108</v>
      </c>
      <c r="B441">
        <v>100947</v>
      </c>
      <c r="C441">
        <f t="shared" ca="1" si="117"/>
        <v>13475175139</v>
      </c>
      <c r="D441" t="str">
        <f t="shared" ca="1" si="133"/>
        <v xml:space="preserve"> App </v>
      </c>
      <c r="E441" t="str">
        <f t="shared" ca="1" si="133"/>
        <v xml:space="preserve"> 微信 </v>
      </c>
      <c r="F441" t="str">
        <f t="shared" ca="1" si="118"/>
        <v xml:space="preserve"> 微信支付 </v>
      </c>
      <c r="G441" t="str">
        <f t="shared" ca="1" si="119"/>
        <v xml:space="preserve"> App - 微信 - 微信支付 </v>
      </c>
      <c r="H441" t="str">
        <f t="shared" ca="1" si="120"/>
        <v>5139</v>
      </c>
      <c r="I441">
        <f t="shared" ca="1" si="121"/>
        <v>6</v>
      </c>
      <c r="J441" t="str">
        <f t="shared" ca="1" si="122"/>
        <v>App - 微信 - 微信支付</v>
      </c>
      <c r="K441" t="str">
        <f t="shared" ca="1" si="123"/>
        <v>134****5139</v>
      </c>
      <c r="L441">
        <f t="shared" si="124"/>
        <v>441</v>
      </c>
      <c r="M441">
        <f t="shared" si="125"/>
        <v>440</v>
      </c>
      <c r="N441" s="3">
        <f t="shared" ca="1" si="126"/>
        <v>118821</v>
      </c>
      <c r="O441" s="5">
        <f t="shared" ca="1" si="127"/>
        <v>131068</v>
      </c>
      <c r="P441" t="str">
        <f t="shared" ca="1" si="128"/>
        <v xml:space="preserve"> 支付宝 </v>
      </c>
      <c r="Q441" t="str">
        <f t="shared" ca="1" si="129"/>
        <v xml:space="preserve"> 微信支付 </v>
      </c>
      <c r="R441" t="str">
        <f t="shared" ca="1" si="130"/>
        <v xml:space="preserve"> 微信支付 </v>
      </c>
      <c r="S441" t="str">
        <f t="shared" ca="1" si="131"/>
        <v>支付宝 - 微信支付 - 微信支付</v>
      </c>
    </row>
    <row r="442" spans="1:19" x14ac:dyDescent="0.2">
      <c r="A442" s="3">
        <f t="shared" ca="1" si="116"/>
        <v>131068</v>
      </c>
      <c r="B442">
        <v>100316</v>
      </c>
      <c r="C442">
        <f t="shared" ca="1" si="117"/>
        <v>13425882890</v>
      </c>
      <c r="D442" t="str">
        <f t="shared" ref="D442:E461" ca="1" si="134">IF(RAND()&lt;0.33," 天猫 ",IF(RAND()&lt;0.66," 微信 "," App "))</f>
        <v xml:space="preserve"> 天猫 </v>
      </c>
      <c r="E442" t="str">
        <f t="shared" ca="1" si="134"/>
        <v xml:space="preserve"> 微信 </v>
      </c>
      <c r="F442" t="str">
        <f t="shared" ca="1" si="118"/>
        <v xml:space="preserve"> 信用卡 </v>
      </c>
      <c r="G442" t="str">
        <f t="shared" ca="1" si="119"/>
        <v xml:space="preserve"> 天猫 - 微信 - 信用卡 </v>
      </c>
      <c r="H442" t="str">
        <f t="shared" ca="1" si="120"/>
        <v>2890</v>
      </c>
      <c r="I442">
        <f t="shared" ca="1" si="121"/>
        <v>6</v>
      </c>
      <c r="J442" t="str">
        <f t="shared" ca="1" si="122"/>
        <v>天猫 - 微信 - 信用卡</v>
      </c>
      <c r="K442" t="str">
        <f t="shared" ca="1" si="123"/>
        <v>134****2890</v>
      </c>
      <c r="L442">
        <f t="shared" si="124"/>
        <v>442</v>
      </c>
      <c r="M442">
        <f t="shared" si="125"/>
        <v>441</v>
      </c>
      <c r="N442" s="3">
        <f t="shared" ca="1" si="126"/>
        <v>178072</v>
      </c>
      <c r="O442" s="5">
        <f t="shared" ca="1" si="127"/>
        <v>198542</v>
      </c>
      <c r="P442" t="str">
        <f t="shared" ca="1" si="128"/>
        <v xml:space="preserve"> 支付宝 </v>
      </c>
      <c r="Q442" t="str">
        <f t="shared" ca="1" si="129"/>
        <v xml:space="preserve"> 微信支付 </v>
      </c>
      <c r="R442" t="str">
        <f t="shared" ca="1" si="130"/>
        <v xml:space="preserve"> 微信支付 </v>
      </c>
      <c r="S442" t="str">
        <f t="shared" ca="1" si="131"/>
        <v>支付宝 - 微信支付 - 微信支付</v>
      </c>
    </row>
    <row r="443" spans="1:19" x14ac:dyDescent="0.2">
      <c r="A443" s="3">
        <f t="shared" ca="1" si="116"/>
        <v>198542</v>
      </c>
      <c r="B443">
        <v>101403</v>
      </c>
      <c r="C443">
        <f t="shared" ca="1" si="117"/>
        <v>13304832588</v>
      </c>
      <c r="D443" t="str">
        <f t="shared" ca="1" si="134"/>
        <v xml:space="preserve"> App </v>
      </c>
      <c r="E443" t="str">
        <f t="shared" ca="1" si="134"/>
        <v xml:space="preserve"> 天猫 </v>
      </c>
      <c r="F443" t="str">
        <f t="shared" ca="1" si="118"/>
        <v xml:space="preserve"> 支付宝 </v>
      </c>
      <c r="G443" t="str">
        <f t="shared" ca="1" si="119"/>
        <v xml:space="preserve"> App - 天猫 - 支付宝 </v>
      </c>
      <c r="H443" t="str">
        <f t="shared" ca="1" si="120"/>
        <v>2588</v>
      </c>
      <c r="I443">
        <f t="shared" ca="1" si="121"/>
        <v>6</v>
      </c>
      <c r="J443" t="str">
        <f t="shared" ca="1" si="122"/>
        <v>App - 天猫 - 支付宝</v>
      </c>
      <c r="K443" t="str">
        <f t="shared" ca="1" si="123"/>
        <v>133****2588</v>
      </c>
      <c r="L443">
        <f t="shared" si="124"/>
        <v>443</v>
      </c>
      <c r="M443">
        <f t="shared" si="125"/>
        <v>442</v>
      </c>
      <c r="N443" s="3">
        <f t="shared" ca="1" si="126"/>
        <v>123466</v>
      </c>
      <c r="O443" s="5">
        <f t="shared" ca="1" si="127"/>
        <v>138549</v>
      </c>
      <c r="P443" t="str">
        <f t="shared" ca="1" si="128"/>
        <v xml:space="preserve"> 微信支付 </v>
      </c>
      <c r="Q443" t="str">
        <f t="shared" ca="1" si="129"/>
        <v xml:space="preserve"> 信用卡 </v>
      </c>
      <c r="R443" t="str">
        <f t="shared" ca="1" si="130"/>
        <v xml:space="preserve"> 信用卡 </v>
      </c>
      <c r="S443" t="str">
        <f t="shared" ca="1" si="131"/>
        <v>微信支付 - 信用卡 - 信用卡</v>
      </c>
    </row>
    <row r="444" spans="1:19" x14ac:dyDescent="0.2">
      <c r="A444" s="3">
        <f t="shared" ca="1" si="116"/>
        <v>138549</v>
      </c>
      <c r="B444">
        <v>100378</v>
      </c>
      <c r="C444">
        <f t="shared" ca="1" si="117"/>
        <v>13259288244</v>
      </c>
      <c r="D444" t="str">
        <f t="shared" ca="1" si="134"/>
        <v xml:space="preserve"> 微信 </v>
      </c>
      <c r="E444" t="str">
        <f t="shared" ca="1" si="134"/>
        <v xml:space="preserve"> 微信 </v>
      </c>
      <c r="F444" t="str">
        <f t="shared" ca="1" si="118"/>
        <v xml:space="preserve"> 微信支付 </v>
      </c>
      <c r="G444" t="str">
        <f t="shared" ca="1" si="119"/>
        <v xml:space="preserve"> 微信 - 微信 - 微信支付 </v>
      </c>
      <c r="H444" t="str">
        <f t="shared" ca="1" si="120"/>
        <v>8244</v>
      </c>
      <c r="I444">
        <f t="shared" ca="1" si="121"/>
        <v>6</v>
      </c>
      <c r="J444" t="str">
        <f t="shared" ca="1" si="122"/>
        <v>微信 - 微信 - 微信支付</v>
      </c>
      <c r="K444" t="str">
        <f t="shared" ca="1" si="123"/>
        <v>132****8244</v>
      </c>
      <c r="L444">
        <f t="shared" si="124"/>
        <v>444</v>
      </c>
      <c r="M444">
        <f t="shared" si="125"/>
        <v>443</v>
      </c>
      <c r="N444" s="3">
        <f t="shared" ca="1" si="126"/>
        <v>103247</v>
      </c>
      <c r="O444" s="5">
        <f t="shared" ca="1" si="127"/>
        <v>197707</v>
      </c>
      <c r="P444" t="str">
        <f t="shared" ca="1" si="128"/>
        <v xml:space="preserve"> 微信支付 </v>
      </c>
      <c r="Q444" t="str">
        <f t="shared" ca="1" si="129"/>
        <v xml:space="preserve"> 信用卡 </v>
      </c>
      <c r="R444" t="str">
        <f t="shared" ca="1" si="130"/>
        <v xml:space="preserve"> 信用卡 </v>
      </c>
      <c r="S444" t="str">
        <f t="shared" ca="1" si="131"/>
        <v>微信支付 - 信用卡 - 信用卡</v>
      </c>
    </row>
    <row r="445" spans="1:19" x14ac:dyDescent="0.2">
      <c r="A445" s="3">
        <f t="shared" ca="1" si="116"/>
        <v>197707</v>
      </c>
      <c r="B445">
        <v>100615</v>
      </c>
      <c r="C445">
        <f t="shared" ca="1" si="117"/>
        <v>13076728088</v>
      </c>
      <c r="D445" t="str">
        <f t="shared" ca="1" si="134"/>
        <v xml:space="preserve"> 微信 </v>
      </c>
      <c r="E445" t="str">
        <f t="shared" ca="1" si="134"/>
        <v xml:space="preserve"> 天猫 </v>
      </c>
      <c r="F445" t="str">
        <f t="shared" ca="1" si="118"/>
        <v xml:space="preserve"> 微信支付 </v>
      </c>
      <c r="G445" t="str">
        <f t="shared" ca="1" si="119"/>
        <v xml:space="preserve"> 微信 - 天猫 - 微信支付 </v>
      </c>
      <c r="H445" t="str">
        <f t="shared" ca="1" si="120"/>
        <v>8088</v>
      </c>
      <c r="I445">
        <f t="shared" ca="1" si="121"/>
        <v>6</v>
      </c>
      <c r="J445" t="str">
        <f t="shared" ca="1" si="122"/>
        <v>微信 - 天猫 - 微信支付</v>
      </c>
      <c r="K445" t="str">
        <f t="shared" ca="1" si="123"/>
        <v>130****8088</v>
      </c>
      <c r="L445">
        <f t="shared" si="124"/>
        <v>445</v>
      </c>
      <c r="M445">
        <f t="shared" si="125"/>
        <v>444</v>
      </c>
      <c r="N445" s="3">
        <f t="shared" ca="1" si="126"/>
        <v>196477</v>
      </c>
      <c r="O445" s="5">
        <f t="shared" ca="1" si="127"/>
        <v>196932</v>
      </c>
      <c r="P445" t="str">
        <f t="shared" ca="1" si="128"/>
        <v xml:space="preserve"> 信用卡 </v>
      </c>
      <c r="Q445" t="str">
        <f t="shared" ca="1" si="129"/>
        <v xml:space="preserve"> 信用卡 </v>
      </c>
      <c r="R445" t="str">
        <f t="shared" ca="1" si="130"/>
        <v xml:space="preserve"> 信用卡 </v>
      </c>
      <c r="S445" t="str">
        <f t="shared" ca="1" si="131"/>
        <v>信用卡 - 信用卡 - 信用卡</v>
      </c>
    </row>
    <row r="446" spans="1:19" x14ac:dyDescent="0.2">
      <c r="A446" s="3">
        <f t="shared" ca="1" si="116"/>
        <v>196932</v>
      </c>
      <c r="B446">
        <v>100853</v>
      </c>
      <c r="C446">
        <f t="shared" ca="1" si="117"/>
        <v>13237108504</v>
      </c>
      <c r="D446" t="str">
        <f t="shared" ca="1" si="134"/>
        <v xml:space="preserve"> 天猫 </v>
      </c>
      <c r="E446" t="str">
        <f t="shared" ca="1" si="134"/>
        <v xml:space="preserve"> 天猫 </v>
      </c>
      <c r="F446" t="str">
        <f t="shared" ca="1" si="118"/>
        <v xml:space="preserve"> 信用卡 </v>
      </c>
      <c r="G446" t="str">
        <f t="shared" ca="1" si="119"/>
        <v xml:space="preserve"> 天猫 - 天猫 - 信用卡 </v>
      </c>
      <c r="H446" t="str">
        <f t="shared" ca="1" si="120"/>
        <v>8504</v>
      </c>
      <c r="I446">
        <f t="shared" ca="1" si="121"/>
        <v>6</v>
      </c>
      <c r="J446" t="str">
        <f t="shared" ca="1" si="122"/>
        <v>天猫 - 天猫 - 信用卡</v>
      </c>
      <c r="K446" t="str">
        <f t="shared" ca="1" si="123"/>
        <v>132****8504</v>
      </c>
      <c r="L446">
        <f t="shared" si="124"/>
        <v>446</v>
      </c>
      <c r="M446">
        <f t="shared" si="125"/>
        <v>445</v>
      </c>
      <c r="N446" s="3">
        <f t="shared" ca="1" si="126"/>
        <v>129883</v>
      </c>
      <c r="O446" s="5">
        <f t="shared" ca="1" si="127"/>
        <v>172328</v>
      </c>
      <c r="P446" t="str">
        <f t="shared" ca="1" si="128"/>
        <v xml:space="preserve"> 支付宝 </v>
      </c>
      <c r="Q446" t="str">
        <f t="shared" ca="1" si="129"/>
        <v xml:space="preserve"> 信用卡 </v>
      </c>
      <c r="R446" t="str">
        <f t="shared" ca="1" si="130"/>
        <v xml:space="preserve"> 信用卡 </v>
      </c>
      <c r="S446" t="str">
        <f t="shared" ca="1" si="131"/>
        <v>支付宝 - 信用卡 - 信用卡</v>
      </c>
    </row>
    <row r="447" spans="1:19" x14ac:dyDescent="0.2">
      <c r="A447" s="3">
        <f t="shared" ca="1" si="116"/>
        <v>172328</v>
      </c>
      <c r="B447">
        <v>100081</v>
      </c>
      <c r="C447">
        <f t="shared" ca="1" si="117"/>
        <v>13858239666</v>
      </c>
      <c r="D447" t="str">
        <f t="shared" ca="1" si="134"/>
        <v xml:space="preserve"> 微信 </v>
      </c>
      <c r="E447" t="str">
        <f t="shared" ca="1" si="134"/>
        <v xml:space="preserve"> 微信 </v>
      </c>
      <c r="F447" t="str">
        <f t="shared" ca="1" si="118"/>
        <v xml:space="preserve"> 微信支付 </v>
      </c>
      <c r="G447" t="str">
        <f t="shared" ca="1" si="119"/>
        <v xml:space="preserve"> 微信 - 微信 - 微信支付 </v>
      </c>
      <c r="H447" t="str">
        <f t="shared" ca="1" si="120"/>
        <v>9666</v>
      </c>
      <c r="I447">
        <f t="shared" ca="1" si="121"/>
        <v>6</v>
      </c>
      <c r="J447" t="str">
        <f t="shared" ca="1" si="122"/>
        <v>微信 - 微信 - 微信支付</v>
      </c>
      <c r="K447" t="str">
        <f t="shared" ca="1" si="123"/>
        <v>138****9666</v>
      </c>
      <c r="L447">
        <f t="shared" si="124"/>
        <v>447</v>
      </c>
      <c r="M447">
        <f t="shared" si="125"/>
        <v>446</v>
      </c>
      <c r="N447" s="3">
        <f t="shared" ca="1" si="126"/>
        <v>124664</v>
      </c>
      <c r="O447" s="5">
        <f t="shared" ca="1" si="127"/>
        <v>116581</v>
      </c>
      <c r="P447" t="str">
        <f t="shared" ca="1" si="128"/>
        <v xml:space="preserve"> 微信支付 </v>
      </c>
      <c r="Q447" t="str">
        <f t="shared" ca="1" si="129"/>
        <v xml:space="preserve"> 支付宝 </v>
      </c>
      <c r="R447" t="str">
        <f t="shared" ca="1" si="130"/>
        <v xml:space="preserve"> 微信支付 </v>
      </c>
      <c r="S447" t="str">
        <f t="shared" ca="1" si="131"/>
        <v>微信支付 - 支付宝 - 微信支付</v>
      </c>
    </row>
    <row r="448" spans="1:19" x14ac:dyDescent="0.2">
      <c r="A448" s="3">
        <f t="shared" ca="1" si="116"/>
        <v>116581</v>
      </c>
      <c r="B448">
        <v>100451</v>
      </c>
      <c r="C448">
        <f t="shared" ca="1" si="117"/>
        <v>13567291214</v>
      </c>
      <c r="D448" t="str">
        <f t="shared" ca="1" si="134"/>
        <v xml:space="preserve"> 微信 </v>
      </c>
      <c r="E448" t="str">
        <f t="shared" ca="1" si="134"/>
        <v xml:space="preserve"> 天猫 </v>
      </c>
      <c r="F448" t="str">
        <f t="shared" ca="1" si="118"/>
        <v xml:space="preserve"> 支付宝 </v>
      </c>
      <c r="G448" t="str">
        <f t="shared" ca="1" si="119"/>
        <v xml:space="preserve"> 微信 - 天猫 - 支付宝 </v>
      </c>
      <c r="H448" t="str">
        <f t="shared" ca="1" si="120"/>
        <v>1214</v>
      </c>
      <c r="I448">
        <f t="shared" ca="1" si="121"/>
        <v>6</v>
      </c>
      <c r="J448" t="str">
        <f t="shared" ca="1" si="122"/>
        <v>微信 - 天猫 - 支付宝</v>
      </c>
      <c r="K448" t="str">
        <f t="shared" ca="1" si="123"/>
        <v>135****1214</v>
      </c>
      <c r="L448">
        <f t="shared" si="124"/>
        <v>448</v>
      </c>
      <c r="M448">
        <f t="shared" si="125"/>
        <v>447</v>
      </c>
      <c r="N448" s="3">
        <f t="shared" ca="1" si="126"/>
        <v>159894</v>
      </c>
      <c r="O448" s="5">
        <f t="shared" ca="1" si="127"/>
        <v>174537</v>
      </c>
      <c r="P448" t="str">
        <f t="shared" ca="1" si="128"/>
        <v xml:space="preserve"> 支付宝 </v>
      </c>
      <c r="Q448" t="str">
        <f t="shared" ca="1" si="129"/>
        <v xml:space="preserve"> 信用卡 </v>
      </c>
      <c r="R448" t="str">
        <f t="shared" ca="1" si="130"/>
        <v xml:space="preserve"> 微信支付 </v>
      </c>
      <c r="S448" t="str">
        <f t="shared" ca="1" si="131"/>
        <v>支付宝 - 信用卡 - 微信支付</v>
      </c>
    </row>
    <row r="449" spans="1:19" x14ac:dyDescent="0.2">
      <c r="A449" s="3">
        <f t="shared" ca="1" si="116"/>
        <v>174537</v>
      </c>
      <c r="B449">
        <v>100151</v>
      </c>
      <c r="C449">
        <f t="shared" ca="1" si="117"/>
        <v>13494127962</v>
      </c>
      <c r="D449" t="str">
        <f t="shared" ca="1" si="134"/>
        <v xml:space="preserve"> 微信 </v>
      </c>
      <c r="E449" t="str">
        <f t="shared" ca="1" si="134"/>
        <v xml:space="preserve"> 天猫 </v>
      </c>
      <c r="F449" t="str">
        <f t="shared" ca="1" si="118"/>
        <v xml:space="preserve"> 微信支付 </v>
      </c>
      <c r="G449" t="str">
        <f t="shared" ca="1" si="119"/>
        <v xml:space="preserve"> 微信 - 天猫 - 微信支付 </v>
      </c>
      <c r="H449" t="str">
        <f t="shared" ca="1" si="120"/>
        <v>7962</v>
      </c>
      <c r="I449">
        <f t="shared" ca="1" si="121"/>
        <v>6</v>
      </c>
      <c r="J449" t="str">
        <f t="shared" ca="1" si="122"/>
        <v>微信 - 天猫 - 微信支付</v>
      </c>
      <c r="K449" t="str">
        <f t="shared" ca="1" si="123"/>
        <v>134****7962</v>
      </c>
      <c r="L449">
        <f t="shared" si="124"/>
        <v>449</v>
      </c>
      <c r="M449">
        <f t="shared" si="125"/>
        <v>448</v>
      </c>
      <c r="N449" s="3">
        <f t="shared" ca="1" si="126"/>
        <v>106605</v>
      </c>
      <c r="O449" s="5">
        <f t="shared" ca="1" si="127"/>
        <v>167437</v>
      </c>
      <c r="P449" t="str">
        <f t="shared" ca="1" si="128"/>
        <v xml:space="preserve"> 微信支付 </v>
      </c>
      <c r="Q449" t="str">
        <f t="shared" ca="1" si="129"/>
        <v xml:space="preserve"> 信用卡 </v>
      </c>
      <c r="R449" t="str">
        <f t="shared" ca="1" si="130"/>
        <v xml:space="preserve"> 信用卡 </v>
      </c>
      <c r="S449" t="str">
        <f t="shared" ca="1" si="131"/>
        <v>微信支付 - 信用卡 - 信用卡</v>
      </c>
    </row>
    <row r="450" spans="1:19" x14ac:dyDescent="0.2">
      <c r="A450" s="3">
        <f t="shared" ref="A450:A513" ca="1" si="135">ROUND((RAND()*100000+100000),0)</f>
        <v>167437</v>
      </c>
      <c r="B450">
        <v>100729</v>
      </c>
      <c r="C450">
        <f t="shared" ref="C450:C513" ca="1" si="136">ROUND((13000000000+RAND()*1000000000),0)</f>
        <v>13693574102</v>
      </c>
      <c r="D450" t="str">
        <f t="shared" ca="1" si="134"/>
        <v xml:space="preserve"> 微信 </v>
      </c>
      <c r="E450" t="str">
        <f t="shared" ca="1" si="134"/>
        <v xml:space="preserve"> 微信 </v>
      </c>
      <c r="F450" t="str">
        <f t="shared" ref="F450:F513" ca="1" si="137">IF(RAND()&lt;0.33," 信用卡 ",IF(RAND()&lt;0.66," 微信支付 "," 支付宝 "))</f>
        <v xml:space="preserve"> 信用卡 </v>
      </c>
      <c r="G450" t="str">
        <f t="shared" ref="G450:G513" ca="1" si="138">CONCATENATE(D450,"-",E450,"-",F450)</f>
        <v xml:space="preserve"> 微信 - 微信 - 信用卡 </v>
      </c>
      <c r="H450" t="str">
        <f t="shared" ref="H450:H513" ca="1" si="139">RIGHT(C450,4)</f>
        <v>4102</v>
      </c>
      <c r="I450">
        <f t="shared" ref="I450:I513" ca="1" si="140">LEN(A450)</f>
        <v>6</v>
      </c>
      <c r="J450" t="str">
        <f t="shared" ref="J450:J513" ca="1" si="141">TRIM(G450)</f>
        <v>微信 - 微信 - 信用卡</v>
      </c>
      <c r="K450" t="str">
        <f t="shared" ref="K450:K513" ca="1" si="142">REPLACE(C450,4,4,"****")</f>
        <v>136****4102</v>
      </c>
      <c r="L450">
        <f t="shared" ref="L450:L513" si="143">ROW(A450)</f>
        <v>450</v>
      </c>
      <c r="M450">
        <f t="shared" ref="M450:M513" si="144">MATCH(B450,$B$2:$B$1501,)</f>
        <v>449</v>
      </c>
      <c r="N450" s="3">
        <f t="shared" ref="N450:N513" ca="1" si="145">INDEX($A$2:$A$1501,(MATCH(B450+1,$B$2:$B$1501,)))</f>
        <v>139750</v>
      </c>
      <c r="O450" s="5">
        <f t="shared" ref="O450:O513" ca="1" si="146">A451</f>
        <v>120251</v>
      </c>
      <c r="P450" t="str">
        <f t="shared" ca="1" si="128"/>
        <v xml:space="preserve"> 微信支付 </v>
      </c>
      <c r="Q450" t="str">
        <f t="shared" ca="1" si="129"/>
        <v xml:space="preserve"> 信用卡 </v>
      </c>
      <c r="R450" t="str">
        <f t="shared" ca="1" si="130"/>
        <v xml:space="preserve"> 支付宝 </v>
      </c>
      <c r="S450" t="str">
        <f t="shared" ca="1" si="131"/>
        <v>微信支付 - 信用卡 - 支付宝</v>
      </c>
    </row>
    <row r="451" spans="1:19" x14ac:dyDescent="0.2">
      <c r="A451" s="3">
        <f t="shared" ca="1" si="135"/>
        <v>120251</v>
      </c>
      <c r="B451">
        <v>100802</v>
      </c>
      <c r="C451">
        <f t="shared" ca="1" si="136"/>
        <v>13906086252</v>
      </c>
      <c r="D451" t="str">
        <f t="shared" ca="1" si="134"/>
        <v xml:space="preserve"> 微信 </v>
      </c>
      <c r="E451" t="str">
        <f t="shared" ca="1" si="134"/>
        <v xml:space="preserve"> 微信 </v>
      </c>
      <c r="F451" t="str">
        <f t="shared" ca="1" si="137"/>
        <v xml:space="preserve"> 微信支付 </v>
      </c>
      <c r="G451" t="str">
        <f t="shared" ca="1" si="138"/>
        <v xml:space="preserve"> 微信 - 微信 - 微信支付 </v>
      </c>
      <c r="H451" t="str">
        <f t="shared" ca="1" si="139"/>
        <v>6252</v>
      </c>
      <c r="I451">
        <f t="shared" ca="1" si="140"/>
        <v>6</v>
      </c>
      <c r="J451" t="str">
        <f t="shared" ca="1" si="141"/>
        <v>微信 - 微信 - 微信支付</v>
      </c>
      <c r="K451" t="str">
        <f t="shared" ca="1" si="142"/>
        <v>139****6252</v>
      </c>
      <c r="L451">
        <f t="shared" si="143"/>
        <v>451</v>
      </c>
      <c r="M451">
        <f t="shared" si="144"/>
        <v>450</v>
      </c>
      <c r="N451" s="3">
        <f t="shared" ca="1" si="145"/>
        <v>176150</v>
      </c>
      <c r="O451" s="5">
        <f t="shared" ca="1" si="146"/>
        <v>135268</v>
      </c>
      <c r="P451" t="str">
        <f t="shared" ca="1" si="128"/>
        <v xml:space="preserve"> 信用卡 </v>
      </c>
      <c r="Q451" t="str">
        <f t="shared" ca="1" si="129"/>
        <v xml:space="preserve"> 微信支付 </v>
      </c>
      <c r="R451" t="str">
        <f t="shared" ca="1" si="130"/>
        <v xml:space="preserve"> 信用卡 </v>
      </c>
      <c r="S451" t="str">
        <f t="shared" ca="1" si="131"/>
        <v>信用卡 - 微信支付 - 信用卡</v>
      </c>
    </row>
    <row r="452" spans="1:19" x14ac:dyDescent="0.2">
      <c r="A452" s="3">
        <f t="shared" ca="1" si="135"/>
        <v>135268</v>
      </c>
      <c r="B452">
        <v>100619</v>
      </c>
      <c r="C452">
        <f t="shared" ca="1" si="136"/>
        <v>13442525828</v>
      </c>
      <c r="D452" t="str">
        <f t="shared" ca="1" si="134"/>
        <v xml:space="preserve"> 天猫 </v>
      </c>
      <c r="E452" t="str">
        <f t="shared" ca="1" si="134"/>
        <v xml:space="preserve"> 微信 </v>
      </c>
      <c r="F452" t="str">
        <f t="shared" ca="1" si="137"/>
        <v xml:space="preserve"> 微信支付 </v>
      </c>
      <c r="G452" t="str">
        <f t="shared" ca="1" si="138"/>
        <v xml:space="preserve"> 天猫 - 微信 - 微信支付 </v>
      </c>
      <c r="H452" t="str">
        <f t="shared" ca="1" si="139"/>
        <v>5828</v>
      </c>
      <c r="I452">
        <f t="shared" ca="1" si="140"/>
        <v>6</v>
      </c>
      <c r="J452" t="str">
        <f t="shared" ca="1" si="141"/>
        <v>天猫 - 微信 - 微信支付</v>
      </c>
      <c r="K452" t="str">
        <f t="shared" ca="1" si="142"/>
        <v>134****5828</v>
      </c>
      <c r="L452">
        <f t="shared" si="143"/>
        <v>452</v>
      </c>
      <c r="M452">
        <f t="shared" si="144"/>
        <v>451</v>
      </c>
      <c r="N452" s="3">
        <f t="shared" ca="1" si="145"/>
        <v>160629</v>
      </c>
      <c r="O452" s="5">
        <f t="shared" ca="1" si="146"/>
        <v>150854</v>
      </c>
      <c r="P452" t="str">
        <f t="shared" ref="P452:P515" ca="1" si="147">INDEX($F$2:$F$1501,(MATCH($B451+1,$B$2:$B$1501,)))</f>
        <v xml:space="preserve"> 微信支付 </v>
      </c>
      <c r="Q452" t="str">
        <f t="shared" ref="Q452:Q515" ca="1" si="148">INDEX($F$2:$F$1501,(MATCH($B451+2,$B$2:$B$1501,)))</f>
        <v xml:space="preserve"> 信用卡 </v>
      </c>
      <c r="R452" t="str">
        <f t="shared" ref="R452:R515" ca="1" si="149">INDEX($F$2:$F$1501,(MATCH($B451+3,$B$2:$B$1501,)))</f>
        <v xml:space="preserve"> 微信支付 </v>
      </c>
      <c r="S452" t="str">
        <f t="shared" ref="S452:S515" ca="1" si="150">TRIM(_xlfn.CONCAT(P452,"-",Q452,"-",R452))</f>
        <v>微信支付 - 信用卡 - 微信支付</v>
      </c>
    </row>
    <row r="453" spans="1:19" x14ac:dyDescent="0.2">
      <c r="A453" s="3">
        <f t="shared" ca="1" si="135"/>
        <v>150854</v>
      </c>
      <c r="B453">
        <v>100109</v>
      </c>
      <c r="C453">
        <f t="shared" ca="1" si="136"/>
        <v>13076020489</v>
      </c>
      <c r="D453" t="str">
        <f t="shared" ca="1" si="134"/>
        <v xml:space="preserve"> 天猫 </v>
      </c>
      <c r="E453" t="str">
        <f t="shared" ca="1" si="134"/>
        <v xml:space="preserve"> 天猫 </v>
      </c>
      <c r="F453" t="str">
        <f t="shared" ca="1" si="137"/>
        <v xml:space="preserve"> 微信支付 </v>
      </c>
      <c r="G453" t="str">
        <f t="shared" ca="1" si="138"/>
        <v xml:space="preserve"> 天猫 - 天猫 - 微信支付 </v>
      </c>
      <c r="H453" t="str">
        <f t="shared" ca="1" si="139"/>
        <v>0489</v>
      </c>
      <c r="I453">
        <f t="shared" ca="1" si="140"/>
        <v>6</v>
      </c>
      <c r="J453" t="str">
        <f t="shared" ca="1" si="141"/>
        <v>天猫 - 天猫 - 微信支付</v>
      </c>
      <c r="K453" t="str">
        <f t="shared" ca="1" si="142"/>
        <v>130****0489</v>
      </c>
      <c r="L453">
        <f t="shared" si="143"/>
        <v>453</v>
      </c>
      <c r="M453">
        <f t="shared" si="144"/>
        <v>452</v>
      </c>
      <c r="N453" s="3">
        <f t="shared" ca="1" si="145"/>
        <v>154034</v>
      </c>
      <c r="O453" s="5">
        <f t="shared" ca="1" si="146"/>
        <v>146460</v>
      </c>
      <c r="P453" t="str">
        <f t="shared" ca="1" si="147"/>
        <v xml:space="preserve"> 微信支付 </v>
      </c>
      <c r="Q453" t="str">
        <f t="shared" ca="1" si="148"/>
        <v xml:space="preserve"> 支付宝 </v>
      </c>
      <c r="R453" t="str">
        <f t="shared" ca="1" si="149"/>
        <v xml:space="preserve"> 微信支付 </v>
      </c>
      <c r="S453" t="str">
        <f t="shared" ca="1" si="150"/>
        <v>微信支付 - 支付宝 - 微信支付</v>
      </c>
    </row>
    <row r="454" spans="1:19" x14ac:dyDescent="0.2">
      <c r="A454" s="3">
        <f t="shared" ca="1" si="135"/>
        <v>146460</v>
      </c>
      <c r="B454">
        <v>100088</v>
      </c>
      <c r="C454">
        <f t="shared" ca="1" si="136"/>
        <v>13982430283</v>
      </c>
      <c r="D454" t="str">
        <f t="shared" ca="1" si="134"/>
        <v xml:space="preserve"> 天猫 </v>
      </c>
      <c r="E454" t="str">
        <f t="shared" ca="1" si="134"/>
        <v xml:space="preserve"> 微信 </v>
      </c>
      <c r="F454" t="str">
        <f t="shared" ca="1" si="137"/>
        <v xml:space="preserve"> 支付宝 </v>
      </c>
      <c r="G454" t="str">
        <f t="shared" ca="1" si="138"/>
        <v xml:space="preserve"> 天猫 - 微信 - 支付宝 </v>
      </c>
      <c r="H454" t="str">
        <f t="shared" ca="1" si="139"/>
        <v>0283</v>
      </c>
      <c r="I454">
        <f t="shared" ca="1" si="140"/>
        <v>6</v>
      </c>
      <c r="J454" t="str">
        <f t="shared" ca="1" si="141"/>
        <v>天猫 - 微信 - 支付宝</v>
      </c>
      <c r="K454" t="str">
        <f t="shared" ca="1" si="142"/>
        <v>139****0283</v>
      </c>
      <c r="L454">
        <f t="shared" si="143"/>
        <v>454</v>
      </c>
      <c r="M454">
        <f t="shared" si="144"/>
        <v>453</v>
      </c>
      <c r="N454" s="3">
        <f t="shared" ca="1" si="145"/>
        <v>146297</v>
      </c>
      <c r="O454" s="5">
        <f t="shared" ca="1" si="146"/>
        <v>154508</v>
      </c>
      <c r="P454" t="str">
        <f t="shared" ca="1" si="147"/>
        <v xml:space="preserve"> 支付宝 </v>
      </c>
      <c r="Q454" t="str">
        <f t="shared" ca="1" si="148"/>
        <v xml:space="preserve"> 微信支付 </v>
      </c>
      <c r="R454" t="str">
        <f t="shared" ca="1" si="149"/>
        <v xml:space="preserve"> 微信支付 </v>
      </c>
      <c r="S454" t="str">
        <f t="shared" ca="1" si="150"/>
        <v>支付宝 - 微信支付 - 微信支付</v>
      </c>
    </row>
    <row r="455" spans="1:19" x14ac:dyDescent="0.2">
      <c r="A455" s="3">
        <f t="shared" ca="1" si="135"/>
        <v>154508</v>
      </c>
      <c r="B455">
        <v>101144</v>
      </c>
      <c r="C455">
        <f t="shared" ca="1" si="136"/>
        <v>13141909591</v>
      </c>
      <c r="D455" t="str">
        <f t="shared" ca="1" si="134"/>
        <v xml:space="preserve"> App </v>
      </c>
      <c r="E455" t="str">
        <f t="shared" ca="1" si="134"/>
        <v xml:space="preserve"> App </v>
      </c>
      <c r="F455" t="str">
        <f t="shared" ca="1" si="137"/>
        <v xml:space="preserve"> 信用卡 </v>
      </c>
      <c r="G455" t="str">
        <f t="shared" ca="1" si="138"/>
        <v xml:space="preserve"> App - App - 信用卡 </v>
      </c>
      <c r="H455" t="str">
        <f t="shared" ca="1" si="139"/>
        <v>9591</v>
      </c>
      <c r="I455">
        <f t="shared" ca="1" si="140"/>
        <v>6</v>
      </c>
      <c r="J455" t="str">
        <f t="shared" ca="1" si="141"/>
        <v>App - App - 信用卡</v>
      </c>
      <c r="K455" t="str">
        <f t="shared" ca="1" si="142"/>
        <v>131****9591</v>
      </c>
      <c r="L455">
        <f t="shared" si="143"/>
        <v>455</v>
      </c>
      <c r="M455">
        <f t="shared" si="144"/>
        <v>454</v>
      </c>
      <c r="N455" s="3">
        <f t="shared" ca="1" si="145"/>
        <v>160200</v>
      </c>
      <c r="O455" s="5">
        <f t="shared" ca="1" si="146"/>
        <v>111503</v>
      </c>
      <c r="P455" t="str">
        <f t="shared" ca="1" si="147"/>
        <v xml:space="preserve"> 微信支付 </v>
      </c>
      <c r="Q455" t="str">
        <f t="shared" ca="1" si="148"/>
        <v xml:space="preserve"> 信用卡 </v>
      </c>
      <c r="R455" t="str">
        <f t="shared" ca="1" si="149"/>
        <v xml:space="preserve"> 微信支付 </v>
      </c>
      <c r="S455" t="str">
        <f t="shared" ca="1" si="150"/>
        <v>微信支付 - 信用卡 - 微信支付</v>
      </c>
    </row>
    <row r="456" spans="1:19" x14ac:dyDescent="0.2">
      <c r="A456" s="3">
        <f t="shared" ca="1" si="135"/>
        <v>111503</v>
      </c>
      <c r="B456">
        <v>100644</v>
      </c>
      <c r="C456">
        <f t="shared" ca="1" si="136"/>
        <v>13010828343</v>
      </c>
      <c r="D456" t="str">
        <f t="shared" ca="1" si="134"/>
        <v xml:space="preserve"> 微信 </v>
      </c>
      <c r="E456" t="str">
        <f t="shared" ca="1" si="134"/>
        <v xml:space="preserve"> 天猫 </v>
      </c>
      <c r="F456" t="str">
        <f t="shared" ca="1" si="137"/>
        <v xml:space="preserve"> 信用卡 </v>
      </c>
      <c r="G456" t="str">
        <f t="shared" ca="1" si="138"/>
        <v xml:space="preserve"> 微信 - 天猫 - 信用卡 </v>
      </c>
      <c r="H456" t="str">
        <f t="shared" ca="1" si="139"/>
        <v>8343</v>
      </c>
      <c r="I456">
        <f t="shared" ca="1" si="140"/>
        <v>6</v>
      </c>
      <c r="J456" t="str">
        <f t="shared" ca="1" si="141"/>
        <v>微信 - 天猫 - 信用卡</v>
      </c>
      <c r="K456" t="str">
        <f t="shared" ca="1" si="142"/>
        <v>130****8343</v>
      </c>
      <c r="L456">
        <f t="shared" si="143"/>
        <v>456</v>
      </c>
      <c r="M456">
        <f t="shared" si="144"/>
        <v>455</v>
      </c>
      <c r="N456" s="3">
        <f t="shared" ca="1" si="145"/>
        <v>157438</v>
      </c>
      <c r="O456" s="5">
        <f t="shared" ca="1" si="146"/>
        <v>156048</v>
      </c>
      <c r="P456" t="str">
        <f t="shared" ca="1" si="147"/>
        <v xml:space="preserve"> 微信支付 </v>
      </c>
      <c r="Q456" t="str">
        <f t="shared" ca="1" si="148"/>
        <v xml:space="preserve"> 微信支付 </v>
      </c>
      <c r="R456" t="str">
        <f t="shared" ca="1" si="149"/>
        <v xml:space="preserve"> 信用卡 </v>
      </c>
      <c r="S456" t="str">
        <f t="shared" ca="1" si="150"/>
        <v>微信支付 - 微信支付 - 信用卡</v>
      </c>
    </row>
    <row r="457" spans="1:19" x14ac:dyDescent="0.2">
      <c r="A457" s="3">
        <f t="shared" ca="1" si="135"/>
        <v>156048</v>
      </c>
      <c r="B457">
        <v>100971</v>
      </c>
      <c r="C457">
        <f t="shared" ca="1" si="136"/>
        <v>13201445568</v>
      </c>
      <c r="D457" t="str">
        <f t="shared" ca="1" si="134"/>
        <v xml:space="preserve"> 微信 </v>
      </c>
      <c r="E457" t="str">
        <f t="shared" ca="1" si="134"/>
        <v xml:space="preserve"> 微信 </v>
      </c>
      <c r="F457" t="str">
        <f t="shared" ca="1" si="137"/>
        <v xml:space="preserve"> 微信支付 </v>
      </c>
      <c r="G457" t="str">
        <f t="shared" ca="1" si="138"/>
        <v xml:space="preserve"> 微信 - 微信 - 微信支付 </v>
      </c>
      <c r="H457" t="str">
        <f t="shared" ca="1" si="139"/>
        <v>5568</v>
      </c>
      <c r="I457">
        <f t="shared" ca="1" si="140"/>
        <v>6</v>
      </c>
      <c r="J457" t="str">
        <f t="shared" ca="1" si="141"/>
        <v>微信 - 微信 - 微信支付</v>
      </c>
      <c r="K457" t="str">
        <f t="shared" ca="1" si="142"/>
        <v>132****5568</v>
      </c>
      <c r="L457">
        <f t="shared" si="143"/>
        <v>457</v>
      </c>
      <c r="M457">
        <f t="shared" si="144"/>
        <v>456</v>
      </c>
      <c r="N457" s="3">
        <f t="shared" ca="1" si="145"/>
        <v>156283</v>
      </c>
      <c r="O457" s="5">
        <f t="shared" ca="1" si="146"/>
        <v>112409</v>
      </c>
      <c r="P457" t="str">
        <f t="shared" ca="1" si="147"/>
        <v xml:space="preserve"> 信用卡 </v>
      </c>
      <c r="Q457" t="str">
        <f t="shared" ca="1" si="148"/>
        <v xml:space="preserve"> 信用卡 </v>
      </c>
      <c r="R457" t="str">
        <f t="shared" ca="1" si="149"/>
        <v xml:space="preserve"> 微信支付 </v>
      </c>
      <c r="S457" t="str">
        <f t="shared" ca="1" si="150"/>
        <v>信用卡 - 信用卡 - 微信支付</v>
      </c>
    </row>
    <row r="458" spans="1:19" x14ac:dyDescent="0.2">
      <c r="A458" s="3">
        <f t="shared" ca="1" si="135"/>
        <v>112409</v>
      </c>
      <c r="B458">
        <v>100065</v>
      </c>
      <c r="C458">
        <f t="shared" ca="1" si="136"/>
        <v>13697411552</v>
      </c>
      <c r="D458" t="str">
        <f t="shared" ca="1" si="134"/>
        <v xml:space="preserve"> 微信 </v>
      </c>
      <c r="E458" t="str">
        <f t="shared" ca="1" si="134"/>
        <v xml:space="preserve"> 微信 </v>
      </c>
      <c r="F458" t="str">
        <f t="shared" ca="1" si="137"/>
        <v xml:space="preserve"> 信用卡 </v>
      </c>
      <c r="G458" t="str">
        <f t="shared" ca="1" si="138"/>
        <v xml:space="preserve"> 微信 - 微信 - 信用卡 </v>
      </c>
      <c r="H458" t="str">
        <f t="shared" ca="1" si="139"/>
        <v>1552</v>
      </c>
      <c r="I458">
        <f t="shared" ca="1" si="140"/>
        <v>6</v>
      </c>
      <c r="J458" t="str">
        <f t="shared" ca="1" si="141"/>
        <v>微信 - 微信 - 信用卡</v>
      </c>
      <c r="K458" t="str">
        <f t="shared" ca="1" si="142"/>
        <v>136****1552</v>
      </c>
      <c r="L458">
        <f t="shared" si="143"/>
        <v>458</v>
      </c>
      <c r="M458">
        <f t="shared" si="144"/>
        <v>457</v>
      </c>
      <c r="N458" s="3">
        <f t="shared" ca="1" si="145"/>
        <v>192360</v>
      </c>
      <c r="O458" s="5">
        <f t="shared" ca="1" si="146"/>
        <v>112826</v>
      </c>
      <c r="P458" t="str">
        <f t="shared" ca="1" si="147"/>
        <v xml:space="preserve"> 信用卡 </v>
      </c>
      <c r="Q458" t="str">
        <f t="shared" ca="1" si="148"/>
        <v xml:space="preserve"> 信用卡 </v>
      </c>
      <c r="R458" t="str">
        <f t="shared" ca="1" si="149"/>
        <v xml:space="preserve"> 微信支付 </v>
      </c>
      <c r="S458" t="str">
        <f t="shared" ca="1" si="150"/>
        <v>信用卡 - 信用卡 - 微信支付</v>
      </c>
    </row>
    <row r="459" spans="1:19" x14ac:dyDescent="0.2">
      <c r="A459" s="3">
        <f t="shared" ca="1" si="135"/>
        <v>112826</v>
      </c>
      <c r="B459">
        <v>100876</v>
      </c>
      <c r="C459">
        <f t="shared" ca="1" si="136"/>
        <v>13489273889</v>
      </c>
      <c r="D459" t="str">
        <f t="shared" ca="1" si="134"/>
        <v xml:space="preserve"> 微信 </v>
      </c>
      <c r="E459" t="str">
        <f t="shared" ca="1" si="134"/>
        <v xml:space="preserve"> App </v>
      </c>
      <c r="F459" t="str">
        <f t="shared" ca="1" si="137"/>
        <v xml:space="preserve"> 微信支付 </v>
      </c>
      <c r="G459" t="str">
        <f t="shared" ca="1" si="138"/>
        <v xml:space="preserve"> 微信 - App - 微信支付 </v>
      </c>
      <c r="H459" t="str">
        <f t="shared" ca="1" si="139"/>
        <v>3889</v>
      </c>
      <c r="I459">
        <f t="shared" ca="1" si="140"/>
        <v>6</v>
      </c>
      <c r="J459" t="str">
        <f t="shared" ca="1" si="141"/>
        <v>微信 - App - 微信支付</v>
      </c>
      <c r="K459" t="str">
        <f t="shared" ca="1" si="142"/>
        <v>134****3889</v>
      </c>
      <c r="L459">
        <f t="shared" si="143"/>
        <v>459</v>
      </c>
      <c r="M459">
        <f t="shared" si="144"/>
        <v>458</v>
      </c>
      <c r="N459" s="3">
        <f t="shared" ca="1" si="145"/>
        <v>171569</v>
      </c>
      <c r="O459" s="5">
        <f t="shared" ca="1" si="146"/>
        <v>117750</v>
      </c>
      <c r="P459" t="str">
        <f t="shared" ca="1" si="147"/>
        <v xml:space="preserve"> 微信支付 </v>
      </c>
      <c r="Q459" t="str">
        <f t="shared" ca="1" si="148"/>
        <v xml:space="preserve"> 支付宝 </v>
      </c>
      <c r="R459" t="str">
        <f t="shared" ca="1" si="149"/>
        <v xml:space="preserve"> 支付宝 </v>
      </c>
      <c r="S459" t="str">
        <f t="shared" ca="1" si="150"/>
        <v>微信支付 - 支付宝 - 支付宝</v>
      </c>
    </row>
    <row r="460" spans="1:19" x14ac:dyDescent="0.2">
      <c r="A460" s="3">
        <f t="shared" ca="1" si="135"/>
        <v>117750</v>
      </c>
      <c r="B460">
        <v>101443</v>
      </c>
      <c r="C460">
        <f t="shared" ca="1" si="136"/>
        <v>13773482092</v>
      </c>
      <c r="D460" t="str">
        <f t="shared" ca="1" si="134"/>
        <v xml:space="preserve"> 天猫 </v>
      </c>
      <c r="E460" t="str">
        <f t="shared" ca="1" si="134"/>
        <v xml:space="preserve"> 天猫 </v>
      </c>
      <c r="F460" t="str">
        <f t="shared" ca="1" si="137"/>
        <v xml:space="preserve"> 支付宝 </v>
      </c>
      <c r="G460" t="str">
        <f t="shared" ca="1" si="138"/>
        <v xml:space="preserve"> 天猫 - 天猫 - 支付宝 </v>
      </c>
      <c r="H460" t="str">
        <f t="shared" ca="1" si="139"/>
        <v>2092</v>
      </c>
      <c r="I460">
        <f t="shared" ca="1" si="140"/>
        <v>6</v>
      </c>
      <c r="J460" t="str">
        <f t="shared" ca="1" si="141"/>
        <v>天猫 - 天猫 - 支付宝</v>
      </c>
      <c r="K460" t="str">
        <f t="shared" ca="1" si="142"/>
        <v>137****2092</v>
      </c>
      <c r="L460">
        <f t="shared" si="143"/>
        <v>460</v>
      </c>
      <c r="M460">
        <f t="shared" si="144"/>
        <v>459</v>
      </c>
      <c r="N460" s="3">
        <f t="shared" ca="1" si="145"/>
        <v>151579</v>
      </c>
      <c r="O460" s="5">
        <f t="shared" ca="1" si="146"/>
        <v>195447</v>
      </c>
      <c r="P460" t="str">
        <f t="shared" ca="1" si="147"/>
        <v xml:space="preserve"> 支付宝 </v>
      </c>
      <c r="Q460" t="str">
        <f t="shared" ca="1" si="148"/>
        <v xml:space="preserve"> 微信支付 </v>
      </c>
      <c r="R460" t="str">
        <f t="shared" ca="1" si="149"/>
        <v xml:space="preserve"> 支付宝 </v>
      </c>
      <c r="S460" t="str">
        <f t="shared" ca="1" si="150"/>
        <v>支付宝 - 微信支付 - 支付宝</v>
      </c>
    </row>
    <row r="461" spans="1:19" x14ac:dyDescent="0.2">
      <c r="A461" s="3">
        <f t="shared" ca="1" si="135"/>
        <v>195447</v>
      </c>
      <c r="B461">
        <v>101185</v>
      </c>
      <c r="C461">
        <f t="shared" ca="1" si="136"/>
        <v>13903230151</v>
      </c>
      <c r="D461" t="str">
        <f t="shared" ca="1" si="134"/>
        <v xml:space="preserve"> 微信 </v>
      </c>
      <c r="E461" t="str">
        <f t="shared" ca="1" si="134"/>
        <v xml:space="preserve"> 微信 </v>
      </c>
      <c r="F461" t="str">
        <f t="shared" ca="1" si="137"/>
        <v xml:space="preserve"> 信用卡 </v>
      </c>
      <c r="G461" t="str">
        <f t="shared" ca="1" si="138"/>
        <v xml:space="preserve"> 微信 - 微信 - 信用卡 </v>
      </c>
      <c r="H461" t="str">
        <f t="shared" ca="1" si="139"/>
        <v>0151</v>
      </c>
      <c r="I461">
        <f t="shared" ca="1" si="140"/>
        <v>6</v>
      </c>
      <c r="J461" t="str">
        <f t="shared" ca="1" si="141"/>
        <v>微信 - 微信 - 信用卡</v>
      </c>
      <c r="K461" t="str">
        <f t="shared" ca="1" si="142"/>
        <v>139****0151</v>
      </c>
      <c r="L461">
        <f t="shared" si="143"/>
        <v>461</v>
      </c>
      <c r="M461">
        <f t="shared" si="144"/>
        <v>460</v>
      </c>
      <c r="N461" s="3">
        <f t="shared" ca="1" si="145"/>
        <v>129922</v>
      </c>
      <c r="O461" s="5">
        <f t="shared" ca="1" si="146"/>
        <v>123569</v>
      </c>
      <c r="P461" t="str">
        <f t="shared" ca="1" si="147"/>
        <v xml:space="preserve"> 微信支付 </v>
      </c>
      <c r="Q461" t="str">
        <f t="shared" ca="1" si="148"/>
        <v xml:space="preserve"> 信用卡 </v>
      </c>
      <c r="R461" t="str">
        <f t="shared" ca="1" si="149"/>
        <v xml:space="preserve"> 信用卡 </v>
      </c>
      <c r="S461" t="str">
        <f t="shared" ca="1" si="150"/>
        <v>微信支付 - 信用卡 - 信用卡</v>
      </c>
    </row>
    <row r="462" spans="1:19" x14ac:dyDescent="0.2">
      <c r="A462" s="3">
        <f t="shared" ca="1" si="135"/>
        <v>123569</v>
      </c>
      <c r="B462">
        <v>100685</v>
      </c>
      <c r="C462">
        <f t="shared" ca="1" si="136"/>
        <v>13566051571</v>
      </c>
      <c r="D462" t="str">
        <f t="shared" ref="D462:E481" ca="1" si="151">IF(RAND()&lt;0.33," 天猫 ",IF(RAND()&lt;0.66," 微信 "," App "))</f>
        <v xml:space="preserve"> App </v>
      </c>
      <c r="E462" t="str">
        <f t="shared" ca="1" si="151"/>
        <v xml:space="preserve"> 天猫 </v>
      </c>
      <c r="F462" t="str">
        <f t="shared" ca="1" si="137"/>
        <v xml:space="preserve"> 信用卡 </v>
      </c>
      <c r="G462" t="str">
        <f t="shared" ca="1" si="138"/>
        <v xml:space="preserve"> App - 天猫 - 信用卡 </v>
      </c>
      <c r="H462" t="str">
        <f t="shared" ca="1" si="139"/>
        <v>1571</v>
      </c>
      <c r="I462">
        <f t="shared" ca="1" si="140"/>
        <v>6</v>
      </c>
      <c r="J462" t="str">
        <f t="shared" ca="1" si="141"/>
        <v>App - 天猫 - 信用卡</v>
      </c>
      <c r="K462" t="str">
        <f t="shared" ca="1" si="142"/>
        <v>135****1571</v>
      </c>
      <c r="L462">
        <f t="shared" si="143"/>
        <v>462</v>
      </c>
      <c r="M462">
        <f t="shared" si="144"/>
        <v>461</v>
      </c>
      <c r="N462" s="3">
        <f t="shared" ca="1" si="145"/>
        <v>124704</v>
      </c>
      <c r="O462" s="5">
        <f t="shared" ca="1" si="146"/>
        <v>130055</v>
      </c>
      <c r="P462" t="str">
        <f t="shared" ca="1" si="147"/>
        <v xml:space="preserve"> 支付宝 </v>
      </c>
      <c r="Q462" t="str">
        <f t="shared" ca="1" si="148"/>
        <v xml:space="preserve"> 信用卡 </v>
      </c>
      <c r="R462" t="str">
        <f t="shared" ca="1" si="149"/>
        <v xml:space="preserve"> 支付宝 </v>
      </c>
      <c r="S462" t="str">
        <f t="shared" ca="1" si="150"/>
        <v>支付宝 - 信用卡 - 支付宝</v>
      </c>
    </row>
    <row r="463" spans="1:19" x14ac:dyDescent="0.2">
      <c r="A463" s="3">
        <f t="shared" ca="1" si="135"/>
        <v>130055</v>
      </c>
      <c r="B463">
        <v>100355</v>
      </c>
      <c r="C463">
        <f t="shared" ca="1" si="136"/>
        <v>13067189467</v>
      </c>
      <c r="D463" t="str">
        <f t="shared" ca="1" si="151"/>
        <v xml:space="preserve"> 微信 </v>
      </c>
      <c r="E463" t="str">
        <f t="shared" ca="1" si="151"/>
        <v xml:space="preserve"> App </v>
      </c>
      <c r="F463" t="str">
        <f t="shared" ca="1" si="137"/>
        <v xml:space="preserve"> 微信支付 </v>
      </c>
      <c r="G463" t="str">
        <f t="shared" ca="1" si="138"/>
        <v xml:space="preserve"> 微信 - App - 微信支付 </v>
      </c>
      <c r="H463" t="str">
        <f t="shared" ca="1" si="139"/>
        <v>9467</v>
      </c>
      <c r="I463">
        <f t="shared" ca="1" si="140"/>
        <v>6</v>
      </c>
      <c r="J463" t="str">
        <f t="shared" ca="1" si="141"/>
        <v>微信 - App - 微信支付</v>
      </c>
      <c r="K463" t="str">
        <f t="shared" ca="1" si="142"/>
        <v>130****9467</v>
      </c>
      <c r="L463">
        <f t="shared" si="143"/>
        <v>463</v>
      </c>
      <c r="M463">
        <f t="shared" si="144"/>
        <v>462</v>
      </c>
      <c r="N463" s="3">
        <f t="shared" ca="1" si="145"/>
        <v>113007</v>
      </c>
      <c r="O463" s="5">
        <f t="shared" ca="1" si="146"/>
        <v>170345</v>
      </c>
      <c r="P463" t="str">
        <f t="shared" ca="1" si="147"/>
        <v xml:space="preserve"> 支付宝 </v>
      </c>
      <c r="Q463" t="str">
        <f t="shared" ca="1" si="148"/>
        <v xml:space="preserve"> 信用卡 </v>
      </c>
      <c r="R463" t="str">
        <f t="shared" ca="1" si="149"/>
        <v xml:space="preserve"> 信用卡 </v>
      </c>
      <c r="S463" t="str">
        <f t="shared" ca="1" si="150"/>
        <v>支付宝 - 信用卡 - 信用卡</v>
      </c>
    </row>
    <row r="464" spans="1:19" x14ac:dyDescent="0.2">
      <c r="A464" s="3">
        <f t="shared" ca="1" si="135"/>
        <v>170345</v>
      </c>
      <c r="B464">
        <v>101333</v>
      </c>
      <c r="C464">
        <f t="shared" ca="1" si="136"/>
        <v>13083886834</v>
      </c>
      <c r="D464" t="str">
        <f t="shared" ca="1" si="151"/>
        <v xml:space="preserve"> 天猫 </v>
      </c>
      <c r="E464" t="str">
        <f t="shared" ca="1" si="151"/>
        <v xml:space="preserve"> 天猫 </v>
      </c>
      <c r="F464" t="str">
        <f t="shared" ca="1" si="137"/>
        <v xml:space="preserve"> 信用卡 </v>
      </c>
      <c r="G464" t="str">
        <f t="shared" ca="1" si="138"/>
        <v xml:space="preserve"> 天猫 - 天猫 - 信用卡 </v>
      </c>
      <c r="H464" t="str">
        <f t="shared" ca="1" si="139"/>
        <v>6834</v>
      </c>
      <c r="I464">
        <f t="shared" ca="1" si="140"/>
        <v>6</v>
      </c>
      <c r="J464" t="str">
        <f t="shared" ca="1" si="141"/>
        <v>天猫 - 天猫 - 信用卡</v>
      </c>
      <c r="K464" t="str">
        <f t="shared" ca="1" si="142"/>
        <v>130****6834</v>
      </c>
      <c r="L464">
        <f t="shared" si="143"/>
        <v>464</v>
      </c>
      <c r="M464">
        <f t="shared" si="144"/>
        <v>463</v>
      </c>
      <c r="N464" s="3">
        <f t="shared" ca="1" si="145"/>
        <v>124728</v>
      </c>
      <c r="O464" s="5">
        <f t="shared" ca="1" si="146"/>
        <v>165871</v>
      </c>
      <c r="P464" t="str">
        <f t="shared" ca="1" si="147"/>
        <v xml:space="preserve"> 信用卡 </v>
      </c>
      <c r="Q464" t="str">
        <f t="shared" ca="1" si="148"/>
        <v xml:space="preserve"> 微信支付 </v>
      </c>
      <c r="R464" t="str">
        <f t="shared" ca="1" si="149"/>
        <v xml:space="preserve"> 信用卡 </v>
      </c>
      <c r="S464" t="str">
        <f t="shared" ca="1" si="150"/>
        <v>信用卡 - 微信支付 - 信用卡</v>
      </c>
    </row>
    <row r="465" spans="1:19" x14ac:dyDescent="0.2">
      <c r="A465" s="3">
        <f t="shared" ca="1" si="135"/>
        <v>165871</v>
      </c>
      <c r="B465">
        <v>101241</v>
      </c>
      <c r="C465">
        <f t="shared" ca="1" si="136"/>
        <v>13082913538</v>
      </c>
      <c r="D465" t="str">
        <f t="shared" ca="1" si="151"/>
        <v xml:space="preserve"> 天猫 </v>
      </c>
      <c r="E465" t="str">
        <f t="shared" ca="1" si="151"/>
        <v xml:space="preserve"> App </v>
      </c>
      <c r="F465" t="str">
        <f t="shared" ca="1" si="137"/>
        <v xml:space="preserve"> 微信支付 </v>
      </c>
      <c r="G465" t="str">
        <f t="shared" ca="1" si="138"/>
        <v xml:space="preserve"> 天猫 - App - 微信支付 </v>
      </c>
      <c r="H465" t="str">
        <f t="shared" ca="1" si="139"/>
        <v>3538</v>
      </c>
      <c r="I465">
        <f t="shared" ca="1" si="140"/>
        <v>6</v>
      </c>
      <c r="J465" t="str">
        <f t="shared" ca="1" si="141"/>
        <v>天猫 - App - 微信支付</v>
      </c>
      <c r="K465" t="str">
        <f t="shared" ca="1" si="142"/>
        <v>130****3538</v>
      </c>
      <c r="L465">
        <f t="shared" si="143"/>
        <v>465</v>
      </c>
      <c r="M465">
        <f t="shared" si="144"/>
        <v>464</v>
      </c>
      <c r="N465" s="3">
        <f t="shared" ca="1" si="145"/>
        <v>143420</v>
      </c>
      <c r="O465" s="5">
        <f t="shared" ca="1" si="146"/>
        <v>103398</v>
      </c>
      <c r="P465" t="str">
        <f t="shared" ca="1" si="147"/>
        <v xml:space="preserve"> 微信支付 </v>
      </c>
      <c r="Q465" t="str">
        <f t="shared" ca="1" si="148"/>
        <v xml:space="preserve"> 支付宝 </v>
      </c>
      <c r="R465" t="str">
        <f t="shared" ca="1" si="149"/>
        <v xml:space="preserve"> 信用卡 </v>
      </c>
      <c r="S465" t="str">
        <f t="shared" ca="1" si="150"/>
        <v>微信支付 - 支付宝 - 信用卡</v>
      </c>
    </row>
    <row r="466" spans="1:19" x14ac:dyDescent="0.2">
      <c r="A466" s="3">
        <f t="shared" ca="1" si="135"/>
        <v>103398</v>
      </c>
      <c r="B466">
        <v>100725</v>
      </c>
      <c r="C466">
        <f t="shared" ca="1" si="136"/>
        <v>13738865724</v>
      </c>
      <c r="D466" t="str">
        <f t="shared" ca="1" si="151"/>
        <v xml:space="preserve"> 天猫 </v>
      </c>
      <c r="E466" t="str">
        <f t="shared" ca="1" si="151"/>
        <v xml:space="preserve"> 天猫 </v>
      </c>
      <c r="F466" t="str">
        <f t="shared" ca="1" si="137"/>
        <v xml:space="preserve"> 微信支付 </v>
      </c>
      <c r="G466" t="str">
        <f t="shared" ca="1" si="138"/>
        <v xml:space="preserve"> 天猫 - 天猫 - 微信支付 </v>
      </c>
      <c r="H466" t="str">
        <f t="shared" ca="1" si="139"/>
        <v>5724</v>
      </c>
      <c r="I466">
        <f t="shared" ca="1" si="140"/>
        <v>6</v>
      </c>
      <c r="J466" t="str">
        <f t="shared" ca="1" si="141"/>
        <v>天猫 - 天猫 - 微信支付</v>
      </c>
      <c r="K466" t="str">
        <f t="shared" ca="1" si="142"/>
        <v>137****5724</v>
      </c>
      <c r="L466">
        <f t="shared" si="143"/>
        <v>466</v>
      </c>
      <c r="M466">
        <f t="shared" si="144"/>
        <v>465</v>
      </c>
      <c r="N466" s="3">
        <f t="shared" ca="1" si="145"/>
        <v>171150</v>
      </c>
      <c r="O466" s="5">
        <f t="shared" ca="1" si="146"/>
        <v>185195</v>
      </c>
      <c r="P466" t="str">
        <f t="shared" ca="1" si="147"/>
        <v xml:space="preserve"> 信用卡 </v>
      </c>
      <c r="Q466" t="str">
        <f t="shared" ca="1" si="148"/>
        <v xml:space="preserve"> 信用卡 </v>
      </c>
      <c r="R466" t="str">
        <f t="shared" ca="1" si="149"/>
        <v xml:space="preserve"> 微信支付 </v>
      </c>
      <c r="S466" t="str">
        <f t="shared" ca="1" si="150"/>
        <v>信用卡 - 信用卡 - 微信支付</v>
      </c>
    </row>
    <row r="467" spans="1:19" x14ac:dyDescent="0.2">
      <c r="A467" s="3">
        <f t="shared" ca="1" si="135"/>
        <v>185195</v>
      </c>
      <c r="B467">
        <v>101236</v>
      </c>
      <c r="C467">
        <f t="shared" ca="1" si="136"/>
        <v>13976387389</v>
      </c>
      <c r="D467" t="str">
        <f t="shared" ca="1" si="151"/>
        <v xml:space="preserve"> 天猫 </v>
      </c>
      <c r="E467" t="str">
        <f t="shared" ca="1" si="151"/>
        <v xml:space="preserve"> 天猫 </v>
      </c>
      <c r="F467" t="str">
        <f t="shared" ca="1" si="137"/>
        <v xml:space="preserve"> 信用卡 </v>
      </c>
      <c r="G467" t="str">
        <f t="shared" ca="1" si="138"/>
        <v xml:space="preserve"> 天猫 - 天猫 - 信用卡 </v>
      </c>
      <c r="H467" t="str">
        <f t="shared" ca="1" si="139"/>
        <v>7389</v>
      </c>
      <c r="I467">
        <f t="shared" ca="1" si="140"/>
        <v>6</v>
      </c>
      <c r="J467" t="str">
        <f t="shared" ca="1" si="141"/>
        <v>天猫 - 天猫 - 信用卡</v>
      </c>
      <c r="K467" t="str">
        <f t="shared" ca="1" si="142"/>
        <v>139****7389</v>
      </c>
      <c r="L467">
        <f t="shared" si="143"/>
        <v>467</v>
      </c>
      <c r="M467">
        <f t="shared" si="144"/>
        <v>466</v>
      </c>
      <c r="N467" s="3">
        <f t="shared" ca="1" si="145"/>
        <v>142565</v>
      </c>
      <c r="O467" s="5">
        <f t="shared" ca="1" si="146"/>
        <v>155226</v>
      </c>
      <c r="P467" t="str">
        <f t="shared" ca="1" si="147"/>
        <v xml:space="preserve"> 微信支付 </v>
      </c>
      <c r="Q467" t="str">
        <f t="shared" ca="1" si="148"/>
        <v xml:space="preserve"> 支付宝 </v>
      </c>
      <c r="R467" t="str">
        <f t="shared" ca="1" si="149"/>
        <v xml:space="preserve"> 微信支付 </v>
      </c>
      <c r="S467" t="str">
        <f t="shared" ca="1" si="150"/>
        <v>微信支付 - 支付宝 - 微信支付</v>
      </c>
    </row>
    <row r="468" spans="1:19" x14ac:dyDescent="0.2">
      <c r="A468" s="3">
        <f t="shared" ca="1" si="135"/>
        <v>155226</v>
      </c>
      <c r="B468">
        <v>100411</v>
      </c>
      <c r="C468">
        <f t="shared" ca="1" si="136"/>
        <v>13221184086</v>
      </c>
      <c r="D468" t="str">
        <f t="shared" ca="1" si="151"/>
        <v xml:space="preserve"> 微信 </v>
      </c>
      <c r="E468" t="str">
        <f t="shared" ca="1" si="151"/>
        <v xml:space="preserve"> App </v>
      </c>
      <c r="F468" t="str">
        <f t="shared" ca="1" si="137"/>
        <v xml:space="preserve"> 微信支付 </v>
      </c>
      <c r="G468" t="str">
        <f t="shared" ca="1" si="138"/>
        <v xml:space="preserve"> 微信 - App - 微信支付 </v>
      </c>
      <c r="H468" t="str">
        <f t="shared" ca="1" si="139"/>
        <v>4086</v>
      </c>
      <c r="I468">
        <f t="shared" ca="1" si="140"/>
        <v>6</v>
      </c>
      <c r="J468" t="str">
        <f t="shared" ca="1" si="141"/>
        <v>微信 - App - 微信支付</v>
      </c>
      <c r="K468" t="str">
        <f t="shared" ca="1" si="142"/>
        <v>132****4086</v>
      </c>
      <c r="L468">
        <f t="shared" si="143"/>
        <v>468</v>
      </c>
      <c r="M468">
        <f t="shared" si="144"/>
        <v>467</v>
      </c>
      <c r="N468" s="3">
        <f t="shared" ca="1" si="145"/>
        <v>107182</v>
      </c>
      <c r="O468" s="5">
        <f t="shared" ca="1" si="146"/>
        <v>124973</v>
      </c>
      <c r="P468" t="str">
        <f t="shared" ca="1" si="147"/>
        <v xml:space="preserve"> 微信支付 </v>
      </c>
      <c r="Q468" t="str">
        <f t="shared" ca="1" si="148"/>
        <v xml:space="preserve"> 微信支付 </v>
      </c>
      <c r="R468" t="str">
        <f t="shared" ca="1" si="149"/>
        <v xml:space="preserve"> 支付宝 </v>
      </c>
      <c r="S468" t="str">
        <f t="shared" ca="1" si="150"/>
        <v>微信支付 - 微信支付 - 支付宝</v>
      </c>
    </row>
    <row r="469" spans="1:19" x14ac:dyDescent="0.2">
      <c r="A469" s="3">
        <f t="shared" ca="1" si="135"/>
        <v>124973</v>
      </c>
      <c r="B469">
        <v>100291</v>
      </c>
      <c r="C469">
        <f t="shared" ca="1" si="136"/>
        <v>13089776929</v>
      </c>
      <c r="D469" t="str">
        <f t="shared" ca="1" si="151"/>
        <v xml:space="preserve"> 天猫 </v>
      </c>
      <c r="E469" t="str">
        <f t="shared" ca="1" si="151"/>
        <v xml:space="preserve"> App </v>
      </c>
      <c r="F469" t="str">
        <f t="shared" ca="1" si="137"/>
        <v xml:space="preserve"> 信用卡 </v>
      </c>
      <c r="G469" t="str">
        <f t="shared" ca="1" si="138"/>
        <v xml:space="preserve"> 天猫 - App - 信用卡 </v>
      </c>
      <c r="H469" t="str">
        <f t="shared" ca="1" si="139"/>
        <v>6929</v>
      </c>
      <c r="I469">
        <f t="shared" ca="1" si="140"/>
        <v>6</v>
      </c>
      <c r="J469" t="str">
        <f t="shared" ca="1" si="141"/>
        <v>天猫 - App - 信用卡</v>
      </c>
      <c r="K469" t="str">
        <f t="shared" ca="1" si="142"/>
        <v>130****6929</v>
      </c>
      <c r="L469">
        <f t="shared" si="143"/>
        <v>469</v>
      </c>
      <c r="M469">
        <f t="shared" si="144"/>
        <v>468</v>
      </c>
      <c r="N469" s="3">
        <f t="shared" ca="1" si="145"/>
        <v>174420</v>
      </c>
      <c r="O469" s="5">
        <f t="shared" ca="1" si="146"/>
        <v>143783</v>
      </c>
      <c r="P469" t="str">
        <f t="shared" ca="1" si="147"/>
        <v xml:space="preserve"> 微信支付 </v>
      </c>
      <c r="Q469" t="str">
        <f t="shared" ca="1" si="148"/>
        <v xml:space="preserve"> 支付宝 </v>
      </c>
      <c r="R469" t="str">
        <f t="shared" ca="1" si="149"/>
        <v xml:space="preserve"> 信用卡 </v>
      </c>
      <c r="S469" t="str">
        <f t="shared" ca="1" si="150"/>
        <v>微信支付 - 支付宝 - 信用卡</v>
      </c>
    </row>
    <row r="470" spans="1:19" x14ac:dyDescent="0.2">
      <c r="A470" s="3">
        <f t="shared" ca="1" si="135"/>
        <v>143783</v>
      </c>
      <c r="B470">
        <v>101462</v>
      </c>
      <c r="C470">
        <f t="shared" ca="1" si="136"/>
        <v>13938575835</v>
      </c>
      <c r="D470" t="str">
        <f t="shared" ca="1" si="151"/>
        <v xml:space="preserve"> 微信 </v>
      </c>
      <c r="E470" t="str">
        <f t="shared" ca="1" si="151"/>
        <v xml:space="preserve"> 微信 </v>
      </c>
      <c r="F470" t="str">
        <f t="shared" ca="1" si="137"/>
        <v xml:space="preserve"> 微信支付 </v>
      </c>
      <c r="G470" t="str">
        <f t="shared" ca="1" si="138"/>
        <v xml:space="preserve"> 微信 - 微信 - 微信支付 </v>
      </c>
      <c r="H470" t="str">
        <f t="shared" ca="1" si="139"/>
        <v>5835</v>
      </c>
      <c r="I470">
        <f t="shared" ca="1" si="140"/>
        <v>6</v>
      </c>
      <c r="J470" t="str">
        <f t="shared" ca="1" si="141"/>
        <v>微信 - 微信 - 微信支付</v>
      </c>
      <c r="K470" t="str">
        <f t="shared" ca="1" si="142"/>
        <v>139****5835</v>
      </c>
      <c r="L470">
        <f t="shared" si="143"/>
        <v>470</v>
      </c>
      <c r="M470">
        <f t="shared" si="144"/>
        <v>469</v>
      </c>
      <c r="N470" s="3">
        <f t="shared" ca="1" si="145"/>
        <v>161566</v>
      </c>
      <c r="O470" s="5">
        <f t="shared" ca="1" si="146"/>
        <v>163645</v>
      </c>
      <c r="P470" t="str">
        <f t="shared" ca="1" si="147"/>
        <v xml:space="preserve"> 信用卡 </v>
      </c>
      <c r="Q470" t="str">
        <f t="shared" ca="1" si="148"/>
        <v xml:space="preserve"> 支付宝 </v>
      </c>
      <c r="R470" t="str">
        <f t="shared" ca="1" si="149"/>
        <v xml:space="preserve"> 支付宝 </v>
      </c>
      <c r="S470" t="str">
        <f t="shared" ca="1" si="150"/>
        <v>信用卡 - 支付宝 - 支付宝</v>
      </c>
    </row>
    <row r="471" spans="1:19" x14ac:dyDescent="0.2">
      <c r="A471" s="3">
        <f t="shared" ca="1" si="135"/>
        <v>163645</v>
      </c>
      <c r="B471">
        <v>100087</v>
      </c>
      <c r="C471">
        <f t="shared" ca="1" si="136"/>
        <v>13286967776</v>
      </c>
      <c r="D471" t="str">
        <f t="shared" ca="1" si="151"/>
        <v xml:space="preserve"> App </v>
      </c>
      <c r="E471" t="str">
        <f t="shared" ca="1" si="151"/>
        <v xml:space="preserve"> App </v>
      </c>
      <c r="F471" t="str">
        <f t="shared" ca="1" si="137"/>
        <v xml:space="preserve"> 信用卡 </v>
      </c>
      <c r="G471" t="str">
        <f t="shared" ca="1" si="138"/>
        <v xml:space="preserve"> App - App - 信用卡 </v>
      </c>
      <c r="H471" t="str">
        <f t="shared" ca="1" si="139"/>
        <v>7776</v>
      </c>
      <c r="I471">
        <f t="shared" ca="1" si="140"/>
        <v>6</v>
      </c>
      <c r="J471" t="str">
        <f t="shared" ca="1" si="141"/>
        <v>App - App - 信用卡</v>
      </c>
      <c r="K471" t="str">
        <f t="shared" ca="1" si="142"/>
        <v>132****7776</v>
      </c>
      <c r="L471">
        <f t="shared" si="143"/>
        <v>471</v>
      </c>
      <c r="M471">
        <f t="shared" si="144"/>
        <v>470</v>
      </c>
      <c r="N471" s="3">
        <f t="shared" ca="1" si="145"/>
        <v>146460</v>
      </c>
      <c r="O471" s="5">
        <f t="shared" ca="1" si="146"/>
        <v>186514</v>
      </c>
      <c r="P471" t="str">
        <f t="shared" ca="1" si="147"/>
        <v xml:space="preserve"> 支付宝 </v>
      </c>
      <c r="Q471" t="str">
        <f t="shared" ca="1" si="148"/>
        <v xml:space="preserve"> 支付宝 </v>
      </c>
      <c r="R471" t="str">
        <f t="shared" ca="1" si="149"/>
        <v xml:space="preserve"> 信用卡 </v>
      </c>
      <c r="S471" t="str">
        <f t="shared" ca="1" si="150"/>
        <v>支付宝 - 支付宝 - 信用卡</v>
      </c>
    </row>
    <row r="472" spans="1:19" x14ac:dyDescent="0.2">
      <c r="A472" s="3">
        <f t="shared" ca="1" si="135"/>
        <v>186514</v>
      </c>
      <c r="B472">
        <v>100075</v>
      </c>
      <c r="C472">
        <f t="shared" ca="1" si="136"/>
        <v>13958234776</v>
      </c>
      <c r="D472" t="str">
        <f t="shared" ca="1" si="151"/>
        <v xml:space="preserve"> 天猫 </v>
      </c>
      <c r="E472" t="str">
        <f t="shared" ca="1" si="151"/>
        <v xml:space="preserve"> App </v>
      </c>
      <c r="F472" t="str">
        <f t="shared" ca="1" si="137"/>
        <v xml:space="preserve"> 支付宝 </v>
      </c>
      <c r="G472" t="str">
        <f t="shared" ca="1" si="138"/>
        <v xml:space="preserve"> 天猫 - App - 支付宝 </v>
      </c>
      <c r="H472" t="str">
        <f t="shared" ca="1" si="139"/>
        <v>4776</v>
      </c>
      <c r="I472">
        <f t="shared" ca="1" si="140"/>
        <v>6</v>
      </c>
      <c r="J472" t="str">
        <f t="shared" ca="1" si="141"/>
        <v>天猫 - App - 支付宝</v>
      </c>
      <c r="K472" t="str">
        <f t="shared" ca="1" si="142"/>
        <v>139****4776</v>
      </c>
      <c r="L472">
        <f t="shared" si="143"/>
        <v>472</v>
      </c>
      <c r="M472">
        <f t="shared" si="144"/>
        <v>471</v>
      </c>
      <c r="N472" s="3">
        <f t="shared" ca="1" si="145"/>
        <v>199922</v>
      </c>
      <c r="O472" s="5">
        <f t="shared" ca="1" si="146"/>
        <v>170944</v>
      </c>
      <c r="P472" t="str">
        <f t="shared" ca="1" si="147"/>
        <v xml:space="preserve"> 支付宝 </v>
      </c>
      <c r="Q472" t="str">
        <f t="shared" ca="1" si="148"/>
        <v xml:space="preserve"> 微信支付 </v>
      </c>
      <c r="R472" t="str">
        <f t="shared" ca="1" si="149"/>
        <v xml:space="preserve"> 信用卡 </v>
      </c>
      <c r="S472" t="str">
        <f t="shared" ca="1" si="150"/>
        <v>支付宝 - 微信支付 - 信用卡</v>
      </c>
    </row>
    <row r="473" spans="1:19" x14ac:dyDescent="0.2">
      <c r="A473" s="3">
        <f t="shared" ca="1" si="135"/>
        <v>170944</v>
      </c>
      <c r="B473">
        <v>101430</v>
      </c>
      <c r="C473">
        <f t="shared" ca="1" si="136"/>
        <v>13153490001</v>
      </c>
      <c r="D473" t="str">
        <f t="shared" ca="1" si="151"/>
        <v xml:space="preserve"> App </v>
      </c>
      <c r="E473" t="str">
        <f t="shared" ca="1" si="151"/>
        <v xml:space="preserve"> 微信 </v>
      </c>
      <c r="F473" t="str">
        <f t="shared" ca="1" si="137"/>
        <v xml:space="preserve"> 微信支付 </v>
      </c>
      <c r="G473" t="str">
        <f t="shared" ca="1" si="138"/>
        <v xml:space="preserve"> App - 微信 - 微信支付 </v>
      </c>
      <c r="H473" t="str">
        <f t="shared" ca="1" si="139"/>
        <v>0001</v>
      </c>
      <c r="I473">
        <f t="shared" ca="1" si="140"/>
        <v>6</v>
      </c>
      <c r="J473" t="str">
        <f t="shared" ca="1" si="141"/>
        <v>App - 微信 - 微信支付</v>
      </c>
      <c r="K473" t="str">
        <f t="shared" ca="1" si="142"/>
        <v>131****0001</v>
      </c>
      <c r="L473">
        <f t="shared" si="143"/>
        <v>473</v>
      </c>
      <c r="M473">
        <f t="shared" si="144"/>
        <v>472</v>
      </c>
      <c r="N473" s="3">
        <f t="shared" ca="1" si="145"/>
        <v>147782</v>
      </c>
      <c r="O473" s="5">
        <f t="shared" ca="1" si="146"/>
        <v>129035</v>
      </c>
      <c r="P473" t="str">
        <f t="shared" ca="1" si="147"/>
        <v xml:space="preserve"> 信用卡 </v>
      </c>
      <c r="Q473" t="str">
        <f t="shared" ca="1" si="148"/>
        <v xml:space="preserve"> 支付宝 </v>
      </c>
      <c r="R473" t="str">
        <f t="shared" ca="1" si="149"/>
        <v xml:space="preserve"> 信用卡 </v>
      </c>
      <c r="S473" t="str">
        <f t="shared" ca="1" si="150"/>
        <v>信用卡 - 支付宝 - 信用卡</v>
      </c>
    </row>
    <row r="474" spans="1:19" x14ac:dyDescent="0.2">
      <c r="A474" s="3">
        <f t="shared" ca="1" si="135"/>
        <v>129035</v>
      </c>
      <c r="B474">
        <v>100427</v>
      </c>
      <c r="C474">
        <f t="shared" ca="1" si="136"/>
        <v>13903148049</v>
      </c>
      <c r="D474" t="str">
        <f t="shared" ca="1" si="151"/>
        <v xml:space="preserve"> 天猫 </v>
      </c>
      <c r="E474" t="str">
        <f t="shared" ca="1" si="151"/>
        <v xml:space="preserve"> 天猫 </v>
      </c>
      <c r="F474" t="str">
        <f t="shared" ca="1" si="137"/>
        <v xml:space="preserve"> 信用卡 </v>
      </c>
      <c r="G474" t="str">
        <f t="shared" ca="1" si="138"/>
        <v xml:space="preserve"> 天猫 - 天猫 - 信用卡 </v>
      </c>
      <c r="H474" t="str">
        <f t="shared" ca="1" si="139"/>
        <v>8049</v>
      </c>
      <c r="I474">
        <f t="shared" ca="1" si="140"/>
        <v>6</v>
      </c>
      <c r="J474" t="str">
        <f t="shared" ca="1" si="141"/>
        <v>天猫 - 天猫 - 信用卡</v>
      </c>
      <c r="K474" t="str">
        <f t="shared" ca="1" si="142"/>
        <v>139****8049</v>
      </c>
      <c r="L474">
        <f t="shared" si="143"/>
        <v>474</v>
      </c>
      <c r="M474">
        <f t="shared" si="144"/>
        <v>473</v>
      </c>
      <c r="N474" s="3">
        <f t="shared" ca="1" si="145"/>
        <v>164897</v>
      </c>
      <c r="O474" s="5">
        <f t="shared" ca="1" si="146"/>
        <v>157366</v>
      </c>
      <c r="P474" t="str">
        <f t="shared" ca="1" si="147"/>
        <v xml:space="preserve"> 信用卡 </v>
      </c>
      <c r="Q474" t="str">
        <f t="shared" ca="1" si="148"/>
        <v xml:space="preserve"> 信用卡 </v>
      </c>
      <c r="R474" t="str">
        <f t="shared" ca="1" si="149"/>
        <v xml:space="preserve"> 支付宝 </v>
      </c>
      <c r="S474" t="str">
        <f t="shared" ca="1" si="150"/>
        <v>信用卡 - 信用卡 - 支付宝</v>
      </c>
    </row>
    <row r="475" spans="1:19" x14ac:dyDescent="0.2">
      <c r="A475" s="3">
        <f t="shared" ca="1" si="135"/>
        <v>157366</v>
      </c>
      <c r="B475">
        <v>101493</v>
      </c>
      <c r="C475">
        <f t="shared" ca="1" si="136"/>
        <v>13140258406</v>
      </c>
      <c r="D475" t="str">
        <f t="shared" ca="1" si="151"/>
        <v xml:space="preserve"> 天猫 </v>
      </c>
      <c r="E475" t="str">
        <f t="shared" ca="1" si="151"/>
        <v xml:space="preserve"> 天猫 </v>
      </c>
      <c r="F475" t="str">
        <f t="shared" ca="1" si="137"/>
        <v xml:space="preserve"> 微信支付 </v>
      </c>
      <c r="G475" t="str">
        <f t="shared" ca="1" si="138"/>
        <v xml:space="preserve"> 天猫 - 天猫 - 微信支付 </v>
      </c>
      <c r="H475" t="str">
        <f t="shared" ca="1" si="139"/>
        <v>8406</v>
      </c>
      <c r="I475">
        <f t="shared" ca="1" si="140"/>
        <v>6</v>
      </c>
      <c r="J475" t="str">
        <f t="shared" ca="1" si="141"/>
        <v>天猫 - 天猫 - 微信支付</v>
      </c>
      <c r="K475" t="str">
        <f t="shared" ca="1" si="142"/>
        <v>131****8406</v>
      </c>
      <c r="L475">
        <f t="shared" si="143"/>
        <v>475</v>
      </c>
      <c r="M475">
        <f t="shared" si="144"/>
        <v>474</v>
      </c>
      <c r="N475" s="3">
        <f t="shared" ca="1" si="145"/>
        <v>152856</v>
      </c>
      <c r="O475" s="5">
        <f t="shared" ca="1" si="146"/>
        <v>164737</v>
      </c>
      <c r="P475" t="str">
        <f t="shared" ca="1" si="147"/>
        <v xml:space="preserve"> 支付宝 </v>
      </c>
      <c r="Q475" t="str">
        <f t="shared" ca="1" si="148"/>
        <v xml:space="preserve"> 信用卡 </v>
      </c>
      <c r="R475" t="str">
        <f t="shared" ca="1" si="149"/>
        <v xml:space="preserve"> 支付宝 </v>
      </c>
      <c r="S475" t="str">
        <f t="shared" ca="1" si="150"/>
        <v>支付宝 - 信用卡 - 支付宝</v>
      </c>
    </row>
    <row r="476" spans="1:19" x14ac:dyDescent="0.2">
      <c r="A476" s="3">
        <f t="shared" ca="1" si="135"/>
        <v>164737</v>
      </c>
      <c r="B476">
        <v>101125</v>
      </c>
      <c r="C476">
        <f t="shared" ca="1" si="136"/>
        <v>13933829947</v>
      </c>
      <c r="D476" t="str">
        <f t="shared" ca="1" si="151"/>
        <v xml:space="preserve"> 微信 </v>
      </c>
      <c r="E476" t="str">
        <f t="shared" ca="1" si="151"/>
        <v xml:space="preserve"> 微信 </v>
      </c>
      <c r="F476" t="str">
        <f t="shared" ca="1" si="137"/>
        <v xml:space="preserve"> 支付宝 </v>
      </c>
      <c r="G476" t="str">
        <f t="shared" ca="1" si="138"/>
        <v xml:space="preserve"> 微信 - 微信 - 支付宝 </v>
      </c>
      <c r="H476" t="str">
        <f t="shared" ca="1" si="139"/>
        <v>9947</v>
      </c>
      <c r="I476">
        <f t="shared" ca="1" si="140"/>
        <v>6</v>
      </c>
      <c r="J476" t="str">
        <f t="shared" ca="1" si="141"/>
        <v>微信 - 微信 - 支付宝</v>
      </c>
      <c r="K476" t="str">
        <f t="shared" ca="1" si="142"/>
        <v>139****9947</v>
      </c>
      <c r="L476">
        <f t="shared" si="143"/>
        <v>476</v>
      </c>
      <c r="M476">
        <f t="shared" si="144"/>
        <v>475</v>
      </c>
      <c r="N476" s="3">
        <f t="shared" ca="1" si="145"/>
        <v>148986</v>
      </c>
      <c r="O476" s="5">
        <f t="shared" ca="1" si="146"/>
        <v>155678</v>
      </c>
      <c r="P476" t="str">
        <f t="shared" ca="1" si="147"/>
        <v xml:space="preserve"> 微信支付 </v>
      </c>
      <c r="Q476" t="str">
        <f t="shared" ca="1" si="148"/>
        <v xml:space="preserve"> 信用卡 </v>
      </c>
      <c r="R476" t="str">
        <f t="shared" ca="1" si="149"/>
        <v xml:space="preserve"> 支付宝 </v>
      </c>
      <c r="S476" t="str">
        <f t="shared" ca="1" si="150"/>
        <v>微信支付 - 信用卡 - 支付宝</v>
      </c>
    </row>
    <row r="477" spans="1:19" x14ac:dyDescent="0.2">
      <c r="A477" s="3">
        <f t="shared" ca="1" si="135"/>
        <v>155678</v>
      </c>
      <c r="B477">
        <v>100490</v>
      </c>
      <c r="C477">
        <f t="shared" ca="1" si="136"/>
        <v>13890088857</v>
      </c>
      <c r="D477" t="str">
        <f t="shared" ca="1" si="151"/>
        <v xml:space="preserve"> 微信 </v>
      </c>
      <c r="E477" t="str">
        <f t="shared" ca="1" si="151"/>
        <v xml:space="preserve"> App </v>
      </c>
      <c r="F477" t="str">
        <f t="shared" ca="1" si="137"/>
        <v xml:space="preserve"> 信用卡 </v>
      </c>
      <c r="G477" t="str">
        <f t="shared" ca="1" si="138"/>
        <v xml:space="preserve"> 微信 - App - 信用卡 </v>
      </c>
      <c r="H477" t="str">
        <f t="shared" ca="1" si="139"/>
        <v>8857</v>
      </c>
      <c r="I477">
        <f t="shared" ca="1" si="140"/>
        <v>6</v>
      </c>
      <c r="J477" t="str">
        <f t="shared" ca="1" si="141"/>
        <v>微信 - App - 信用卡</v>
      </c>
      <c r="K477" t="str">
        <f t="shared" ca="1" si="142"/>
        <v>138****8857</v>
      </c>
      <c r="L477">
        <f t="shared" si="143"/>
        <v>477</v>
      </c>
      <c r="M477">
        <f t="shared" si="144"/>
        <v>476</v>
      </c>
      <c r="N477" s="3">
        <f t="shared" ca="1" si="145"/>
        <v>153550</v>
      </c>
      <c r="O477" s="5">
        <f t="shared" ca="1" si="146"/>
        <v>197906</v>
      </c>
      <c r="P477" t="str">
        <f t="shared" ca="1" si="147"/>
        <v xml:space="preserve"> 微信支付 </v>
      </c>
      <c r="Q477" t="str">
        <f t="shared" ca="1" si="148"/>
        <v xml:space="preserve"> 微信支付 </v>
      </c>
      <c r="R477" t="str">
        <f t="shared" ca="1" si="149"/>
        <v xml:space="preserve"> 支付宝 </v>
      </c>
      <c r="S477" t="str">
        <f t="shared" ca="1" si="150"/>
        <v>微信支付 - 微信支付 - 支付宝</v>
      </c>
    </row>
    <row r="478" spans="1:19" x14ac:dyDescent="0.2">
      <c r="A478" s="3">
        <f t="shared" ca="1" si="135"/>
        <v>197906</v>
      </c>
      <c r="B478">
        <v>101338</v>
      </c>
      <c r="C478">
        <f t="shared" ca="1" si="136"/>
        <v>13690702413</v>
      </c>
      <c r="D478" t="str">
        <f t="shared" ca="1" si="151"/>
        <v xml:space="preserve"> App </v>
      </c>
      <c r="E478" t="str">
        <f t="shared" ca="1" si="151"/>
        <v xml:space="preserve"> 微信 </v>
      </c>
      <c r="F478" t="str">
        <f t="shared" ca="1" si="137"/>
        <v xml:space="preserve"> 支付宝 </v>
      </c>
      <c r="G478" t="str">
        <f t="shared" ca="1" si="138"/>
        <v xml:space="preserve"> App - 微信 - 支付宝 </v>
      </c>
      <c r="H478" t="str">
        <f t="shared" ca="1" si="139"/>
        <v>2413</v>
      </c>
      <c r="I478">
        <f t="shared" ca="1" si="140"/>
        <v>6</v>
      </c>
      <c r="J478" t="str">
        <f t="shared" ca="1" si="141"/>
        <v>App - 微信 - 支付宝</v>
      </c>
      <c r="K478" t="str">
        <f t="shared" ca="1" si="142"/>
        <v>136****2413</v>
      </c>
      <c r="L478">
        <f t="shared" si="143"/>
        <v>478</v>
      </c>
      <c r="M478">
        <f t="shared" si="144"/>
        <v>477</v>
      </c>
      <c r="N478" s="3">
        <f t="shared" ca="1" si="145"/>
        <v>137435</v>
      </c>
      <c r="O478" s="5">
        <f t="shared" ca="1" si="146"/>
        <v>192883</v>
      </c>
      <c r="P478" t="str">
        <f t="shared" ca="1" si="147"/>
        <v xml:space="preserve"> 微信支付 </v>
      </c>
      <c r="Q478" t="str">
        <f t="shared" ca="1" si="148"/>
        <v xml:space="preserve"> 微信支付 </v>
      </c>
      <c r="R478" t="str">
        <f t="shared" ca="1" si="149"/>
        <v xml:space="preserve"> 微信支付 </v>
      </c>
      <c r="S478" t="str">
        <f t="shared" ca="1" si="150"/>
        <v>微信支付 - 微信支付 - 微信支付</v>
      </c>
    </row>
    <row r="479" spans="1:19" x14ac:dyDescent="0.2">
      <c r="A479" s="3">
        <f t="shared" ca="1" si="135"/>
        <v>192883</v>
      </c>
      <c r="B479">
        <v>100131</v>
      </c>
      <c r="C479">
        <f t="shared" ca="1" si="136"/>
        <v>13907681758</v>
      </c>
      <c r="D479" t="str">
        <f t="shared" ca="1" si="151"/>
        <v xml:space="preserve"> 微信 </v>
      </c>
      <c r="E479" t="str">
        <f t="shared" ca="1" si="151"/>
        <v xml:space="preserve"> 微信 </v>
      </c>
      <c r="F479" t="str">
        <f t="shared" ca="1" si="137"/>
        <v xml:space="preserve"> 微信支付 </v>
      </c>
      <c r="G479" t="str">
        <f t="shared" ca="1" si="138"/>
        <v xml:space="preserve"> 微信 - 微信 - 微信支付 </v>
      </c>
      <c r="H479" t="str">
        <f t="shared" ca="1" si="139"/>
        <v>1758</v>
      </c>
      <c r="I479">
        <f t="shared" ca="1" si="140"/>
        <v>6</v>
      </c>
      <c r="J479" t="str">
        <f t="shared" ca="1" si="141"/>
        <v>微信 - 微信 - 微信支付</v>
      </c>
      <c r="K479" t="str">
        <f t="shared" ca="1" si="142"/>
        <v>139****1758</v>
      </c>
      <c r="L479">
        <f t="shared" si="143"/>
        <v>479</v>
      </c>
      <c r="M479">
        <f t="shared" si="144"/>
        <v>478</v>
      </c>
      <c r="N479" s="3">
        <f t="shared" ca="1" si="145"/>
        <v>134699</v>
      </c>
      <c r="O479" s="5">
        <f t="shared" ca="1" si="146"/>
        <v>164911</v>
      </c>
      <c r="P479" t="str">
        <f t="shared" ca="1" si="147"/>
        <v xml:space="preserve"> 支付宝 </v>
      </c>
      <c r="Q479" t="str">
        <f t="shared" ca="1" si="148"/>
        <v xml:space="preserve"> 信用卡 </v>
      </c>
      <c r="R479" t="str">
        <f t="shared" ca="1" si="149"/>
        <v xml:space="preserve"> 支付宝 </v>
      </c>
      <c r="S479" t="str">
        <f t="shared" ca="1" si="150"/>
        <v>支付宝 - 信用卡 - 支付宝</v>
      </c>
    </row>
    <row r="480" spans="1:19" x14ac:dyDescent="0.2">
      <c r="A480" s="3">
        <f t="shared" ca="1" si="135"/>
        <v>164911</v>
      </c>
      <c r="B480">
        <v>101086</v>
      </c>
      <c r="C480">
        <f t="shared" ca="1" si="136"/>
        <v>13670331228</v>
      </c>
      <c r="D480" t="str">
        <f t="shared" ca="1" si="151"/>
        <v xml:space="preserve"> 微信 </v>
      </c>
      <c r="E480" t="str">
        <f t="shared" ca="1" si="151"/>
        <v xml:space="preserve"> 天猫 </v>
      </c>
      <c r="F480" t="str">
        <f t="shared" ca="1" si="137"/>
        <v xml:space="preserve"> 支付宝 </v>
      </c>
      <c r="G480" t="str">
        <f t="shared" ca="1" si="138"/>
        <v xml:space="preserve"> 微信 - 天猫 - 支付宝 </v>
      </c>
      <c r="H480" t="str">
        <f t="shared" ca="1" si="139"/>
        <v>1228</v>
      </c>
      <c r="I480">
        <f t="shared" ca="1" si="140"/>
        <v>6</v>
      </c>
      <c r="J480" t="str">
        <f t="shared" ca="1" si="141"/>
        <v>微信 - 天猫 - 支付宝</v>
      </c>
      <c r="K480" t="str">
        <f t="shared" ca="1" si="142"/>
        <v>136****1228</v>
      </c>
      <c r="L480">
        <f t="shared" si="143"/>
        <v>480</v>
      </c>
      <c r="M480">
        <f t="shared" si="144"/>
        <v>479</v>
      </c>
      <c r="N480" s="3">
        <f t="shared" ca="1" si="145"/>
        <v>157965</v>
      </c>
      <c r="O480" s="5">
        <f t="shared" ca="1" si="146"/>
        <v>109402</v>
      </c>
      <c r="P480" t="str">
        <f t="shared" ca="1" si="147"/>
        <v xml:space="preserve"> 信用卡 </v>
      </c>
      <c r="Q480" t="str">
        <f t="shared" ca="1" si="148"/>
        <v xml:space="preserve"> 微信支付 </v>
      </c>
      <c r="R480" t="str">
        <f t="shared" ca="1" si="149"/>
        <v xml:space="preserve"> 信用卡 </v>
      </c>
      <c r="S480" t="str">
        <f t="shared" ca="1" si="150"/>
        <v>信用卡 - 微信支付 - 信用卡</v>
      </c>
    </row>
    <row r="481" spans="1:19" x14ac:dyDescent="0.2">
      <c r="A481" s="3">
        <f t="shared" ca="1" si="135"/>
        <v>109402</v>
      </c>
      <c r="B481">
        <v>100389</v>
      </c>
      <c r="C481">
        <f t="shared" ca="1" si="136"/>
        <v>13770356157</v>
      </c>
      <c r="D481" t="str">
        <f t="shared" ca="1" si="151"/>
        <v xml:space="preserve"> 天猫 </v>
      </c>
      <c r="E481" t="str">
        <f t="shared" ca="1" si="151"/>
        <v xml:space="preserve"> App </v>
      </c>
      <c r="F481" t="str">
        <f t="shared" ca="1" si="137"/>
        <v xml:space="preserve"> 信用卡 </v>
      </c>
      <c r="G481" t="str">
        <f t="shared" ca="1" si="138"/>
        <v xml:space="preserve"> 天猫 - App - 信用卡 </v>
      </c>
      <c r="H481" t="str">
        <f t="shared" ca="1" si="139"/>
        <v>6157</v>
      </c>
      <c r="I481">
        <f t="shared" ca="1" si="140"/>
        <v>6</v>
      </c>
      <c r="J481" t="str">
        <f t="shared" ca="1" si="141"/>
        <v>天猫 - App - 信用卡</v>
      </c>
      <c r="K481" t="str">
        <f t="shared" ca="1" si="142"/>
        <v>137****6157</v>
      </c>
      <c r="L481">
        <f t="shared" si="143"/>
        <v>481</v>
      </c>
      <c r="M481">
        <f t="shared" si="144"/>
        <v>480</v>
      </c>
      <c r="N481" s="3">
        <f t="shared" ca="1" si="145"/>
        <v>112116</v>
      </c>
      <c r="O481" s="5">
        <f t="shared" ca="1" si="146"/>
        <v>191971</v>
      </c>
      <c r="P481" t="str">
        <f t="shared" ca="1" si="147"/>
        <v xml:space="preserve"> 微信支付 </v>
      </c>
      <c r="Q481" t="str">
        <f t="shared" ca="1" si="148"/>
        <v xml:space="preserve"> 信用卡 </v>
      </c>
      <c r="R481" t="str">
        <f t="shared" ca="1" si="149"/>
        <v xml:space="preserve"> 支付宝 </v>
      </c>
      <c r="S481" t="str">
        <f t="shared" ca="1" si="150"/>
        <v>微信支付 - 信用卡 - 支付宝</v>
      </c>
    </row>
    <row r="482" spans="1:19" x14ac:dyDescent="0.2">
      <c r="A482" s="3">
        <f t="shared" ca="1" si="135"/>
        <v>191971</v>
      </c>
      <c r="B482">
        <v>100269</v>
      </c>
      <c r="C482">
        <f t="shared" ca="1" si="136"/>
        <v>13975444382</v>
      </c>
      <c r="D482" t="str">
        <f t="shared" ref="D482:E501" ca="1" si="152">IF(RAND()&lt;0.33," 天猫 ",IF(RAND()&lt;0.66," 微信 "," App "))</f>
        <v xml:space="preserve"> 微信 </v>
      </c>
      <c r="E482" t="str">
        <f t="shared" ca="1" si="152"/>
        <v xml:space="preserve"> 微信 </v>
      </c>
      <c r="F482" t="str">
        <f t="shared" ca="1" si="137"/>
        <v xml:space="preserve"> 支付宝 </v>
      </c>
      <c r="G482" t="str">
        <f t="shared" ca="1" si="138"/>
        <v xml:space="preserve"> 微信 - 微信 - 支付宝 </v>
      </c>
      <c r="H482" t="str">
        <f t="shared" ca="1" si="139"/>
        <v>4382</v>
      </c>
      <c r="I482">
        <f t="shared" ca="1" si="140"/>
        <v>6</v>
      </c>
      <c r="J482" t="str">
        <f t="shared" ca="1" si="141"/>
        <v>微信 - 微信 - 支付宝</v>
      </c>
      <c r="K482" t="str">
        <f t="shared" ca="1" si="142"/>
        <v>139****4382</v>
      </c>
      <c r="L482">
        <f t="shared" si="143"/>
        <v>482</v>
      </c>
      <c r="M482">
        <f t="shared" si="144"/>
        <v>481</v>
      </c>
      <c r="N482" s="3">
        <f t="shared" ca="1" si="145"/>
        <v>145289</v>
      </c>
      <c r="O482" s="5">
        <f t="shared" ca="1" si="146"/>
        <v>120842</v>
      </c>
      <c r="P482" t="str">
        <f t="shared" ca="1" si="147"/>
        <v xml:space="preserve"> 支付宝 </v>
      </c>
      <c r="Q482" t="str">
        <f t="shared" ca="1" si="148"/>
        <v xml:space="preserve"> 微信支付 </v>
      </c>
      <c r="R482" t="str">
        <f t="shared" ca="1" si="149"/>
        <v xml:space="preserve"> 微信支付 </v>
      </c>
      <c r="S482" t="str">
        <f t="shared" ca="1" si="150"/>
        <v>支付宝 - 微信支付 - 微信支付</v>
      </c>
    </row>
    <row r="483" spans="1:19" x14ac:dyDescent="0.2">
      <c r="A483" s="3">
        <f t="shared" ca="1" si="135"/>
        <v>120842</v>
      </c>
      <c r="B483">
        <v>100233</v>
      </c>
      <c r="C483">
        <f t="shared" ca="1" si="136"/>
        <v>13623319677</v>
      </c>
      <c r="D483" t="str">
        <f t="shared" ca="1" si="152"/>
        <v xml:space="preserve"> 天猫 </v>
      </c>
      <c r="E483" t="str">
        <f t="shared" ca="1" si="152"/>
        <v xml:space="preserve"> 微信 </v>
      </c>
      <c r="F483" t="str">
        <f t="shared" ca="1" si="137"/>
        <v xml:space="preserve"> 微信支付 </v>
      </c>
      <c r="G483" t="str">
        <f t="shared" ca="1" si="138"/>
        <v xml:space="preserve"> 天猫 - 微信 - 微信支付 </v>
      </c>
      <c r="H483" t="str">
        <f t="shared" ca="1" si="139"/>
        <v>9677</v>
      </c>
      <c r="I483">
        <f t="shared" ca="1" si="140"/>
        <v>6</v>
      </c>
      <c r="J483" t="str">
        <f t="shared" ca="1" si="141"/>
        <v>天猫 - 微信 - 微信支付</v>
      </c>
      <c r="K483" t="str">
        <f t="shared" ca="1" si="142"/>
        <v>136****9677</v>
      </c>
      <c r="L483">
        <f t="shared" si="143"/>
        <v>483</v>
      </c>
      <c r="M483">
        <f t="shared" si="144"/>
        <v>482</v>
      </c>
      <c r="N483" s="3">
        <f t="shared" ca="1" si="145"/>
        <v>118164</v>
      </c>
      <c r="O483" s="5">
        <f t="shared" ca="1" si="146"/>
        <v>102431</v>
      </c>
      <c r="P483" t="str">
        <f t="shared" ca="1" si="147"/>
        <v xml:space="preserve"> 微信支付 </v>
      </c>
      <c r="Q483" t="str">
        <f t="shared" ca="1" si="148"/>
        <v xml:space="preserve"> 信用卡 </v>
      </c>
      <c r="R483" t="str">
        <f t="shared" ca="1" si="149"/>
        <v xml:space="preserve"> 支付宝 </v>
      </c>
      <c r="S483" t="str">
        <f t="shared" ca="1" si="150"/>
        <v>微信支付 - 信用卡 - 支付宝</v>
      </c>
    </row>
    <row r="484" spans="1:19" x14ac:dyDescent="0.2">
      <c r="A484" s="3">
        <f t="shared" ca="1" si="135"/>
        <v>102431</v>
      </c>
      <c r="B484">
        <v>101161</v>
      </c>
      <c r="C484">
        <f t="shared" ca="1" si="136"/>
        <v>13616347783</v>
      </c>
      <c r="D484" t="str">
        <f t="shared" ca="1" si="152"/>
        <v xml:space="preserve"> 微信 </v>
      </c>
      <c r="E484" t="str">
        <f t="shared" ca="1" si="152"/>
        <v xml:space="preserve"> 天猫 </v>
      </c>
      <c r="F484" t="str">
        <f t="shared" ca="1" si="137"/>
        <v xml:space="preserve"> 信用卡 </v>
      </c>
      <c r="G484" t="str">
        <f t="shared" ca="1" si="138"/>
        <v xml:space="preserve"> 微信 - 天猫 - 信用卡 </v>
      </c>
      <c r="H484" t="str">
        <f t="shared" ca="1" si="139"/>
        <v>7783</v>
      </c>
      <c r="I484">
        <f t="shared" ca="1" si="140"/>
        <v>6</v>
      </c>
      <c r="J484" t="str">
        <f t="shared" ca="1" si="141"/>
        <v>微信 - 天猫 - 信用卡</v>
      </c>
      <c r="K484" t="str">
        <f t="shared" ca="1" si="142"/>
        <v>136****7783</v>
      </c>
      <c r="L484">
        <f t="shared" si="143"/>
        <v>484</v>
      </c>
      <c r="M484">
        <f t="shared" si="144"/>
        <v>483</v>
      </c>
      <c r="N484" s="3">
        <f t="shared" ca="1" si="145"/>
        <v>106558</v>
      </c>
      <c r="O484" s="5">
        <f t="shared" ca="1" si="146"/>
        <v>101477</v>
      </c>
      <c r="P484" t="str">
        <f t="shared" ca="1" si="147"/>
        <v xml:space="preserve"> 支付宝 </v>
      </c>
      <c r="Q484" t="str">
        <f t="shared" ca="1" si="148"/>
        <v xml:space="preserve"> 微信支付 </v>
      </c>
      <c r="R484" t="str">
        <f t="shared" ca="1" si="149"/>
        <v xml:space="preserve"> 支付宝 </v>
      </c>
      <c r="S484" t="str">
        <f t="shared" ca="1" si="150"/>
        <v>支付宝 - 微信支付 - 支付宝</v>
      </c>
    </row>
    <row r="485" spans="1:19" x14ac:dyDescent="0.2">
      <c r="A485" s="3">
        <f t="shared" ca="1" si="135"/>
        <v>101477</v>
      </c>
      <c r="B485">
        <v>101469</v>
      </c>
      <c r="C485">
        <f t="shared" ca="1" si="136"/>
        <v>13049122542</v>
      </c>
      <c r="D485" t="str">
        <f t="shared" ca="1" si="152"/>
        <v xml:space="preserve"> 微信 </v>
      </c>
      <c r="E485" t="str">
        <f t="shared" ca="1" si="152"/>
        <v xml:space="preserve"> 微信 </v>
      </c>
      <c r="F485" t="str">
        <f t="shared" ca="1" si="137"/>
        <v xml:space="preserve"> 信用卡 </v>
      </c>
      <c r="G485" t="str">
        <f t="shared" ca="1" si="138"/>
        <v xml:space="preserve"> 微信 - 微信 - 信用卡 </v>
      </c>
      <c r="H485" t="str">
        <f t="shared" ca="1" si="139"/>
        <v>2542</v>
      </c>
      <c r="I485">
        <f t="shared" ca="1" si="140"/>
        <v>6</v>
      </c>
      <c r="J485" t="str">
        <f t="shared" ca="1" si="141"/>
        <v>微信 - 微信 - 信用卡</v>
      </c>
      <c r="K485" t="str">
        <f t="shared" ca="1" si="142"/>
        <v>130****2542</v>
      </c>
      <c r="L485">
        <f t="shared" si="143"/>
        <v>485</v>
      </c>
      <c r="M485">
        <f t="shared" si="144"/>
        <v>484</v>
      </c>
      <c r="N485" s="3">
        <f t="shared" ca="1" si="145"/>
        <v>197573</v>
      </c>
      <c r="O485" s="5">
        <f t="shared" ca="1" si="146"/>
        <v>164945</v>
      </c>
      <c r="P485" t="str">
        <f t="shared" ca="1" si="147"/>
        <v xml:space="preserve"> 信用卡 </v>
      </c>
      <c r="Q485" t="str">
        <f t="shared" ca="1" si="148"/>
        <v xml:space="preserve"> 微信支付 </v>
      </c>
      <c r="R485" t="str">
        <f t="shared" ca="1" si="149"/>
        <v xml:space="preserve"> 信用卡 </v>
      </c>
      <c r="S485" t="str">
        <f t="shared" ca="1" si="150"/>
        <v>信用卡 - 微信支付 - 信用卡</v>
      </c>
    </row>
    <row r="486" spans="1:19" x14ac:dyDescent="0.2">
      <c r="A486" s="3">
        <f t="shared" ca="1" si="135"/>
        <v>164945</v>
      </c>
      <c r="B486">
        <v>100253</v>
      </c>
      <c r="C486">
        <f t="shared" ca="1" si="136"/>
        <v>13462823321</v>
      </c>
      <c r="D486" t="str">
        <f t="shared" ca="1" si="152"/>
        <v xml:space="preserve"> 天猫 </v>
      </c>
      <c r="E486" t="str">
        <f t="shared" ca="1" si="152"/>
        <v xml:space="preserve"> 天猫 </v>
      </c>
      <c r="F486" t="str">
        <f t="shared" ca="1" si="137"/>
        <v xml:space="preserve"> 微信支付 </v>
      </c>
      <c r="G486" t="str">
        <f t="shared" ca="1" si="138"/>
        <v xml:space="preserve"> 天猫 - 天猫 - 微信支付 </v>
      </c>
      <c r="H486" t="str">
        <f t="shared" ca="1" si="139"/>
        <v>3321</v>
      </c>
      <c r="I486">
        <f t="shared" ca="1" si="140"/>
        <v>6</v>
      </c>
      <c r="J486" t="str">
        <f t="shared" ca="1" si="141"/>
        <v>天猫 - 天猫 - 微信支付</v>
      </c>
      <c r="K486" t="str">
        <f t="shared" ca="1" si="142"/>
        <v>134****3321</v>
      </c>
      <c r="L486">
        <f t="shared" si="143"/>
        <v>486</v>
      </c>
      <c r="M486">
        <f t="shared" si="144"/>
        <v>485</v>
      </c>
      <c r="N486" s="3">
        <f t="shared" ca="1" si="145"/>
        <v>196958</v>
      </c>
      <c r="O486" s="5">
        <f t="shared" ca="1" si="146"/>
        <v>172876</v>
      </c>
      <c r="P486" t="str">
        <f t="shared" ca="1" si="147"/>
        <v xml:space="preserve"> 信用卡 </v>
      </c>
      <c r="Q486" t="str">
        <f t="shared" ca="1" si="148"/>
        <v xml:space="preserve"> 支付宝 </v>
      </c>
      <c r="R486" t="str">
        <f t="shared" ca="1" si="149"/>
        <v xml:space="preserve"> 微信支付 </v>
      </c>
      <c r="S486" t="str">
        <f t="shared" ca="1" si="150"/>
        <v>信用卡 - 支付宝 - 微信支付</v>
      </c>
    </row>
    <row r="487" spans="1:19" x14ac:dyDescent="0.2">
      <c r="A487" s="3">
        <f t="shared" ca="1" si="135"/>
        <v>172876</v>
      </c>
      <c r="B487">
        <v>100453</v>
      </c>
      <c r="C487">
        <f t="shared" ca="1" si="136"/>
        <v>13622839720</v>
      </c>
      <c r="D487" t="str">
        <f t="shared" ca="1" si="152"/>
        <v xml:space="preserve"> App </v>
      </c>
      <c r="E487" t="str">
        <f t="shared" ca="1" si="152"/>
        <v xml:space="preserve"> 微信 </v>
      </c>
      <c r="F487" t="str">
        <f t="shared" ca="1" si="137"/>
        <v xml:space="preserve"> 信用卡 </v>
      </c>
      <c r="G487" t="str">
        <f t="shared" ca="1" si="138"/>
        <v xml:space="preserve"> App - 微信 - 信用卡 </v>
      </c>
      <c r="H487" t="str">
        <f t="shared" ca="1" si="139"/>
        <v>9720</v>
      </c>
      <c r="I487">
        <f t="shared" ca="1" si="140"/>
        <v>6</v>
      </c>
      <c r="J487" t="str">
        <f t="shared" ca="1" si="141"/>
        <v>App - 微信 - 信用卡</v>
      </c>
      <c r="K487" t="str">
        <f t="shared" ca="1" si="142"/>
        <v>136****9720</v>
      </c>
      <c r="L487">
        <f t="shared" si="143"/>
        <v>487</v>
      </c>
      <c r="M487">
        <f t="shared" si="144"/>
        <v>486</v>
      </c>
      <c r="N487" s="3">
        <f t="shared" ca="1" si="145"/>
        <v>179193</v>
      </c>
      <c r="O487" s="5">
        <f t="shared" ca="1" si="146"/>
        <v>118684</v>
      </c>
      <c r="P487" t="str">
        <f t="shared" ca="1" si="147"/>
        <v xml:space="preserve"> 微信支付 </v>
      </c>
      <c r="Q487" t="str">
        <f t="shared" ca="1" si="148"/>
        <v xml:space="preserve"> 支付宝 </v>
      </c>
      <c r="R487" t="str">
        <f t="shared" ca="1" si="149"/>
        <v xml:space="preserve"> 微信支付 </v>
      </c>
      <c r="S487" t="str">
        <f t="shared" ca="1" si="150"/>
        <v>微信支付 - 支付宝 - 微信支付</v>
      </c>
    </row>
    <row r="488" spans="1:19" x14ac:dyDescent="0.2">
      <c r="A488" s="3">
        <f t="shared" ca="1" si="135"/>
        <v>118684</v>
      </c>
      <c r="B488">
        <v>100331</v>
      </c>
      <c r="C488">
        <f t="shared" ca="1" si="136"/>
        <v>13894792477</v>
      </c>
      <c r="D488" t="str">
        <f t="shared" ca="1" si="152"/>
        <v xml:space="preserve"> 天猫 </v>
      </c>
      <c r="E488" t="str">
        <f t="shared" ca="1" si="152"/>
        <v xml:space="preserve"> 微信 </v>
      </c>
      <c r="F488" t="str">
        <f t="shared" ca="1" si="137"/>
        <v xml:space="preserve"> 支付宝 </v>
      </c>
      <c r="G488" t="str">
        <f t="shared" ca="1" si="138"/>
        <v xml:space="preserve"> 天猫 - 微信 - 支付宝 </v>
      </c>
      <c r="H488" t="str">
        <f t="shared" ca="1" si="139"/>
        <v>2477</v>
      </c>
      <c r="I488">
        <f t="shared" ca="1" si="140"/>
        <v>6</v>
      </c>
      <c r="J488" t="str">
        <f t="shared" ca="1" si="141"/>
        <v>天猫 - 微信 - 支付宝</v>
      </c>
      <c r="K488" t="str">
        <f t="shared" ca="1" si="142"/>
        <v>138****2477</v>
      </c>
      <c r="L488">
        <f t="shared" si="143"/>
        <v>488</v>
      </c>
      <c r="M488">
        <f t="shared" si="144"/>
        <v>487</v>
      </c>
      <c r="N488" s="3">
        <f t="shared" ca="1" si="145"/>
        <v>192617</v>
      </c>
      <c r="O488" s="5">
        <f t="shared" ca="1" si="146"/>
        <v>114862</v>
      </c>
      <c r="P488" t="str">
        <f t="shared" ca="1" si="147"/>
        <v xml:space="preserve"> 信用卡 </v>
      </c>
      <c r="Q488" t="str">
        <f t="shared" ca="1" si="148"/>
        <v xml:space="preserve"> 微信支付 </v>
      </c>
      <c r="R488" t="str">
        <f t="shared" ca="1" si="149"/>
        <v xml:space="preserve"> 信用卡 </v>
      </c>
      <c r="S488" t="str">
        <f t="shared" ca="1" si="150"/>
        <v>信用卡 - 微信支付 - 信用卡</v>
      </c>
    </row>
    <row r="489" spans="1:19" x14ac:dyDescent="0.2">
      <c r="A489" s="3">
        <f t="shared" ca="1" si="135"/>
        <v>114862</v>
      </c>
      <c r="B489">
        <v>100842</v>
      </c>
      <c r="C489">
        <f t="shared" ca="1" si="136"/>
        <v>13009229073</v>
      </c>
      <c r="D489" t="str">
        <f t="shared" ca="1" si="152"/>
        <v xml:space="preserve"> 天猫 </v>
      </c>
      <c r="E489" t="str">
        <f t="shared" ca="1" si="152"/>
        <v xml:space="preserve"> 微信 </v>
      </c>
      <c r="F489" t="str">
        <f t="shared" ca="1" si="137"/>
        <v xml:space="preserve"> 支付宝 </v>
      </c>
      <c r="G489" t="str">
        <f t="shared" ca="1" si="138"/>
        <v xml:space="preserve"> 天猫 - 微信 - 支付宝 </v>
      </c>
      <c r="H489" t="str">
        <f t="shared" ca="1" si="139"/>
        <v>9073</v>
      </c>
      <c r="I489">
        <f t="shared" ca="1" si="140"/>
        <v>6</v>
      </c>
      <c r="J489" t="str">
        <f t="shared" ca="1" si="141"/>
        <v>天猫 - 微信 - 支付宝</v>
      </c>
      <c r="K489" t="str">
        <f t="shared" ca="1" si="142"/>
        <v>130****9073</v>
      </c>
      <c r="L489">
        <f t="shared" si="143"/>
        <v>489</v>
      </c>
      <c r="M489">
        <f t="shared" si="144"/>
        <v>488</v>
      </c>
      <c r="N489" s="3">
        <f t="shared" ca="1" si="145"/>
        <v>145170</v>
      </c>
      <c r="O489" s="5">
        <f t="shared" ca="1" si="146"/>
        <v>186475</v>
      </c>
      <c r="P489" t="str">
        <f t="shared" ca="1" si="147"/>
        <v xml:space="preserve"> 微信支付 </v>
      </c>
      <c r="Q489" t="str">
        <f t="shared" ca="1" si="148"/>
        <v xml:space="preserve"> 信用卡 </v>
      </c>
      <c r="R489" t="str">
        <f t="shared" ca="1" si="149"/>
        <v xml:space="preserve"> 微信支付 </v>
      </c>
      <c r="S489" t="str">
        <f t="shared" ca="1" si="150"/>
        <v>微信支付 - 信用卡 - 微信支付</v>
      </c>
    </row>
    <row r="490" spans="1:19" x14ac:dyDescent="0.2">
      <c r="A490" s="3">
        <f t="shared" ca="1" si="135"/>
        <v>186475</v>
      </c>
      <c r="B490">
        <v>100523</v>
      </c>
      <c r="C490">
        <f t="shared" ca="1" si="136"/>
        <v>13666120527</v>
      </c>
      <c r="D490" t="str">
        <f t="shared" ca="1" si="152"/>
        <v xml:space="preserve"> 天猫 </v>
      </c>
      <c r="E490" t="str">
        <f t="shared" ca="1" si="152"/>
        <v xml:space="preserve"> 天猫 </v>
      </c>
      <c r="F490" t="str">
        <f t="shared" ca="1" si="137"/>
        <v xml:space="preserve"> 微信支付 </v>
      </c>
      <c r="G490" t="str">
        <f t="shared" ca="1" si="138"/>
        <v xml:space="preserve"> 天猫 - 天猫 - 微信支付 </v>
      </c>
      <c r="H490" t="str">
        <f t="shared" ca="1" si="139"/>
        <v>0527</v>
      </c>
      <c r="I490">
        <f t="shared" ca="1" si="140"/>
        <v>6</v>
      </c>
      <c r="J490" t="str">
        <f t="shared" ca="1" si="141"/>
        <v>天猫 - 天猫 - 微信支付</v>
      </c>
      <c r="K490" t="str">
        <f t="shared" ca="1" si="142"/>
        <v>136****0527</v>
      </c>
      <c r="L490">
        <f t="shared" si="143"/>
        <v>490</v>
      </c>
      <c r="M490">
        <f t="shared" si="144"/>
        <v>489</v>
      </c>
      <c r="N490" s="3">
        <f t="shared" ca="1" si="145"/>
        <v>107190</v>
      </c>
      <c r="O490" s="5">
        <f t="shared" ca="1" si="146"/>
        <v>112116</v>
      </c>
      <c r="P490" t="str">
        <f t="shared" ca="1" si="147"/>
        <v xml:space="preserve"> 微信支付 </v>
      </c>
      <c r="Q490" t="str">
        <f t="shared" ca="1" si="148"/>
        <v xml:space="preserve"> 微信支付 </v>
      </c>
      <c r="R490" t="str">
        <f t="shared" ca="1" si="149"/>
        <v xml:space="preserve"> 信用卡 </v>
      </c>
      <c r="S490" t="str">
        <f t="shared" ca="1" si="150"/>
        <v>微信支付 - 微信支付 - 信用卡</v>
      </c>
    </row>
    <row r="491" spans="1:19" x14ac:dyDescent="0.2">
      <c r="A491" s="3">
        <f t="shared" ca="1" si="135"/>
        <v>112116</v>
      </c>
      <c r="B491">
        <v>100390</v>
      </c>
      <c r="C491">
        <f t="shared" ca="1" si="136"/>
        <v>13287252042</v>
      </c>
      <c r="D491" t="str">
        <f t="shared" ca="1" si="152"/>
        <v xml:space="preserve"> 微信 </v>
      </c>
      <c r="E491" t="str">
        <f t="shared" ca="1" si="152"/>
        <v xml:space="preserve"> 微信 </v>
      </c>
      <c r="F491" t="str">
        <f t="shared" ca="1" si="137"/>
        <v xml:space="preserve"> 支付宝 </v>
      </c>
      <c r="G491" t="str">
        <f t="shared" ca="1" si="138"/>
        <v xml:space="preserve"> 微信 - 微信 - 支付宝 </v>
      </c>
      <c r="H491" t="str">
        <f t="shared" ca="1" si="139"/>
        <v>2042</v>
      </c>
      <c r="I491">
        <f t="shared" ca="1" si="140"/>
        <v>6</v>
      </c>
      <c r="J491" t="str">
        <f t="shared" ca="1" si="141"/>
        <v>微信 - 微信 - 支付宝</v>
      </c>
      <c r="K491" t="str">
        <f t="shared" ca="1" si="142"/>
        <v>132****2042</v>
      </c>
      <c r="L491">
        <f t="shared" si="143"/>
        <v>491</v>
      </c>
      <c r="M491">
        <f t="shared" si="144"/>
        <v>490</v>
      </c>
      <c r="N491" s="3">
        <f t="shared" ca="1" si="145"/>
        <v>144843</v>
      </c>
      <c r="O491" s="5">
        <f t="shared" ca="1" si="146"/>
        <v>184529</v>
      </c>
      <c r="P491" t="str">
        <f t="shared" ca="1" si="147"/>
        <v xml:space="preserve"> 信用卡 </v>
      </c>
      <c r="Q491" t="str">
        <f t="shared" ca="1" si="148"/>
        <v xml:space="preserve"> 信用卡 </v>
      </c>
      <c r="R491" t="str">
        <f t="shared" ca="1" si="149"/>
        <v xml:space="preserve"> 信用卡 </v>
      </c>
      <c r="S491" t="str">
        <f t="shared" ca="1" si="150"/>
        <v>信用卡 - 信用卡 - 信用卡</v>
      </c>
    </row>
    <row r="492" spans="1:19" x14ac:dyDescent="0.2">
      <c r="A492" s="3">
        <f t="shared" ca="1" si="135"/>
        <v>184529</v>
      </c>
      <c r="B492">
        <v>101306</v>
      </c>
      <c r="C492">
        <f t="shared" ca="1" si="136"/>
        <v>13821846049</v>
      </c>
      <c r="D492" t="str">
        <f t="shared" ca="1" si="152"/>
        <v xml:space="preserve"> 微信 </v>
      </c>
      <c r="E492" t="str">
        <f t="shared" ca="1" si="152"/>
        <v xml:space="preserve"> App </v>
      </c>
      <c r="F492" t="str">
        <f t="shared" ca="1" si="137"/>
        <v xml:space="preserve"> 微信支付 </v>
      </c>
      <c r="G492" t="str">
        <f t="shared" ca="1" si="138"/>
        <v xml:space="preserve"> 微信 - App - 微信支付 </v>
      </c>
      <c r="H492" t="str">
        <f t="shared" ca="1" si="139"/>
        <v>6049</v>
      </c>
      <c r="I492">
        <f t="shared" ca="1" si="140"/>
        <v>6</v>
      </c>
      <c r="J492" t="str">
        <f t="shared" ca="1" si="141"/>
        <v>微信 - App - 微信支付</v>
      </c>
      <c r="K492" t="str">
        <f t="shared" ca="1" si="142"/>
        <v>138****6049</v>
      </c>
      <c r="L492">
        <f t="shared" si="143"/>
        <v>492</v>
      </c>
      <c r="M492">
        <f t="shared" si="144"/>
        <v>491</v>
      </c>
      <c r="N492" s="3">
        <f t="shared" ca="1" si="145"/>
        <v>175572</v>
      </c>
      <c r="O492" s="5">
        <f t="shared" ca="1" si="146"/>
        <v>160420</v>
      </c>
      <c r="P492" t="str">
        <f t="shared" ca="1" si="147"/>
        <v xml:space="preserve"> 微信支付 </v>
      </c>
      <c r="Q492" t="str">
        <f t="shared" ca="1" si="148"/>
        <v xml:space="preserve"> 微信支付 </v>
      </c>
      <c r="R492" t="str">
        <f t="shared" ca="1" si="149"/>
        <v xml:space="preserve"> 支付宝 </v>
      </c>
      <c r="S492" t="str">
        <f t="shared" ca="1" si="150"/>
        <v>微信支付 - 微信支付 - 支付宝</v>
      </c>
    </row>
    <row r="493" spans="1:19" x14ac:dyDescent="0.2">
      <c r="A493" s="3">
        <f t="shared" ca="1" si="135"/>
        <v>160420</v>
      </c>
      <c r="B493">
        <v>100690</v>
      </c>
      <c r="C493">
        <f t="shared" ca="1" si="136"/>
        <v>13534989487</v>
      </c>
      <c r="D493" t="str">
        <f t="shared" ca="1" si="152"/>
        <v xml:space="preserve"> 微信 </v>
      </c>
      <c r="E493" t="str">
        <f t="shared" ca="1" si="152"/>
        <v xml:space="preserve"> 天猫 </v>
      </c>
      <c r="F493" t="str">
        <f t="shared" ca="1" si="137"/>
        <v xml:space="preserve"> 微信支付 </v>
      </c>
      <c r="G493" t="str">
        <f t="shared" ca="1" si="138"/>
        <v xml:space="preserve"> 微信 - 天猫 - 微信支付 </v>
      </c>
      <c r="H493" t="str">
        <f t="shared" ca="1" si="139"/>
        <v>9487</v>
      </c>
      <c r="I493">
        <f t="shared" ca="1" si="140"/>
        <v>6</v>
      </c>
      <c r="J493" t="str">
        <f t="shared" ca="1" si="141"/>
        <v>微信 - 天猫 - 微信支付</v>
      </c>
      <c r="K493" t="str">
        <f t="shared" ca="1" si="142"/>
        <v>135****9487</v>
      </c>
      <c r="L493">
        <f t="shared" si="143"/>
        <v>493</v>
      </c>
      <c r="M493">
        <f t="shared" si="144"/>
        <v>492</v>
      </c>
      <c r="N493" s="3">
        <f t="shared" ca="1" si="145"/>
        <v>171531</v>
      </c>
      <c r="O493" s="5">
        <f t="shared" ca="1" si="146"/>
        <v>124255</v>
      </c>
      <c r="P493" t="str">
        <f t="shared" ca="1" si="147"/>
        <v xml:space="preserve"> 信用卡 </v>
      </c>
      <c r="Q493" t="str">
        <f t="shared" ca="1" si="148"/>
        <v xml:space="preserve"> 微信支付 </v>
      </c>
      <c r="R493" t="str">
        <f t="shared" ca="1" si="149"/>
        <v xml:space="preserve"> 微信支付 </v>
      </c>
      <c r="S493" t="str">
        <f t="shared" ca="1" si="150"/>
        <v>信用卡 - 微信支付 - 微信支付</v>
      </c>
    </row>
    <row r="494" spans="1:19" x14ac:dyDescent="0.2">
      <c r="A494" s="3">
        <f t="shared" ca="1" si="135"/>
        <v>124255</v>
      </c>
      <c r="B494">
        <v>100678</v>
      </c>
      <c r="C494">
        <f t="shared" ca="1" si="136"/>
        <v>13848146012</v>
      </c>
      <c r="D494" t="str">
        <f t="shared" ca="1" si="152"/>
        <v xml:space="preserve"> 微信 </v>
      </c>
      <c r="E494" t="str">
        <f t="shared" ca="1" si="152"/>
        <v xml:space="preserve"> 微信 </v>
      </c>
      <c r="F494" t="str">
        <f t="shared" ca="1" si="137"/>
        <v xml:space="preserve"> 支付宝 </v>
      </c>
      <c r="G494" t="str">
        <f t="shared" ca="1" si="138"/>
        <v xml:space="preserve"> 微信 - 微信 - 支付宝 </v>
      </c>
      <c r="H494" t="str">
        <f t="shared" ca="1" si="139"/>
        <v>6012</v>
      </c>
      <c r="I494">
        <f t="shared" ca="1" si="140"/>
        <v>6</v>
      </c>
      <c r="J494" t="str">
        <f t="shared" ca="1" si="141"/>
        <v>微信 - 微信 - 支付宝</v>
      </c>
      <c r="K494" t="str">
        <f t="shared" ca="1" si="142"/>
        <v>138****6012</v>
      </c>
      <c r="L494">
        <f t="shared" si="143"/>
        <v>494</v>
      </c>
      <c r="M494">
        <f t="shared" si="144"/>
        <v>493</v>
      </c>
      <c r="N494" s="3">
        <f t="shared" ca="1" si="145"/>
        <v>155348</v>
      </c>
      <c r="O494" s="5">
        <f t="shared" ca="1" si="146"/>
        <v>157388</v>
      </c>
      <c r="P494" t="str">
        <f t="shared" ca="1" si="147"/>
        <v xml:space="preserve"> 微信支付 </v>
      </c>
      <c r="Q494" t="str">
        <f t="shared" ca="1" si="148"/>
        <v xml:space="preserve"> 微信支付 </v>
      </c>
      <c r="R494" t="str">
        <f t="shared" ca="1" si="149"/>
        <v xml:space="preserve"> 微信支付 </v>
      </c>
      <c r="S494" t="str">
        <f t="shared" ca="1" si="150"/>
        <v>微信支付 - 微信支付 - 微信支付</v>
      </c>
    </row>
    <row r="495" spans="1:19" x14ac:dyDescent="0.2">
      <c r="A495" s="3">
        <f t="shared" ca="1" si="135"/>
        <v>157388</v>
      </c>
      <c r="B495">
        <v>100402</v>
      </c>
      <c r="C495">
        <f t="shared" ca="1" si="136"/>
        <v>13678665137</v>
      </c>
      <c r="D495" t="str">
        <f t="shared" ca="1" si="152"/>
        <v xml:space="preserve"> App </v>
      </c>
      <c r="E495" t="str">
        <f t="shared" ca="1" si="152"/>
        <v xml:space="preserve"> App </v>
      </c>
      <c r="F495" t="str">
        <f t="shared" ca="1" si="137"/>
        <v xml:space="preserve"> 信用卡 </v>
      </c>
      <c r="G495" t="str">
        <f t="shared" ca="1" si="138"/>
        <v xml:space="preserve"> App - App - 信用卡 </v>
      </c>
      <c r="H495" t="str">
        <f t="shared" ca="1" si="139"/>
        <v>5137</v>
      </c>
      <c r="I495">
        <f t="shared" ca="1" si="140"/>
        <v>6</v>
      </c>
      <c r="J495" t="str">
        <f t="shared" ca="1" si="141"/>
        <v>App - App - 信用卡</v>
      </c>
      <c r="K495" t="str">
        <f t="shared" ca="1" si="142"/>
        <v>136****5137</v>
      </c>
      <c r="L495">
        <f t="shared" si="143"/>
        <v>495</v>
      </c>
      <c r="M495">
        <f t="shared" si="144"/>
        <v>494</v>
      </c>
      <c r="N495" s="3">
        <f t="shared" ca="1" si="145"/>
        <v>180792</v>
      </c>
      <c r="O495" s="5">
        <f t="shared" ca="1" si="146"/>
        <v>155491</v>
      </c>
      <c r="P495" t="str">
        <f t="shared" ca="1" si="147"/>
        <v xml:space="preserve"> 微信支付 </v>
      </c>
      <c r="Q495" t="str">
        <f t="shared" ca="1" si="148"/>
        <v xml:space="preserve"> 支付宝 </v>
      </c>
      <c r="R495" t="str">
        <f t="shared" ca="1" si="149"/>
        <v xml:space="preserve"> 信用卡 </v>
      </c>
      <c r="S495" t="str">
        <f t="shared" ca="1" si="150"/>
        <v>微信支付 - 支付宝 - 信用卡</v>
      </c>
    </row>
    <row r="496" spans="1:19" x14ac:dyDescent="0.2">
      <c r="A496" s="3">
        <f t="shared" ca="1" si="135"/>
        <v>155491</v>
      </c>
      <c r="B496">
        <v>100364</v>
      </c>
      <c r="C496">
        <f t="shared" ca="1" si="136"/>
        <v>13873784929</v>
      </c>
      <c r="D496" t="str">
        <f t="shared" ca="1" si="152"/>
        <v xml:space="preserve"> App </v>
      </c>
      <c r="E496" t="str">
        <f t="shared" ca="1" si="152"/>
        <v xml:space="preserve"> 微信 </v>
      </c>
      <c r="F496" t="str">
        <f t="shared" ca="1" si="137"/>
        <v xml:space="preserve"> 微信支付 </v>
      </c>
      <c r="G496" t="str">
        <f t="shared" ca="1" si="138"/>
        <v xml:space="preserve"> App - 微信 - 微信支付 </v>
      </c>
      <c r="H496" t="str">
        <f t="shared" ca="1" si="139"/>
        <v>4929</v>
      </c>
      <c r="I496">
        <f t="shared" ca="1" si="140"/>
        <v>6</v>
      </c>
      <c r="J496" t="str">
        <f t="shared" ca="1" si="141"/>
        <v>App - 微信 - 微信支付</v>
      </c>
      <c r="K496" t="str">
        <f t="shared" ca="1" si="142"/>
        <v>138****4929</v>
      </c>
      <c r="L496">
        <f t="shared" si="143"/>
        <v>496</v>
      </c>
      <c r="M496">
        <f t="shared" si="144"/>
        <v>495</v>
      </c>
      <c r="N496" s="3">
        <f t="shared" ca="1" si="145"/>
        <v>141448</v>
      </c>
      <c r="O496" s="5">
        <f t="shared" ca="1" si="146"/>
        <v>179751</v>
      </c>
      <c r="P496" t="str">
        <f t="shared" ca="1" si="147"/>
        <v xml:space="preserve"> 微信支付 </v>
      </c>
      <c r="Q496" t="str">
        <f t="shared" ca="1" si="148"/>
        <v xml:space="preserve"> 支付宝 </v>
      </c>
      <c r="R496" t="str">
        <f t="shared" ca="1" si="149"/>
        <v xml:space="preserve"> 支付宝 </v>
      </c>
      <c r="S496" t="str">
        <f t="shared" ca="1" si="150"/>
        <v>微信支付 - 支付宝 - 支付宝</v>
      </c>
    </row>
    <row r="497" spans="1:19" x14ac:dyDescent="0.2">
      <c r="A497" s="3">
        <f t="shared" ca="1" si="135"/>
        <v>179751</v>
      </c>
      <c r="B497">
        <v>100306</v>
      </c>
      <c r="C497">
        <f t="shared" ca="1" si="136"/>
        <v>13386681114</v>
      </c>
      <c r="D497" t="str">
        <f t="shared" ca="1" si="152"/>
        <v xml:space="preserve"> 微信 </v>
      </c>
      <c r="E497" t="str">
        <f t="shared" ca="1" si="152"/>
        <v xml:space="preserve"> 微信 </v>
      </c>
      <c r="F497" t="str">
        <f t="shared" ca="1" si="137"/>
        <v xml:space="preserve"> 信用卡 </v>
      </c>
      <c r="G497" t="str">
        <f t="shared" ca="1" si="138"/>
        <v xml:space="preserve"> 微信 - 微信 - 信用卡 </v>
      </c>
      <c r="H497" t="str">
        <f t="shared" ca="1" si="139"/>
        <v>1114</v>
      </c>
      <c r="I497">
        <f t="shared" ca="1" si="140"/>
        <v>6</v>
      </c>
      <c r="J497" t="str">
        <f t="shared" ca="1" si="141"/>
        <v>微信 - 微信 - 信用卡</v>
      </c>
      <c r="K497" t="str">
        <f t="shared" ca="1" si="142"/>
        <v>133****1114</v>
      </c>
      <c r="L497">
        <f t="shared" si="143"/>
        <v>497</v>
      </c>
      <c r="M497">
        <f t="shared" si="144"/>
        <v>496</v>
      </c>
      <c r="N497" s="3">
        <f t="shared" ca="1" si="145"/>
        <v>126816</v>
      </c>
      <c r="O497" s="5">
        <f t="shared" ca="1" si="146"/>
        <v>139584</v>
      </c>
      <c r="P497" t="str">
        <f t="shared" ca="1" si="147"/>
        <v xml:space="preserve"> 支付宝 </v>
      </c>
      <c r="Q497" t="str">
        <f t="shared" ca="1" si="148"/>
        <v xml:space="preserve"> 微信支付 </v>
      </c>
      <c r="R497" t="str">
        <f t="shared" ca="1" si="149"/>
        <v xml:space="preserve"> 信用卡 </v>
      </c>
      <c r="S497" t="str">
        <f t="shared" ca="1" si="150"/>
        <v>支付宝 - 微信支付 - 信用卡</v>
      </c>
    </row>
    <row r="498" spans="1:19" x14ac:dyDescent="0.2">
      <c r="A498" s="3">
        <f t="shared" ca="1" si="135"/>
        <v>139584</v>
      </c>
      <c r="B498">
        <v>101285</v>
      </c>
      <c r="C498">
        <f t="shared" ca="1" si="136"/>
        <v>13748701128</v>
      </c>
      <c r="D498" t="str">
        <f t="shared" ca="1" si="152"/>
        <v xml:space="preserve"> 微信 </v>
      </c>
      <c r="E498" t="str">
        <f t="shared" ca="1" si="152"/>
        <v xml:space="preserve"> 微信 </v>
      </c>
      <c r="F498" t="str">
        <f t="shared" ca="1" si="137"/>
        <v xml:space="preserve"> 微信支付 </v>
      </c>
      <c r="G498" t="str">
        <f t="shared" ca="1" si="138"/>
        <v xml:space="preserve"> 微信 - 微信 - 微信支付 </v>
      </c>
      <c r="H498" t="str">
        <f t="shared" ca="1" si="139"/>
        <v>1128</v>
      </c>
      <c r="I498">
        <f t="shared" ca="1" si="140"/>
        <v>6</v>
      </c>
      <c r="J498" t="str">
        <f t="shared" ca="1" si="141"/>
        <v>微信 - 微信 - 微信支付</v>
      </c>
      <c r="K498" t="str">
        <f t="shared" ca="1" si="142"/>
        <v>137****1128</v>
      </c>
      <c r="L498">
        <f t="shared" si="143"/>
        <v>498</v>
      </c>
      <c r="M498">
        <f t="shared" si="144"/>
        <v>497</v>
      </c>
      <c r="N498" s="3">
        <f t="shared" ca="1" si="145"/>
        <v>102654</v>
      </c>
      <c r="O498" s="5">
        <f t="shared" ca="1" si="146"/>
        <v>175798</v>
      </c>
      <c r="P498" t="str">
        <f t="shared" ca="1" si="147"/>
        <v xml:space="preserve"> 微信支付 </v>
      </c>
      <c r="Q498" t="str">
        <f t="shared" ca="1" si="148"/>
        <v xml:space="preserve"> 支付宝 </v>
      </c>
      <c r="R498" t="str">
        <f t="shared" ca="1" si="149"/>
        <v xml:space="preserve"> 支付宝 </v>
      </c>
      <c r="S498" t="str">
        <f t="shared" ca="1" si="150"/>
        <v>微信支付 - 支付宝 - 支付宝</v>
      </c>
    </row>
    <row r="499" spans="1:19" x14ac:dyDescent="0.2">
      <c r="A499" s="3">
        <f t="shared" ca="1" si="135"/>
        <v>175798</v>
      </c>
      <c r="B499">
        <v>100836</v>
      </c>
      <c r="C499">
        <f t="shared" ca="1" si="136"/>
        <v>13766380255</v>
      </c>
      <c r="D499" t="str">
        <f t="shared" ca="1" si="152"/>
        <v xml:space="preserve"> 微信 </v>
      </c>
      <c r="E499" t="str">
        <f t="shared" ca="1" si="152"/>
        <v xml:space="preserve"> 微信 </v>
      </c>
      <c r="F499" t="str">
        <f t="shared" ca="1" si="137"/>
        <v xml:space="preserve"> 微信支付 </v>
      </c>
      <c r="G499" t="str">
        <f t="shared" ca="1" si="138"/>
        <v xml:space="preserve"> 微信 - 微信 - 微信支付 </v>
      </c>
      <c r="H499" t="str">
        <f t="shared" ca="1" si="139"/>
        <v>0255</v>
      </c>
      <c r="I499">
        <f t="shared" ca="1" si="140"/>
        <v>6</v>
      </c>
      <c r="J499" t="str">
        <f t="shared" ca="1" si="141"/>
        <v>微信 - 微信 - 微信支付</v>
      </c>
      <c r="K499" t="str">
        <f t="shared" ca="1" si="142"/>
        <v>137****0255</v>
      </c>
      <c r="L499">
        <f t="shared" si="143"/>
        <v>499</v>
      </c>
      <c r="M499">
        <f t="shared" si="144"/>
        <v>498</v>
      </c>
      <c r="N499" s="3">
        <f t="shared" ca="1" si="145"/>
        <v>107948</v>
      </c>
      <c r="O499" s="5">
        <f t="shared" ca="1" si="146"/>
        <v>197871</v>
      </c>
      <c r="P499" t="str">
        <f t="shared" ca="1" si="147"/>
        <v xml:space="preserve"> 支付宝 </v>
      </c>
      <c r="Q499" t="str">
        <f t="shared" ca="1" si="148"/>
        <v xml:space="preserve"> 微信支付 </v>
      </c>
      <c r="R499" t="str">
        <f t="shared" ca="1" si="149"/>
        <v xml:space="preserve"> 微信支付 </v>
      </c>
      <c r="S499" t="str">
        <f t="shared" ca="1" si="150"/>
        <v>支付宝 - 微信支付 - 微信支付</v>
      </c>
    </row>
    <row r="500" spans="1:19" x14ac:dyDescent="0.2">
      <c r="A500" s="3">
        <f t="shared" ca="1" si="135"/>
        <v>197871</v>
      </c>
      <c r="B500">
        <v>101124</v>
      </c>
      <c r="C500">
        <f t="shared" ca="1" si="136"/>
        <v>13761027172</v>
      </c>
      <c r="D500" t="str">
        <f t="shared" ca="1" si="152"/>
        <v xml:space="preserve"> 微信 </v>
      </c>
      <c r="E500" t="str">
        <f t="shared" ca="1" si="152"/>
        <v xml:space="preserve"> 微信 </v>
      </c>
      <c r="F500" t="str">
        <f t="shared" ca="1" si="137"/>
        <v xml:space="preserve"> 信用卡 </v>
      </c>
      <c r="G500" t="str">
        <f t="shared" ca="1" si="138"/>
        <v xml:space="preserve"> 微信 - 微信 - 信用卡 </v>
      </c>
      <c r="H500" t="str">
        <f t="shared" ca="1" si="139"/>
        <v>7172</v>
      </c>
      <c r="I500">
        <f t="shared" ca="1" si="140"/>
        <v>6</v>
      </c>
      <c r="J500" t="str">
        <f t="shared" ca="1" si="141"/>
        <v>微信 - 微信 - 信用卡</v>
      </c>
      <c r="K500" t="str">
        <f t="shared" ca="1" si="142"/>
        <v>137****7172</v>
      </c>
      <c r="L500">
        <f t="shared" si="143"/>
        <v>500</v>
      </c>
      <c r="M500">
        <f t="shared" si="144"/>
        <v>499</v>
      </c>
      <c r="N500" s="3">
        <f t="shared" ca="1" si="145"/>
        <v>164737</v>
      </c>
      <c r="O500" s="5">
        <f t="shared" ca="1" si="146"/>
        <v>113533</v>
      </c>
      <c r="P500" t="str">
        <f t="shared" ca="1" si="147"/>
        <v xml:space="preserve"> 支付宝 </v>
      </c>
      <c r="Q500" t="str">
        <f t="shared" ca="1" si="148"/>
        <v xml:space="preserve"> 支付宝 </v>
      </c>
      <c r="R500" t="str">
        <f t="shared" ca="1" si="149"/>
        <v xml:space="preserve"> 支付宝 </v>
      </c>
      <c r="S500" t="str">
        <f t="shared" ca="1" si="150"/>
        <v>支付宝 - 支付宝 - 支付宝</v>
      </c>
    </row>
    <row r="501" spans="1:19" x14ac:dyDescent="0.2">
      <c r="A501" s="3">
        <f t="shared" ca="1" si="135"/>
        <v>113533</v>
      </c>
      <c r="B501">
        <v>101449</v>
      </c>
      <c r="C501">
        <f t="shared" ca="1" si="136"/>
        <v>13861187056</v>
      </c>
      <c r="D501" t="str">
        <f t="shared" ca="1" si="152"/>
        <v xml:space="preserve"> 天猫 </v>
      </c>
      <c r="E501" t="str">
        <f t="shared" ca="1" si="152"/>
        <v xml:space="preserve"> 微信 </v>
      </c>
      <c r="F501" t="str">
        <f t="shared" ca="1" si="137"/>
        <v xml:space="preserve"> 信用卡 </v>
      </c>
      <c r="G501" t="str">
        <f t="shared" ca="1" si="138"/>
        <v xml:space="preserve"> 天猫 - 微信 - 信用卡 </v>
      </c>
      <c r="H501" t="str">
        <f t="shared" ca="1" si="139"/>
        <v>7056</v>
      </c>
      <c r="I501">
        <f t="shared" ca="1" si="140"/>
        <v>6</v>
      </c>
      <c r="J501" t="str">
        <f t="shared" ca="1" si="141"/>
        <v>天猫 - 微信 - 信用卡</v>
      </c>
      <c r="K501" t="str">
        <f t="shared" ca="1" si="142"/>
        <v>138****7056</v>
      </c>
      <c r="L501">
        <f t="shared" si="143"/>
        <v>501</v>
      </c>
      <c r="M501">
        <f t="shared" si="144"/>
        <v>500</v>
      </c>
      <c r="N501" s="3">
        <f t="shared" ca="1" si="145"/>
        <v>117932</v>
      </c>
      <c r="O501" s="5">
        <f t="shared" ca="1" si="146"/>
        <v>144221</v>
      </c>
      <c r="P501" t="str">
        <f t="shared" ca="1" si="147"/>
        <v xml:space="preserve"> 支付宝 </v>
      </c>
      <c r="Q501" t="str">
        <f t="shared" ca="1" si="148"/>
        <v xml:space="preserve"> 微信支付 </v>
      </c>
      <c r="R501" t="str">
        <f t="shared" ca="1" si="149"/>
        <v xml:space="preserve"> 微信支付 </v>
      </c>
      <c r="S501" t="str">
        <f t="shared" ca="1" si="150"/>
        <v>支付宝 - 微信支付 - 微信支付</v>
      </c>
    </row>
    <row r="502" spans="1:19" x14ac:dyDescent="0.2">
      <c r="A502" s="3">
        <f t="shared" ca="1" si="135"/>
        <v>144221</v>
      </c>
      <c r="B502">
        <v>100909</v>
      </c>
      <c r="C502">
        <f t="shared" ca="1" si="136"/>
        <v>13956273646</v>
      </c>
      <c r="D502" t="str">
        <f t="shared" ref="D502:E521" ca="1" si="153">IF(RAND()&lt;0.33," 天猫 ",IF(RAND()&lt;0.66," 微信 "," App "))</f>
        <v xml:space="preserve"> 微信 </v>
      </c>
      <c r="E502" t="str">
        <f t="shared" ca="1" si="153"/>
        <v xml:space="preserve"> App </v>
      </c>
      <c r="F502" t="str">
        <f t="shared" ca="1" si="137"/>
        <v xml:space="preserve"> 支付宝 </v>
      </c>
      <c r="G502" t="str">
        <f t="shared" ca="1" si="138"/>
        <v xml:space="preserve"> 微信 - App - 支付宝 </v>
      </c>
      <c r="H502" t="str">
        <f t="shared" ca="1" si="139"/>
        <v>3646</v>
      </c>
      <c r="I502">
        <f t="shared" ca="1" si="140"/>
        <v>6</v>
      </c>
      <c r="J502" t="str">
        <f t="shared" ca="1" si="141"/>
        <v>微信 - App - 支付宝</v>
      </c>
      <c r="K502" t="str">
        <f t="shared" ca="1" si="142"/>
        <v>139****3646</v>
      </c>
      <c r="L502">
        <f t="shared" si="143"/>
        <v>502</v>
      </c>
      <c r="M502">
        <f t="shared" si="144"/>
        <v>501</v>
      </c>
      <c r="N502" s="3">
        <f t="shared" ca="1" si="145"/>
        <v>196795</v>
      </c>
      <c r="O502" s="5">
        <f t="shared" ca="1" si="146"/>
        <v>168876</v>
      </c>
      <c r="P502" t="str">
        <f t="shared" ca="1" si="147"/>
        <v xml:space="preserve"> 支付宝 </v>
      </c>
      <c r="Q502" t="str">
        <f t="shared" ca="1" si="148"/>
        <v xml:space="preserve"> 支付宝 </v>
      </c>
      <c r="R502" t="str">
        <f t="shared" ca="1" si="149"/>
        <v xml:space="preserve"> 微信支付 </v>
      </c>
      <c r="S502" t="str">
        <f t="shared" ca="1" si="150"/>
        <v>支付宝 - 支付宝 - 微信支付</v>
      </c>
    </row>
    <row r="503" spans="1:19" x14ac:dyDescent="0.2">
      <c r="A503" s="3">
        <f t="shared" ca="1" si="135"/>
        <v>168876</v>
      </c>
      <c r="B503">
        <v>100478</v>
      </c>
      <c r="C503">
        <f t="shared" ca="1" si="136"/>
        <v>13983680091</v>
      </c>
      <c r="D503" t="str">
        <f t="shared" ca="1" si="153"/>
        <v xml:space="preserve"> App </v>
      </c>
      <c r="E503" t="str">
        <f t="shared" ca="1" si="153"/>
        <v xml:space="preserve"> 微信 </v>
      </c>
      <c r="F503" t="str">
        <f t="shared" ca="1" si="137"/>
        <v xml:space="preserve"> 微信支付 </v>
      </c>
      <c r="G503" t="str">
        <f t="shared" ca="1" si="138"/>
        <v xml:space="preserve"> App - 微信 - 微信支付 </v>
      </c>
      <c r="H503" t="str">
        <f t="shared" ca="1" si="139"/>
        <v>0091</v>
      </c>
      <c r="I503">
        <f t="shared" ca="1" si="140"/>
        <v>6</v>
      </c>
      <c r="J503" t="str">
        <f t="shared" ca="1" si="141"/>
        <v>App - 微信 - 微信支付</v>
      </c>
      <c r="K503" t="str">
        <f t="shared" ca="1" si="142"/>
        <v>139****0091</v>
      </c>
      <c r="L503">
        <f t="shared" si="143"/>
        <v>503</v>
      </c>
      <c r="M503">
        <f t="shared" si="144"/>
        <v>502</v>
      </c>
      <c r="N503" s="3">
        <f t="shared" ca="1" si="145"/>
        <v>168437</v>
      </c>
      <c r="O503" s="5">
        <f t="shared" ca="1" si="146"/>
        <v>129611</v>
      </c>
      <c r="P503" t="str">
        <f t="shared" ca="1" si="147"/>
        <v xml:space="preserve"> 微信支付 </v>
      </c>
      <c r="Q503" t="str">
        <f t="shared" ca="1" si="148"/>
        <v xml:space="preserve"> 微信支付 </v>
      </c>
      <c r="R503" t="str">
        <f t="shared" ca="1" si="149"/>
        <v xml:space="preserve"> 微信支付 </v>
      </c>
      <c r="S503" t="str">
        <f t="shared" ca="1" si="150"/>
        <v>微信支付 - 微信支付 - 微信支付</v>
      </c>
    </row>
    <row r="504" spans="1:19" x14ac:dyDescent="0.2">
      <c r="A504" s="3">
        <f t="shared" ca="1" si="135"/>
        <v>129611</v>
      </c>
      <c r="B504">
        <v>101029</v>
      </c>
      <c r="C504">
        <f t="shared" ca="1" si="136"/>
        <v>13099506477</v>
      </c>
      <c r="D504" t="str">
        <f t="shared" ca="1" si="153"/>
        <v xml:space="preserve"> App </v>
      </c>
      <c r="E504" t="str">
        <f t="shared" ca="1" si="153"/>
        <v xml:space="preserve"> 天猫 </v>
      </c>
      <c r="F504" t="str">
        <f t="shared" ca="1" si="137"/>
        <v xml:space="preserve"> 微信支付 </v>
      </c>
      <c r="G504" t="str">
        <f t="shared" ca="1" si="138"/>
        <v xml:space="preserve"> App - 天猫 - 微信支付 </v>
      </c>
      <c r="H504" t="str">
        <f t="shared" ca="1" si="139"/>
        <v>6477</v>
      </c>
      <c r="I504">
        <f t="shared" ca="1" si="140"/>
        <v>6</v>
      </c>
      <c r="J504" t="str">
        <f t="shared" ca="1" si="141"/>
        <v>App - 天猫 - 微信支付</v>
      </c>
      <c r="K504" t="str">
        <f t="shared" ca="1" si="142"/>
        <v>130****6477</v>
      </c>
      <c r="L504">
        <f t="shared" si="143"/>
        <v>504</v>
      </c>
      <c r="M504">
        <f t="shared" si="144"/>
        <v>503</v>
      </c>
      <c r="N504" s="3">
        <f t="shared" ca="1" si="145"/>
        <v>148497</v>
      </c>
      <c r="O504" s="5">
        <f t="shared" ca="1" si="146"/>
        <v>107016</v>
      </c>
      <c r="P504" t="str">
        <f t="shared" ca="1" si="147"/>
        <v xml:space="preserve"> 微信支付 </v>
      </c>
      <c r="Q504" t="str">
        <f t="shared" ca="1" si="148"/>
        <v xml:space="preserve"> 微信支付 </v>
      </c>
      <c r="R504" t="str">
        <f t="shared" ca="1" si="149"/>
        <v xml:space="preserve"> 支付宝 </v>
      </c>
      <c r="S504" t="str">
        <f t="shared" ca="1" si="150"/>
        <v>微信支付 - 微信支付 - 支付宝</v>
      </c>
    </row>
    <row r="505" spans="1:19" x14ac:dyDescent="0.2">
      <c r="A505" s="3">
        <f t="shared" ca="1" si="135"/>
        <v>107016</v>
      </c>
      <c r="B505">
        <v>100717</v>
      </c>
      <c r="C505">
        <f t="shared" ca="1" si="136"/>
        <v>13228053521</v>
      </c>
      <c r="D505" t="str">
        <f t="shared" ca="1" si="153"/>
        <v xml:space="preserve"> 微信 </v>
      </c>
      <c r="E505" t="str">
        <f t="shared" ca="1" si="153"/>
        <v xml:space="preserve"> 微信 </v>
      </c>
      <c r="F505" t="str">
        <f t="shared" ca="1" si="137"/>
        <v xml:space="preserve"> 信用卡 </v>
      </c>
      <c r="G505" t="str">
        <f t="shared" ca="1" si="138"/>
        <v xml:space="preserve"> 微信 - 微信 - 信用卡 </v>
      </c>
      <c r="H505" t="str">
        <f t="shared" ca="1" si="139"/>
        <v>3521</v>
      </c>
      <c r="I505">
        <f t="shared" ca="1" si="140"/>
        <v>6</v>
      </c>
      <c r="J505" t="str">
        <f t="shared" ca="1" si="141"/>
        <v>微信 - 微信 - 信用卡</v>
      </c>
      <c r="K505" t="str">
        <f t="shared" ca="1" si="142"/>
        <v>132****3521</v>
      </c>
      <c r="L505">
        <f t="shared" si="143"/>
        <v>505</v>
      </c>
      <c r="M505">
        <f t="shared" si="144"/>
        <v>504</v>
      </c>
      <c r="N505" s="3">
        <f t="shared" ca="1" si="145"/>
        <v>193797</v>
      </c>
      <c r="O505" s="5">
        <f t="shared" ca="1" si="146"/>
        <v>101218</v>
      </c>
      <c r="P505" t="str">
        <f t="shared" ca="1" si="147"/>
        <v xml:space="preserve"> 信用卡 </v>
      </c>
      <c r="Q505" t="str">
        <f t="shared" ca="1" si="148"/>
        <v xml:space="preserve"> 信用卡 </v>
      </c>
      <c r="R505" t="str">
        <f t="shared" ca="1" si="149"/>
        <v xml:space="preserve"> 支付宝 </v>
      </c>
      <c r="S505" t="str">
        <f t="shared" ca="1" si="150"/>
        <v>信用卡 - 信用卡 - 支付宝</v>
      </c>
    </row>
    <row r="506" spans="1:19" x14ac:dyDescent="0.2">
      <c r="A506" s="3">
        <f t="shared" ca="1" si="135"/>
        <v>101218</v>
      </c>
      <c r="B506">
        <v>101392</v>
      </c>
      <c r="C506">
        <f t="shared" ca="1" si="136"/>
        <v>13141166349</v>
      </c>
      <c r="D506" t="str">
        <f t="shared" ca="1" si="153"/>
        <v xml:space="preserve"> 微信 </v>
      </c>
      <c r="E506" t="str">
        <f t="shared" ca="1" si="153"/>
        <v xml:space="preserve"> 微信 </v>
      </c>
      <c r="F506" t="str">
        <f t="shared" ca="1" si="137"/>
        <v xml:space="preserve"> 微信支付 </v>
      </c>
      <c r="G506" t="str">
        <f t="shared" ca="1" si="138"/>
        <v xml:space="preserve"> 微信 - 微信 - 微信支付 </v>
      </c>
      <c r="H506" t="str">
        <f t="shared" ca="1" si="139"/>
        <v>6349</v>
      </c>
      <c r="I506">
        <f t="shared" ca="1" si="140"/>
        <v>6</v>
      </c>
      <c r="J506" t="str">
        <f t="shared" ca="1" si="141"/>
        <v>微信 - 微信 - 微信支付</v>
      </c>
      <c r="K506" t="str">
        <f t="shared" ca="1" si="142"/>
        <v>131****6349</v>
      </c>
      <c r="L506">
        <f t="shared" si="143"/>
        <v>506</v>
      </c>
      <c r="M506">
        <f t="shared" si="144"/>
        <v>505</v>
      </c>
      <c r="N506" s="3">
        <f t="shared" ca="1" si="145"/>
        <v>136561</v>
      </c>
      <c r="O506" s="5">
        <f t="shared" ca="1" si="146"/>
        <v>168929</v>
      </c>
      <c r="P506" t="str">
        <f t="shared" ca="1" si="147"/>
        <v xml:space="preserve"> 信用卡 </v>
      </c>
      <c r="Q506" t="str">
        <f t="shared" ca="1" si="148"/>
        <v xml:space="preserve"> 微信支付 </v>
      </c>
      <c r="R506" t="str">
        <f t="shared" ca="1" si="149"/>
        <v xml:space="preserve"> 信用卡 </v>
      </c>
      <c r="S506" t="str">
        <f t="shared" ca="1" si="150"/>
        <v>信用卡 - 微信支付 - 信用卡</v>
      </c>
    </row>
    <row r="507" spans="1:19" x14ac:dyDescent="0.2">
      <c r="A507" s="3">
        <f t="shared" ca="1" si="135"/>
        <v>168929</v>
      </c>
      <c r="B507">
        <v>100681</v>
      </c>
      <c r="C507">
        <f t="shared" ca="1" si="136"/>
        <v>13702263658</v>
      </c>
      <c r="D507" t="str">
        <f t="shared" ca="1" si="153"/>
        <v xml:space="preserve"> 天猫 </v>
      </c>
      <c r="E507" t="str">
        <f t="shared" ca="1" si="153"/>
        <v xml:space="preserve"> 微信 </v>
      </c>
      <c r="F507" t="str">
        <f t="shared" ca="1" si="137"/>
        <v xml:space="preserve"> 信用卡 </v>
      </c>
      <c r="G507" t="str">
        <f t="shared" ca="1" si="138"/>
        <v xml:space="preserve"> 天猫 - 微信 - 信用卡 </v>
      </c>
      <c r="H507" t="str">
        <f t="shared" ca="1" si="139"/>
        <v>3658</v>
      </c>
      <c r="I507">
        <f t="shared" ca="1" si="140"/>
        <v>6</v>
      </c>
      <c r="J507" t="str">
        <f t="shared" ca="1" si="141"/>
        <v>天猫 - 微信 - 信用卡</v>
      </c>
      <c r="K507" t="str">
        <f t="shared" ca="1" si="142"/>
        <v>137****3658</v>
      </c>
      <c r="L507">
        <f t="shared" si="143"/>
        <v>507</v>
      </c>
      <c r="M507">
        <f t="shared" si="144"/>
        <v>506</v>
      </c>
      <c r="N507" s="3">
        <f t="shared" ca="1" si="145"/>
        <v>104573</v>
      </c>
      <c r="O507" s="5">
        <f t="shared" ca="1" si="146"/>
        <v>105157</v>
      </c>
      <c r="P507" t="str">
        <f t="shared" ca="1" si="147"/>
        <v xml:space="preserve"> 信用卡 </v>
      </c>
      <c r="Q507" t="str">
        <f t="shared" ca="1" si="148"/>
        <v xml:space="preserve"> 信用卡 </v>
      </c>
      <c r="R507" t="str">
        <f t="shared" ca="1" si="149"/>
        <v xml:space="preserve"> 微信支付 </v>
      </c>
      <c r="S507" t="str">
        <f t="shared" ca="1" si="150"/>
        <v>信用卡 - 信用卡 - 微信支付</v>
      </c>
    </row>
    <row r="508" spans="1:19" x14ac:dyDescent="0.2">
      <c r="A508" s="3">
        <f t="shared" ca="1" si="135"/>
        <v>105157</v>
      </c>
      <c r="B508">
        <v>100917</v>
      </c>
      <c r="C508">
        <f t="shared" ca="1" si="136"/>
        <v>13356580947</v>
      </c>
      <c r="D508" t="str">
        <f t="shared" ca="1" si="153"/>
        <v xml:space="preserve"> 天猫 </v>
      </c>
      <c r="E508" t="str">
        <f t="shared" ca="1" si="153"/>
        <v xml:space="preserve"> 天猫 </v>
      </c>
      <c r="F508" t="str">
        <f t="shared" ca="1" si="137"/>
        <v xml:space="preserve"> 支付宝 </v>
      </c>
      <c r="G508" t="str">
        <f t="shared" ca="1" si="138"/>
        <v xml:space="preserve"> 天猫 - 天猫 - 支付宝 </v>
      </c>
      <c r="H508" t="str">
        <f t="shared" ca="1" si="139"/>
        <v>0947</v>
      </c>
      <c r="I508">
        <f t="shared" ca="1" si="140"/>
        <v>6</v>
      </c>
      <c r="J508" t="str">
        <f t="shared" ca="1" si="141"/>
        <v>天猫 - 天猫 - 支付宝</v>
      </c>
      <c r="K508" t="str">
        <f t="shared" ca="1" si="142"/>
        <v>133****0947</v>
      </c>
      <c r="L508">
        <f t="shared" si="143"/>
        <v>508</v>
      </c>
      <c r="M508">
        <f t="shared" si="144"/>
        <v>507</v>
      </c>
      <c r="N508" s="3">
        <f t="shared" ca="1" si="145"/>
        <v>107831</v>
      </c>
      <c r="O508" s="5">
        <f t="shared" ca="1" si="146"/>
        <v>130340</v>
      </c>
      <c r="P508" t="str">
        <f t="shared" ca="1" si="147"/>
        <v xml:space="preserve"> 微信支付 </v>
      </c>
      <c r="Q508" t="str">
        <f t="shared" ca="1" si="148"/>
        <v xml:space="preserve"> 信用卡 </v>
      </c>
      <c r="R508" t="str">
        <f t="shared" ca="1" si="149"/>
        <v xml:space="preserve"> 支付宝 </v>
      </c>
      <c r="S508" t="str">
        <f t="shared" ca="1" si="150"/>
        <v>微信支付 - 信用卡 - 支付宝</v>
      </c>
    </row>
    <row r="509" spans="1:19" x14ac:dyDescent="0.2">
      <c r="A509" s="3">
        <f t="shared" ca="1" si="135"/>
        <v>130340</v>
      </c>
      <c r="B509">
        <v>100183</v>
      </c>
      <c r="C509">
        <f t="shared" ca="1" si="136"/>
        <v>13911209206</v>
      </c>
      <c r="D509" t="str">
        <f t="shared" ca="1" si="153"/>
        <v xml:space="preserve"> 天猫 </v>
      </c>
      <c r="E509" t="str">
        <f t="shared" ca="1" si="153"/>
        <v xml:space="preserve"> App </v>
      </c>
      <c r="F509" t="str">
        <f t="shared" ca="1" si="137"/>
        <v xml:space="preserve"> 信用卡 </v>
      </c>
      <c r="G509" t="str">
        <f t="shared" ca="1" si="138"/>
        <v xml:space="preserve"> 天猫 - App - 信用卡 </v>
      </c>
      <c r="H509" t="str">
        <f t="shared" ca="1" si="139"/>
        <v>9206</v>
      </c>
      <c r="I509">
        <f t="shared" ca="1" si="140"/>
        <v>6</v>
      </c>
      <c r="J509" t="str">
        <f t="shared" ca="1" si="141"/>
        <v>天猫 - App - 信用卡</v>
      </c>
      <c r="K509" t="str">
        <f t="shared" ca="1" si="142"/>
        <v>139****9206</v>
      </c>
      <c r="L509">
        <f t="shared" si="143"/>
        <v>509</v>
      </c>
      <c r="M509">
        <f t="shared" si="144"/>
        <v>508</v>
      </c>
      <c r="N509" s="3">
        <f t="shared" ca="1" si="145"/>
        <v>108728</v>
      </c>
      <c r="O509" s="5">
        <f t="shared" ca="1" si="146"/>
        <v>182267</v>
      </c>
      <c r="P509" t="str">
        <f t="shared" ca="1" si="147"/>
        <v xml:space="preserve"> 支付宝 </v>
      </c>
      <c r="Q509" t="str">
        <f t="shared" ca="1" si="148"/>
        <v xml:space="preserve"> 信用卡 </v>
      </c>
      <c r="R509" t="str">
        <f t="shared" ca="1" si="149"/>
        <v xml:space="preserve"> 信用卡 </v>
      </c>
      <c r="S509" t="str">
        <f t="shared" ca="1" si="150"/>
        <v>支付宝 - 信用卡 - 信用卡</v>
      </c>
    </row>
    <row r="510" spans="1:19" x14ac:dyDescent="0.2">
      <c r="A510" s="3">
        <f t="shared" ca="1" si="135"/>
        <v>182267</v>
      </c>
      <c r="B510">
        <v>100754</v>
      </c>
      <c r="C510">
        <f t="shared" ca="1" si="136"/>
        <v>13522806222</v>
      </c>
      <c r="D510" t="str">
        <f t="shared" ca="1" si="153"/>
        <v xml:space="preserve"> 天猫 </v>
      </c>
      <c r="E510" t="str">
        <f t="shared" ca="1" si="153"/>
        <v xml:space="preserve"> App </v>
      </c>
      <c r="F510" t="str">
        <f t="shared" ca="1" si="137"/>
        <v xml:space="preserve"> 支付宝 </v>
      </c>
      <c r="G510" t="str">
        <f t="shared" ca="1" si="138"/>
        <v xml:space="preserve"> 天猫 - App - 支付宝 </v>
      </c>
      <c r="H510" t="str">
        <f t="shared" ca="1" si="139"/>
        <v>6222</v>
      </c>
      <c r="I510">
        <f t="shared" ca="1" si="140"/>
        <v>6</v>
      </c>
      <c r="J510" t="str">
        <f t="shared" ca="1" si="141"/>
        <v>天猫 - App - 支付宝</v>
      </c>
      <c r="K510" t="str">
        <f t="shared" ca="1" si="142"/>
        <v>135****6222</v>
      </c>
      <c r="L510">
        <f t="shared" si="143"/>
        <v>510</v>
      </c>
      <c r="M510">
        <f t="shared" si="144"/>
        <v>509</v>
      </c>
      <c r="N510" s="3">
        <f t="shared" ca="1" si="145"/>
        <v>195617</v>
      </c>
      <c r="O510" s="5">
        <f t="shared" ca="1" si="146"/>
        <v>153020</v>
      </c>
      <c r="P510" t="str">
        <f t="shared" ca="1" si="147"/>
        <v xml:space="preserve"> 信用卡 </v>
      </c>
      <c r="Q510" t="str">
        <f t="shared" ca="1" si="148"/>
        <v xml:space="preserve"> 信用卡 </v>
      </c>
      <c r="R510" t="str">
        <f t="shared" ca="1" si="149"/>
        <v xml:space="preserve"> 信用卡 </v>
      </c>
      <c r="S510" t="str">
        <f t="shared" ca="1" si="150"/>
        <v>信用卡 - 信用卡 - 信用卡</v>
      </c>
    </row>
    <row r="511" spans="1:19" x14ac:dyDescent="0.2">
      <c r="A511" s="3">
        <f t="shared" ca="1" si="135"/>
        <v>153020</v>
      </c>
      <c r="B511">
        <v>100891</v>
      </c>
      <c r="C511">
        <f t="shared" ca="1" si="136"/>
        <v>13466146180</v>
      </c>
      <c r="D511" t="str">
        <f t="shared" ca="1" si="153"/>
        <v xml:space="preserve"> 微信 </v>
      </c>
      <c r="E511" t="str">
        <f t="shared" ca="1" si="153"/>
        <v xml:space="preserve"> 微信 </v>
      </c>
      <c r="F511" t="str">
        <f t="shared" ca="1" si="137"/>
        <v xml:space="preserve"> 信用卡 </v>
      </c>
      <c r="G511" t="str">
        <f t="shared" ca="1" si="138"/>
        <v xml:space="preserve"> 微信 - 微信 - 信用卡 </v>
      </c>
      <c r="H511" t="str">
        <f t="shared" ca="1" si="139"/>
        <v>6180</v>
      </c>
      <c r="I511">
        <f t="shared" ca="1" si="140"/>
        <v>6</v>
      </c>
      <c r="J511" t="str">
        <f t="shared" ca="1" si="141"/>
        <v>微信 - 微信 - 信用卡</v>
      </c>
      <c r="K511" t="str">
        <f t="shared" ca="1" si="142"/>
        <v>134****6180</v>
      </c>
      <c r="L511">
        <f t="shared" si="143"/>
        <v>511</v>
      </c>
      <c r="M511">
        <f t="shared" si="144"/>
        <v>510</v>
      </c>
      <c r="N511" s="3">
        <f t="shared" ca="1" si="145"/>
        <v>105254</v>
      </c>
      <c r="O511" s="5">
        <f t="shared" ca="1" si="146"/>
        <v>192467</v>
      </c>
      <c r="P511" t="str">
        <f t="shared" ca="1" si="147"/>
        <v xml:space="preserve"> 信用卡 </v>
      </c>
      <c r="Q511" t="str">
        <f t="shared" ca="1" si="148"/>
        <v xml:space="preserve"> 信用卡 </v>
      </c>
      <c r="R511" t="str">
        <f t="shared" ca="1" si="149"/>
        <v xml:space="preserve"> 信用卡 </v>
      </c>
      <c r="S511" t="str">
        <f t="shared" ca="1" si="150"/>
        <v>信用卡 - 信用卡 - 信用卡</v>
      </c>
    </row>
    <row r="512" spans="1:19" x14ac:dyDescent="0.2">
      <c r="A512" s="3">
        <f t="shared" ca="1" si="135"/>
        <v>192467</v>
      </c>
      <c r="B512">
        <v>100433</v>
      </c>
      <c r="C512">
        <f t="shared" ca="1" si="136"/>
        <v>13467457220</v>
      </c>
      <c r="D512" t="str">
        <f t="shared" ca="1" si="153"/>
        <v xml:space="preserve"> 微信 </v>
      </c>
      <c r="E512" t="str">
        <f t="shared" ca="1" si="153"/>
        <v xml:space="preserve"> App </v>
      </c>
      <c r="F512" t="str">
        <f t="shared" ca="1" si="137"/>
        <v xml:space="preserve"> 支付宝 </v>
      </c>
      <c r="G512" t="str">
        <f t="shared" ca="1" si="138"/>
        <v xml:space="preserve"> 微信 - App - 支付宝 </v>
      </c>
      <c r="H512" t="str">
        <f t="shared" ca="1" si="139"/>
        <v>7220</v>
      </c>
      <c r="I512">
        <f t="shared" ca="1" si="140"/>
        <v>6</v>
      </c>
      <c r="J512" t="str">
        <f t="shared" ca="1" si="141"/>
        <v>微信 - App - 支付宝</v>
      </c>
      <c r="K512" t="str">
        <f t="shared" ca="1" si="142"/>
        <v>134****7220</v>
      </c>
      <c r="L512">
        <f t="shared" si="143"/>
        <v>512</v>
      </c>
      <c r="M512">
        <f t="shared" si="144"/>
        <v>511</v>
      </c>
      <c r="N512" s="3">
        <f t="shared" ca="1" si="145"/>
        <v>192682</v>
      </c>
      <c r="O512" s="5">
        <f t="shared" ca="1" si="146"/>
        <v>123140</v>
      </c>
      <c r="P512" t="str">
        <f t="shared" ca="1" si="147"/>
        <v xml:space="preserve"> 信用卡 </v>
      </c>
      <c r="Q512" t="str">
        <f t="shared" ca="1" si="148"/>
        <v xml:space="preserve"> 微信支付 </v>
      </c>
      <c r="R512" t="str">
        <f t="shared" ca="1" si="149"/>
        <v xml:space="preserve"> 信用卡 </v>
      </c>
      <c r="S512" t="str">
        <f t="shared" ca="1" si="150"/>
        <v>信用卡 - 微信支付 - 信用卡</v>
      </c>
    </row>
    <row r="513" spans="1:19" x14ac:dyDescent="0.2">
      <c r="A513" s="3">
        <f t="shared" ca="1" si="135"/>
        <v>123140</v>
      </c>
      <c r="B513">
        <v>100629</v>
      </c>
      <c r="C513">
        <f t="shared" ca="1" si="136"/>
        <v>13821957500</v>
      </c>
      <c r="D513" t="str">
        <f t="shared" ca="1" si="153"/>
        <v xml:space="preserve"> 微信 </v>
      </c>
      <c r="E513" t="str">
        <f t="shared" ca="1" si="153"/>
        <v xml:space="preserve"> App </v>
      </c>
      <c r="F513" t="str">
        <f t="shared" ca="1" si="137"/>
        <v xml:space="preserve"> 支付宝 </v>
      </c>
      <c r="G513" t="str">
        <f t="shared" ca="1" si="138"/>
        <v xml:space="preserve"> 微信 - App - 支付宝 </v>
      </c>
      <c r="H513" t="str">
        <f t="shared" ca="1" si="139"/>
        <v>7500</v>
      </c>
      <c r="I513">
        <f t="shared" ca="1" si="140"/>
        <v>6</v>
      </c>
      <c r="J513" t="str">
        <f t="shared" ca="1" si="141"/>
        <v>微信 - App - 支付宝</v>
      </c>
      <c r="K513" t="str">
        <f t="shared" ca="1" si="142"/>
        <v>138****7500</v>
      </c>
      <c r="L513">
        <f t="shared" si="143"/>
        <v>513</v>
      </c>
      <c r="M513">
        <f t="shared" si="144"/>
        <v>512</v>
      </c>
      <c r="N513" s="3">
        <f t="shared" ca="1" si="145"/>
        <v>146053</v>
      </c>
      <c r="O513" s="5">
        <f t="shared" ca="1" si="146"/>
        <v>139924</v>
      </c>
      <c r="P513" t="str">
        <f t="shared" ca="1" si="147"/>
        <v xml:space="preserve"> 微信支付 </v>
      </c>
      <c r="Q513" t="str">
        <f t="shared" ca="1" si="148"/>
        <v xml:space="preserve"> 支付宝 </v>
      </c>
      <c r="R513" t="str">
        <f t="shared" ca="1" si="149"/>
        <v xml:space="preserve"> 信用卡 </v>
      </c>
      <c r="S513" t="str">
        <f t="shared" ca="1" si="150"/>
        <v>微信支付 - 支付宝 - 信用卡</v>
      </c>
    </row>
    <row r="514" spans="1:19" x14ac:dyDescent="0.2">
      <c r="A514" s="3">
        <f t="shared" ref="A514:A577" ca="1" si="154">ROUND((RAND()*100000+100000),0)</f>
        <v>139924</v>
      </c>
      <c r="B514">
        <v>100529</v>
      </c>
      <c r="C514">
        <f t="shared" ref="C514:C577" ca="1" si="155">ROUND((13000000000+RAND()*1000000000),0)</f>
        <v>13200209123</v>
      </c>
      <c r="D514" t="str">
        <f t="shared" ca="1" si="153"/>
        <v xml:space="preserve"> 微信 </v>
      </c>
      <c r="E514" t="str">
        <f t="shared" ca="1" si="153"/>
        <v xml:space="preserve"> 微信 </v>
      </c>
      <c r="F514" t="str">
        <f t="shared" ref="F514:F577" ca="1" si="156">IF(RAND()&lt;0.33," 信用卡 ",IF(RAND()&lt;0.66," 微信支付 "," 支付宝 "))</f>
        <v xml:space="preserve"> 信用卡 </v>
      </c>
      <c r="G514" t="str">
        <f t="shared" ref="G514:G577" ca="1" si="157">CONCATENATE(D514,"-",E514,"-",F514)</f>
        <v xml:space="preserve"> 微信 - 微信 - 信用卡 </v>
      </c>
      <c r="H514" t="str">
        <f t="shared" ref="H514:H577" ca="1" si="158">RIGHT(C514,4)</f>
        <v>9123</v>
      </c>
      <c r="I514">
        <f t="shared" ref="I514:I577" ca="1" si="159">LEN(A514)</f>
        <v>6</v>
      </c>
      <c r="J514" t="str">
        <f t="shared" ref="J514:J577" ca="1" si="160">TRIM(G514)</f>
        <v>微信 - 微信 - 信用卡</v>
      </c>
      <c r="K514" t="str">
        <f t="shared" ref="K514:K577" ca="1" si="161">REPLACE(C514,4,4,"****")</f>
        <v>132****9123</v>
      </c>
      <c r="L514">
        <f t="shared" ref="L514:L577" si="162">ROW(A514)</f>
        <v>514</v>
      </c>
      <c r="M514">
        <f t="shared" ref="M514:M577" si="163">MATCH(B514,$B$2:$B$1501,)</f>
        <v>513</v>
      </c>
      <c r="N514" s="3">
        <f t="shared" ref="N514:N577" ca="1" si="164">INDEX($A$2:$A$1501,(MATCH(B514+1,$B$2:$B$1501,)))</f>
        <v>166951</v>
      </c>
      <c r="O514" s="5">
        <f t="shared" ref="O514:O577" ca="1" si="165">A515</f>
        <v>154869</v>
      </c>
      <c r="P514" t="str">
        <f t="shared" ca="1" si="147"/>
        <v xml:space="preserve"> 信用卡 </v>
      </c>
      <c r="Q514" t="str">
        <f t="shared" ca="1" si="148"/>
        <v xml:space="preserve"> 微信支付 </v>
      </c>
      <c r="R514" t="str">
        <f t="shared" ca="1" si="149"/>
        <v xml:space="preserve"> 微信支付 </v>
      </c>
      <c r="S514" t="str">
        <f t="shared" ca="1" si="150"/>
        <v>信用卡 - 微信支付 - 微信支付</v>
      </c>
    </row>
    <row r="515" spans="1:19" x14ac:dyDescent="0.2">
      <c r="A515" s="3">
        <f t="shared" ca="1" si="154"/>
        <v>154869</v>
      </c>
      <c r="B515">
        <v>101115</v>
      </c>
      <c r="C515">
        <f t="shared" ca="1" si="155"/>
        <v>13599597649</v>
      </c>
      <c r="D515" t="str">
        <f t="shared" ca="1" si="153"/>
        <v xml:space="preserve"> 天猫 </v>
      </c>
      <c r="E515" t="str">
        <f t="shared" ca="1" si="153"/>
        <v xml:space="preserve"> 天猫 </v>
      </c>
      <c r="F515" t="str">
        <f t="shared" ca="1" si="156"/>
        <v xml:space="preserve"> 微信支付 </v>
      </c>
      <c r="G515" t="str">
        <f t="shared" ca="1" si="157"/>
        <v xml:space="preserve"> 天猫 - 天猫 - 微信支付 </v>
      </c>
      <c r="H515" t="str">
        <f t="shared" ca="1" si="158"/>
        <v>7649</v>
      </c>
      <c r="I515">
        <f t="shared" ca="1" si="159"/>
        <v>6</v>
      </c>
      <c r="J515" t="str">
        <f t="shared" ca="1" si="160"/>
        <v>天猫 - 天猫 - 微信支付</v>
      </c>
      <c r="K515" t="str">
        <f t="shared" ca="1" si="161"/>
        <v>135****7649</v>
      </c>
      <c r="L515">
        <f t="shared" si="162"/>
        <v>515</v>
      </c>
      <c r="M515">
        <f t="shared" si="163"/>
        <v>514</v>
      </c>
      <c r="N515" s="3">
        <f t="shared" ca="1" si="164"/>
        <v>134859</v>
      </c>
      <c r="O515" s="5">
        <f t="shared" ca="1" si="165"/>
        <v>171415</v>
      </c>
      <c r="P515" t="str">
        <f t="shared" ca="1" si="147"/>
        <v xml:space="preserve"> 微信支付 </v>
      </c>
      <c r="Q515" t="str">
        <f t="shared" ca="1" si="148"/>
        <v xml:space="preserve"> 信用卡 </v>
      </c>
      <c r="R515" t="str">
        <f t="shared" ca="1" si="149"/>
        <v xml:space="preserve"> 信用卡 </v>
      </c>
      <c r="S515" t="str">
        <f t="shared" ca="1" si="150"/>
        <v>微信支付 - 信用卡 - 信用卡</v>
      </c>
    </row>
    <row r="516" spans="1:19" x14ac:dyDescent="0.2">
      <c r="A516" s="3">
        <f t="shared" ca="1" si="154"/>
        <v>171415</v>
      </c>
      <c r="B516">
        <v>101417</v>
      </c>
      <c r="C516">
        <f t="shared" ca="1" si="155"/>
        <v>13331688842</v>
      </c>
      <c r="D516" t="str">
        <f t="shared" ca="1" si="153"/>
        <v xml:space="preserve"> 天猫 </v>
      </c>
      <c r="E516" t="str">
        <f t="shared" ca="1" si="153"/>
        <v xml:space="preserve"> App </v>
      </c>
      <c r="F516" t="str">
        <f t="shared" ca="1" si="156"/>
        <v xml:space="preserve"> 信用卡 </v>
      </c>
      <c r="G516" t="str">
        <f t="shared" ca="1" si="157"/>
        <v xml:space="preserve"> 天猫 - App - 信用卡 </v>
      </c>
      <c r="H516" t="str">
        <f t="shared" ca="1" si="158"/>
        <v>8842</v>
      </c>
      <c r="I516">
        <f t="shared" ca="1" si="159"/>
        <v>6</v>
      </c>
      <c r="J516" t="str">
        <f t="shared" ca="1" si="160"/>
        <v>天猫 - App - 信用卡</v>
      </c>
      <c r="K516" t="str">
        <f t="shared" ca="1" si="161"/>
        <v>133****8842</v>
      </c>
      <c r="L516">
        <f t="shared" si="162"/>
        <v>516</v>
      </c>
      <c r="M516">
        <f t="shared" si="163"/>
        <v>515</v>
      </c>
      <c r="N516" s="3">
        <f t="shared" ca="1" si="164"/>
        <v>128726</v>
      </c>
      <c r="O516" s="5">
        <f t="shared" ca="1" si="165"/>
        <v>155040</v>
      </c>
      <c r="P516" t="str">
        <f t="shared" ref="P516:P579" ca="1" si="166">INDEX($F$2:$F$1501,(MATCH($B515+1,$B$2:$B$1501,)))</f>
        <v xml:space="preserve"> 微信支付 </v>
      </c>
      <c r="Q516" t="str">
        <f t="shared" ref="Q516:Q579" ca="1" si="167">INDEX($F$2:$F$1501,(MATCH($B515+2,$B$2:$B$1501,)))</f>
        <v xml:space="preserve"> 支付宝 </v>
      </c>
      <c r="R516" t="str">
        <f t="shared" ref="R516:R579" ca="1" si="168">INDEX($F$2:$F$1501,(MATCH($B515+3,$B$2:$B$1501,)))</f>
        <v xml:space="preserve"> 支付宝 </v>
      </c>
      <c r="S516" t="str">
        <f t="shared" ref="S516:S579" ca="1" si="169">TRIM(_xlfn.CONCAT(P516,"-",Q516,"-",R516))</f>
        <v>微信支付 - 支付宝 - 支付宝</v>
      </c>
    </row>
    <row r="517" spans="1:19" x14ac:dyDescent="0.2">
      <c r="A517" s="3">
        <f t="shared" ca="1" si="154"/>
        <v>155040</v>
      </c>
      <c r="B517">
        <v>100126</v>
      </c>
      <c r="C517">
        <f t="shared" ca="1" si="155"/>
        <v>13082229416</v>
      </c>
      <c r="D517" t="str">
        <f t="shared" ca="1" si="153"/>
        <v xml:space="preserve"> 微信 </v>
      </c>
      <c r="E517" t="str">
        <f t="shared" ca="1" si="153"/>
        <v xml:space="preserve"> 微信 </v>
      </c>
      <c r="F517" t="str">
        <f t="shared" ca="1" si="156"/>
        <v xml:space="preserve"> 支付宝 </v>
      </c>
      <c r="G517" t="str">
        <f t="shared" ca="1" si="157"/>
        <v xml:space="preserve"> 微信 - 微信 - 支付宝 </v>
      </c>
      <c r="H517" t="str">
        <f t="shared" ca="1" si="158"/>
        <v>9416</v>
      </c>
      <c r="I517">
        <f t="shared" ca="1" si="159"/>
        <v>6</v>
      </c>
      <c r="J517" t="str">
        <f t="shared" ca="1" si="160"/>
        <v>微信 - 微信 - 支付宝</v>
      </c>
      <c r="K517" t="str">
        <f t="shared" ca="1" si="161"/>
        <v>130****9416</v>
      </c>
      <c r="L517">
        <f t="shared" si="162"/>
        <v>517</v>
      </c>
      <c r="M517">
        <f t="shared" si="163"/>
        <v>516</v>
      </c>
      <c r="N517" s="3">
        <f t="shared" ca="1" si="164"/>
        <v>186895</v>
      </c>
      <c r="O517" s="5">
        <f t="shared" ca="1" si="165"/>
        <v>148632</v>
      </c>
      <c r="P517" t="str">
        <f t="shared" ca="1" si="166"/>
        <v xml:space="preserve"> 微信支付 </v>
      </c>
      <c r="Q517" t="str">
        <f t="shared" ca="1" si="167"/>
        <v xml:space="preserve"> 信用卡 </v>
      </c>
      <c r="R517" t="str">
        <f t="shared" ca="1" si="168"/>
        <v xml:space="preserve"> 微信支付 </v>
      </c>
      <c r="S517" t="str">
        <f t="shared" ca="1" si="169"/>
        <v>微信支付 - 信用卡 - 微信支付</v>
      </c>
    </row>
    <row r="518" spans="1:19" x14ac:dyDescent="0.2">
      <c r="A518" s="3">
        <f t="shared" ca="1" si="154"/>
        <v>148632</v>
      </c>
      <c r="B518">
        <v>100137</v>
      </c>
      <c r="C518">
        <f t="shared" ca="1" si="155"/>
        <v>13338573701</v>
      </c>
      <c r="D518" t="str">
        <f t="shared" ca="1" si="153"/>
        <v xml:space="preserve"> 微信 </v>
      </c>
      <c r="E518" t="str">
        <f t="shared" ca="1" si="153"/>
        <v xml:space="preserve"> 天猫 </v>
      </c>
      <c r="F518" t="str">
        <f t="shared" ca="1" si="156"/>
        <v xml:space="preserve"> 支付宝 </v>
      </c>
      <c r="G518" t="str">
        <f t="shared" ca="1" si="157"/>
        <v xml:space="preserve"> 微信 - 天猫 - 支付宝 </v>
      </c>
      <c r="H518" t="str">
        <f t="shared" ca="1" si="158"/>
        <v>3701</v>
      </c>
      <c r="I518">
        <f t="shared" ca="1" si="159"/>
        <v>6</v>
      </c>
      <c r="J518" t="str">
        <f t="shared" ca="1" si="160"/>
        <v>微信 - 天猫 - 支付宝</v>
      </c>
      <c r="K518" t="str">
        <f t="shared" ca="1" si="161"/>
        <v>133****3701</v>
      </c>
      <c r="L518">
        <f t="shared" si="162"/>
        <v>518</v>
      </c>
      <c r="M518">
        <f t="shared" si="163"/>
        <v>517</v>
      </c>
      <c r="N518" s="3">
        <f t="shared" ca="1" si="164"/>
        <v>186263</v>
      </c>
      <c r="O518" s="5">
        <f t="shared" ca="1" si="165"/>
        <v>114154</v>
      </c>
      <c r="P518" t="str">
        <f t="shared" ca="1" si="166"/>
        <v xml:space="preserve"> 支付宝 </v>
      </c>
      <c r="Q518" t="str">
        <f t="shared" ca="1" si="167"/>
        <v xml:space="preserve"> 信用卡 </v>
      </c>
      <c r="R518" t="str">
        <f t="shared" ca="1" si="168"/>
        <v xml:space="preserve"> 微信支付 </v>
      </c>
      <c r="S518" t="str">
        <f t="shared" ca="1" si="169"/>
        <v>支付宝 - 信用卡 - 微信支付</v>
      </c>
    </row>
    <row r="519" spans="1:19" x14ac:dyDescent="0.2">
      <c r="A519" s="3">
        <f t="shared" ca="1" si="154"/>
        <v>114154</v>
      </c>
      <c r="B519">
        <v>101305</v>
      </c>
      <c r="C519">
        <f t="shared" ca="1" si="155"/>
        <v>13469249671</v>
      </c>
      <c r="D519" t="str">
        <f t="shared" ca="1" si="153"/>
        <v xml:space="preserve"> 天猫 </v>
      </c>
      <c r="E519" t="str">
        <f t="shared" ca="1" si="153"/>
        <v xml:space="preserve"> 微信 </v>
      </c>
      <c r="F519" t="str">
        <f t="shared" ca="1" si="156"/>
        <v xml:space="preserve"> 支付宝 </v>
      </c>
      <c r="G519" t="str">
        <f t="shared" ca="1" si="157"/>
        <v xml:space="preserve"> 天猫 - 微信 - 支付宝 </v>
      </c>
      <c r="H519" t="str">
        <f t="shared" ca="1" si="158"/>
        <v>9671</v>
      </c>
      <c r="I519">
        <f t="shared" ca="1" si="159"/>
        <v>6</v>
      </c>
      <c r="J519" t="str">
        <f t="shared" ca="1" si="160"/>
        <v>天猫 - 微信 - 支付宝</v>
      </c>
      <c r="K519" t="str">
        <f t="shared" ca="1" si="161"/>
        <v>134****9671</v>
      </c>
      <c r="L519">
        <f t="shared" si="162"/>
        <v>519</v>
      </c>
      <c r="M519">
        <f t="shared" si="163"/>
        <v>518</v>
      </c>
      <c r="N519" s="3">
        <f t="shared" ca="1" si="164"/>
        <v>184529</v>
      </c>
      <c r="O519" s="5">
        <f t="shared" ca="1" si="165"/>
        <v>193806</v>
      </c>
      <c r="P519" t="str">
        <f t="shared" ca="1" si="166"/>
        <v xml:space="preserve"> 支付宝 </v>
      </c>
      <c r="Q519" t="str">
        <f t="shared" ca="1" si="167"/>
        <v xml:space="preserve"> 信用卡 </v>
      </c>
      <c r="R519" t="str">
        <f t="shared" ca="1" si="168"/>
        <v xml:space="preserve"> 微信支付 </v>
      </c>
      <c r="S519" t="str">
        <f t="shared" ca="1" si="169"/>
        <v>支付宝 - 信用卡 - 微信支付</v>
      </c>
    </row>
    <row r="520" spans="1:19" x14ac:dyDescent="0.2">
      <c r="A520" s="3">
        <f t="shared" ca="1" si="154"/>
        <v>193806</v>
      </c>
      <c r="B520">
        <v>100492</v>
      </c>
      <c r="C520">
        <f t="shared" ca="1" si="155"/>
        <v>13414725700</v>
      </c>
      <c r="D520" t="str">
        <f t="shared" ca="1" si="153"/>
        <v xml:space="preserve"> App </v>
      </c>
      <c r="E520" t="str">
        <f t="shared" ca="1" si="153"/>
        <v xml:space="preserve"> 微信 </v>
      </c>
      <c r="F520" t="str">
        <f t="shared" ca="1" si="156"/>
        <v xml:space="preserve"> 微信支付 </v>
      </c>
      <c r="G520" t="str">
        <f t="shared" ca="1" si="157"/>
        <v xml:space="preserve"> App - 微信 - 微信支付 </v>
      </c>
      <c r="H520" t="str">
        <f t="shared" ca="1" si="158"/>
        <v>5700</v>
      </c>
      <c r="I520">
        <f t="shared" ca="1" si="159"/>
        <v>6</v>
      </c>
      <c r="J520" t="str">
        <f t="shared" ca="1" si="160"/>
        <v>App - 微信 - 微信支付</v>
      </c>
      <c r="K520" t="str">
        <f t="shared" ca="1" si="161"/>
        <v>134****5700</v>
      </c>
      <c r="L520">
        <f t="shared" si="162"/>
        <v>520</v>
      </c>
      <c r="M520">
        <f t="shared" si="163"/>
        <v>519</v>
      </c>
      <c r="N520" s="3">
        <f t="shared" ca="1" si="164"/>
        <v>146388</v>
      </c>
      <c r="O520" s="5">
        <f t="shared" ca="1" si="165"/>
        <v>130958</v>
      </c>
      <c r="P520" t="str">
        <f t="shared" ca="1" si="166"/>
        <v xml:space="preserve"> 微信支付 </v>
      </c>
      <c r="Q520" t="str">
        <f t="shared" ca="1" si="167"/>
        <v xml:space="preserve"> 信用卡 </v>
      </c>
      <c r="R520" t="str">
        <f t="shared" ca="1" si="168"/>
        <v xml:space="preserve"> 微信支付 </v>
      </c>
      <c r="S520" t="str">
        <f t="shared" ca="1" si="169"/>
        <v>微信支付 - 信用卡 - 微信支付</v>
      </c>
    </row>
    <row r="521" spans="1:19" x14ac:dyDescent="0.2">
      <c r="A521" s="3">
        <f t="shared" ca="1" si="154"/>
        <v>130958</v>
      </c>
      <c r="B521">
        <v>101400</v>
      </c>
      <c r="C521">
        <f t="shared" ca="1" si="155"/>
        <v>13578033956</v>
      </c>
      <c r="D521" t="str">
        <f t="shared" ca="1" si="153"/>
        <v xml:space="preserve"> 微信 </v>
      </c>
      <c r="E521" t="str">
        <f t="shared" ca="1" si="153"/>
        <v xml:space="preserve"> 天猫 </v>
      </c>
      <c r="F521" t="str">
        <f t="shared" ca="1" si="156"/>
        <v xml:space="preserve"> 信用卡 </v>
      </c>
      <c r="G521" t="str">
        <f t="shared" ca="1" si="157"/>
        <v xml:space="preserve"> 微信 - 天猫 - 信用卡 </v>
      </c>
      <c r="H521" t="str">
        <f t="shared" ca="1" si="158"/>
        <v>3956</v>
      </c>
      <c r="I521">
        <f t="shared" ca="1" si="159"/>
        <v>6</v>
      </c>
      <c r="J521" t="str">
        <f t="shared" ca="1" si="160"/>
        <v>微信 - 天猫 - 信用卡</v>
      </c>
      <c r="K521" t="str">
        <f t="shared" ca="1" si="161"/>
        <v>135****3956</v>
      </c>
      <c r="L521">
        <f t="shared" si="162"/>
        <v>521</v>
      </c>
      <c r="M521">
        <f t="shared" si="163"/>
        <v>520</v>
      </c>
      <c r="N521" s="3">
        <f t="shared" ca="1" si="164"/>
        <v>167023</v>
      </c>
      <c r="O521" s="5">
        <f t="shared" ca="1" si="165"/>
        <v>101976</v>
      </c>
      <c r="P521" t="str">
        <f t="shared" ca="1" si="166"/>
        <v xml:space="preserve"> 微信支付 </v>
      </c>
      <c r="Q521" t="str">
        <f t="shared" ca="1" si="167"/>
        <v xml:space="preserve"> 支付宝 </v>
      </c>
      <c r="R521" t="str">
        <f t="shared" ca="1" si="168"/>
        <v xml:space="preserve"> 微信支付 </v>
      </c>
      <c r="S521" t="str">
        <f t="shared" ca="1" si="169"/>
        <v>微信支付 - 支付宝 - 微信支付</v>
      </c>
    </row>
    <row r="522" spans="1:19" x14ac:dyDescent="0.2">
      <c r="A522" s="3">
        <f t="shared" ca="1" si="154"/>
        <v>101976</v>
      </c>
      <c r="B522">
        <v>100849</v>
      </c>
      <c r="C522">
        <f t="shared" ca="1" si="155"/>
        <v>13929400082</v>
      </c>
      <c r="D522" t="str">
        <f t="shared" ref="D522:E541" ca="1" si="170">IF(RAND()&lt;0.33," 天猫 ",IF(RAND()&lt;0.66," 微信 "," App "))</f>
        <v xml:space="preserve"> 微信 </v>
      </c>
      <c r="E522" t="str">
        <f t="shared" ca="1" si="170"/>
        <v xml:space="preserve"> 天猫 </v>
      </c>
      <c r="F522" t="str">
        <f t="shared" ca="1" si="156"/>
        <v xml:space="preserve"> 信用卡 </v>
      </c>
      <c r="G522" t="str">
        <f t="shared" ca="1" si="157"/>
        <v xml:space="preserve"> 微信 - 天猫 - 信用卡 </v>
      </c>
      <c r="H522" t="str">
        <f t="shared" ca="1" si="158"/>
        <v>0082</v>
      </c>
      <c r="I522">
        <f t="shared" ca="1" si="159"/>
        <v>6</v>
      </c>
      <c r="J522" t="str">
        <f t="shared" ca="1" si="160"/>
        <v>微信 - 天猫 - 信用卡</v>
      </c>
      <c r="K522" t="str">
        <f t="shared" ca="1" si="161"/>
        <v>139****0082</v>
      </c>
      <c r="L522">
        <f t="shared" si="162"/>
        <v>522</v>
      </c>
      <c r="M522">
        <f t="shared" si="163"/>
        <v>521</v>
      </c>
      <c r="N522" s="3">
        <f t="shared" ca="1" si="164"/>
        <v>143317</v>
      </c>
      <c r="O522" s="5">
        <f t="shared" ca="1" si="165"/>
        <v>104940</v>
      </c>
      <c r="P522" t="str">
        <f t="shared" ca="1" si="166"/>
        <v xml:space="preserve"> 信用卡 </v>
      </c>
      <c r="Q522" t="str">
        <f t="shared" ca="1" si="167"/>
        <v xml:space="preserve"> 信用卡 </v>
      </c>
      <c r="R522" t="str">
        <f t="shared" ca="1" si="168"/>
        <v xml:space="preserve"> 支付宝 </v>
      </c>
      <c r="S522" t="str">
        <f t="shared" ca="1" si="169"/>
        <v>信用卡 - 信用卡 - 支付宝</v>
      </c>
    </row>
    <row r="523" spans="1:19" x14ac:dyDescent="0.2">
      <c r="A523" s="3">
        <f t="shared" ca="1" si="154"/>
        <v>104940</v>
      </c>
      <c r="B523">
        <v>100025</v>
      </c>
      <c r="C523">
        <f t="shared" ca="1" si="155"/>
        <v>13507027682</v>
      </c>
      <c r="D523" t="str">
        <f t="shared" ca="1" si="170"/>
        <v xml:space="preserve"> 天猫 </v>
      </c>
      <c r="E523" t="str">
        <f t="shared" ca="1" si="170"/>
        <v xml:space="preserve"> App </v>
      </c>
      <c r="F523" t="str">
        <f t="shared" ca="1" si="156"/>
        <v xml:space="preserve"> 微信支付 </v>
      </c>
      <c r="G523" t="str">
        <f t="shared" ca="1" si="157"/>
        <v xml:space="preserve"> 天猫 - App - 微信支付 </v>
      </c>
      <c r="H523" t="str">
        <f t="shared" ca="1" si="158"/>
        <v>7682</v>
      </c>
      <c r="I523">
        <f t="shared" ca="1" si="159"/>
        <v>6</v>
      </c>
      <c r="J523" t="str">
        <f t="shared" ca="1" si="160"/>
        <v>天猫 - App - 微信支付</v>
      </c>
      <c r="K523" t="str">
        <f t="shared" ca="1" si="161"/>
        <v>135****7682</v>
      </c>
      <c r="L523">
        <f t="shared" si="162"/>
        <v>523</v>
      </c>
      <c r="M523">
        <f t="shared" si="163"/>
        <v>522</v>
      </c>
      <c r="N523" s="3">
        <f t="shared" ca="1" si="164"/>
        <v>138872</v>
      </c>
      <c r="O523" s="5">
        <f t="shared" ca="1" si="165"/>
        <v>148497</v>
      </c>
      <c r="P523" t="str">
        <f t="shared" ca="1" si="166"/>
        <v xml:space="preserve"> 支付宝 </v>
      </c>
      <c r="Q523" t="str">
        <f t="shared" ca="1" si="167"/>
        <v xml:space="preserve"> 微信支付 </v>
      </c>
      <c r="R523" t="str">
        <f t="shared" ca="1" si="168"/>
        <v xml:space="preserve"> 微信支付 </v>
      </c>
      <c r="S523" t="str">
        <f t="shared" ca="1" si="169"/>
        <v>支付宝 - 微信支付 - 微信支付</v>
      </c>
    </row>
    <row r="524" spans="1:19" x14ac:dyDescent="0.2">
      <c r="A524" s="3">
        <f t="shared" ca="1" si="154"/>
        <v>148497</v>
      </c>
      <c r="B524">
        <v>101030</v>
      </c>
      <c r="C524">
        <f t="shared" ca="1" si="155"/>
        <v>13054127280</v>
      </c>
      <c r="D524" t="str">
        <f t="shared" ca="1" si="170"/>
        <v xml:space="preserve"> 天猫 </v>
      </c>
      <c r="E524" t="str">
        <f t="shared" ca="1" si="170"/>
        <v xml:space="preserve"> App </v>
      </c>
      <c r="F524" t="str">
        <f t="shared" ca="1" si="156"/>
        <v xml:space="preserve"> 信用卡 </v>
      </c>
      <c r="G524" t="str">
        <f t="shared" ca="1" si="157"/>
        <v xml:space="preserve"> 天猫 - App - 信用卡 </v>
      </c>
      <c r="H524" t="str">
        <f t="shared" ca="1" si="158"/>
        <v>7280</v>
      </c>
      <c r="I524">
        <f t="shared" ca="1" si="159"/>
        <v>6</v>
      </c>
      <c r="J524" t="str">
        <f t="shared" ca="1" si="160"/>
        <v>天猫 - App - 信用卡</v>
      </c>
      <c r="K524" t="str">
        <f t="shared" ca="1" si="161"/>
        <v>130****7280</v>
      </c>
      <c r="L524">
        <f t="shared" si="162"/>
        <v>524</v>
      </c>
      <c r="M524">
        <f t="shared" si="163"/>
        <v>523</v>
      </c>
      <c r="N524" s="3">
        <f t="shared" ca="1" si="164"/>
        <v>132329</v>
      </c>
      <c r="O524" s="5">
        <f t="shared" ca="1" si="165"/>
        <v>141487</v>
      </c>
      <c r="P524" t="str">
        <f t="shared" ca="1" si="166"/>
        <v xml:space="preserve"> 微信支付 </v>
      </c>
      <c r="Q524" t="str">
        <f t="shared" ca="1" si="167"/>
        <v xml:space="preserve"> 信用卡 </v>
      </c>
      <c r="R524" t="str">
        <f t="shared" ca="1" si="168"/>
        <v xml:space="preserve"> 支付宝 </v>
      </c>
      <c r="S524" t="str">
        <f t="shared" ca="1" si="169"/>
        <v>微信支付 - 信用卡 - 支付宝</v>
      </c>
    </row>
    <row r="525" spans="1:19" x14ac:dyDescent="0.2">
      <c r="A525" s="3">
        <f t="shared" ca="1" si="154"/>
        <v>141487</v>
      </c>
      <c r="B525">
        <v>101039</v>
      </c>
      <c r="C525">
        <f t="shared" ca="1" si="155"/>
        <v>13070216256</v>
      </c>
      <c r="D525" t="str">
        <f t="shared" ca="1" si="170"/>
        <v xml:space="preserve"> 微信 </v>
      </c>
      <c r="E525" t="str">
        <f t="shared" ca="1" si="170"/>
        <v xml:space="preserve"> 天猫 </v>
      </c>
      <c r="F525" t="str">
        <f t="shared" ca="1" si="156"/>
        <v xml:space="preserve"> 支付宝 </v>
      </c>
      <c r="G525" t="str">
        <f t="shared" ca="1" si="157"/>
        <v xml:space="preserve"> 微信 - 天猫 - 支付宝 </v>
      </c>
      <c r="H525" t="str">
        <f t="shared" ca="1" si="158"/>
        <v>6256</v>
      </c>
      <c r="I525">
        <f t="shared" ca="1" si="159"/>
        <v>6</v>
      </c>
      <c r="J525" t="str">
        <f t="shared" ca="1" si="160"/>
        <v>微信 - 天猫 - 支付宝</v>
      </c>
      <c r="K525" t="str">
        <f t="shared" ca="1" si="161"/>
        <v>130****6256</v>
      </c>
      <c r="L525">
        <f t="shared" si="162"/>
        <v>525</v>
      </c>
      <c r="M525">
        <f t="shared" si="163"/>
        <v>524</v>
      </c>
      <c r="N525" s="3">
        <f t="shared" ca="1" si="164"/>
        <v>106635</v>
      </c>
      <c r="O525" s="5">
        <f t="shared" ca="1" si="165"/>
        <v>117222</v>
      </c>
      <c r="P525" t="str">
        <f t="shared" ca="1" si="166"/>
        <v xml:space="preserve"> 信用卡 </v>
      </c>
      <c r="Q525" t="str">
        <f t="shared" ca="1" si="167"/>
        <v xml:space="preserve"> 支付宝 </v>
      </c>
      <c r="R525" t="str">
        <f t="shared" ca="1" si="168"/>
        <v xml:space="preserve"> 支付宝 </v>
      </c>
      <c r="S525" t="str">
        <f t="shared" ca="1" si="169"/>
        <v>信用卡 - 支付宝 - 支付宝</v>
      </c>
    </row>
    <row r="526" spans="1:19" x14ac:dyDescent="0.2">
      <c r="A526" s="3">
        <f t="shared" ca="1" si="154"/>
        <v>117222</v>
      </c>
      <c r="B526">
        <v>101123</v>
      </c>
      <c r="C526">
        <f t="shared" ca="1" si="155"/>
        <v>13366411274</v>
      </c>
      <c r="D526" t="str">
        <f t="shared" ca="1" si="170"/>
        <v xml:space="preserve"> 微信 </v>
      </c>
      <c r="E526" t="str">
        <f t="shared" ca="1" si="170"/>
        <v xml:space="preserve"> 天猫 </v>
      </c>
      <c r="F526" t="str">
        <f t="shared" ca="1" si="156"/>
        <v xml:space="preserve"> 微信支付 </v>
      </c>
      <c r="G526" t="str">
        <f t="shared" ca="1" si="157"/>
        <v xml:space="preserve"> 微信 - 天猫 - 微信支付 </v>
      </c>
      <c r="H526" t="str">
        <f t="shared" ca="1" si="158"/>
        <v>1274</v>
      </c>
      <c r="I526">
        <f t="shared" ca="1" si="159"/>
        <v>6</v>
      </c>
      <c r="J526" t="str">
        <f t="shared" ca="1" si="160"/>
        <v>微信 - 天猫 - 微信支付</v>
      </c>
      <c r="K526" t="str">
        <f t="shared" ca="1" si="161"/>
        <v>133****1274</v>
      </c>
      <c r="L526">
        <f t="shared" si="162"/>
        <v>526</v>
      </c>
      <c r="M526">
        <f t="shared" si="163"/>
        <v>525</v>
      </c>
      <c r="N526" s="3">
        <f t="shared" ca="1" si="164"/>
        <v>197871</v>
      </c>
      <c r="O526" s="5">
        <f t="shared" ca="1" si="165"/>
        <v>112561</v>
      </c>
      <c r="P526" t="str">
        <f t="shared" ca="1" si="166"/>
        <v xml:space="preserve"> 信用卡 </v>
      </c>
      <c r="Q526" t="str">
        <f t="shared" ca="1" si="167"/>
        <v xml:space="preserve"> 微信支付 </v>
      </c>
      <c r="R526" t="str">
        <f t="shared" ca="1" si="168"/>
        <v xml:space="preserve"> 支付宝 </v>
      </c>
      <c r="S526" t="str">
        <f t="shared" ca="1" si="169"/>
        <v>信用卡 - 微信支付 - 支付宝</v>
      </c>
    </row>
    <row r="527" spans="1:19" x14ac:dyDescent="0.2">
      <c r="A527" s="3">
        <f t="shared" ca="1" si="154"/>
        <v>112561</v>
      </c>
      <c r="B527">
        <v>101396</v>
      </c>
      <c r="C527">
        <f t="shared" ca="1" si="155"/>
        <v>13314434721</v>
      </c>
      <c r="D527" t="str">
        <f t="shared" ca="1" si="170"/>
        <v xml:space="preserve"> 天猫 </v>
      </c>
      <c r="E527" t="str">
        <f t="shared" ca="1" si="170"/>
        <v xml:space="preserve"> 微信 </v>
      </c>
      <c r="F527" t="str">
        <f t="shared" ca="1" si="156"/>
        <v xml:space="preserve"> 微信支付 </v>
      </c>
      <c r="G527" t="str">
        <f t="shared" ca="1" si="157"/>
        <v xml:space="preserve"> 天猫 - 微信 - 微信支付 </v>
      </c>
      <c r="H527" t="str">
        <f t="shared" ca="1" si="158"/>
        <v>4721</v>
      </c>
      <c r="I527">
        <f t="shared" ca="1" si="159"/>
        <v>6</v>
      </c>
      <c r="J527" t="str">
        <f t="shared" ca="1" si="160"/>
        <v>天猫 - 微信 - 微信支付</v>
      </c>
      <c r="K527" t="str">
        <f t="shared" ca="1" si="161"/>
        <v>133****4721</v>
      </c>
      <c r="L527">
        <f t="shared" si="162"/>
        <v>527</v>
      </c>
      <c r="M527">
        <f t="shared" si="163"/>
        <v>526</v>
      </c>
      <c r="N527" s="3">
        <f t="shared" ca="1" si="164"/>
        <v>162679</v>
      </c>
      <c r="O527" s="5">
        <f t="shared" ca="1" si="165"/>
        <v>146018</v>
      </c>
      <c r="P527" t="str">
        <f t="shared" ca="1" si="166"/>
        <v xml:space="preserve"> 信用卡 </v>
      </c>
      <c r="Q527" t="str">
        <f t="shared" ca="1" si="167"/>
        <v xml:space="preserve"> 支付宝 </v>
      </c>
      <c r="R527" t="str">
        <f t="shared" ca="1" si="168"/>
        <v xml:space="preserve"> 微信支付 </v>
      </c>
      <c r="S527" t="str">
        <f t="shared" ca="1" si="169"/>
        <v>信用卡 - 支付宝 - 微信支付</v>
      </c>
    </row>
    <row r="528" spans="1:19" x14ac:dyDescent="0.2">
      <c r="A528" s="3">
        <f t="shared" ca="1" si="154"/>
        <v>146018</v>
      </c>
      <c r="B528">
        <v>100217</v>
      </c>
      <c r="C528">
        <f t="shared" ca="1" si="155"/>
        <v>13395569139</v>
      </c>
      <c r="D528" t="str">
        <f t="shared" ca="1" si="170"/>
        <v xml:space="preserve"> 微信 </v>
      </c>
      <c r="E528" t="str">
        <f t="shared" ca="1" si="170"/>
        <v xml:space="preserve"> 天猫 </v>
      </c>
      <c r="F528" t="str">
        <f t="shared" ca="1" si="156"/>
        <v xml:space="preserve"> 微信支付 </v>
      </c>
      <c r="G528" t="str">
        <f t="shared" ca="1" si="157"/>
        <v xml:space="preserve"> 微信 - 天猫 - 微信支付 </v>
      </c>
      <c r="H528" t="str">
        <f t="shared" ca="1" si="158"/>
        <v>9139</v>
      </c>
      <c r="I528">
        <f t="shared" ca="1" si="159"/>
        <v>6</v>
      </c>
      <c r="J528" t="str">
        <f t="shared" ca="1" si="160"/>
        <v>微信 - 天猫 - 微信支付</v>
      </c>
      <c r="K528" t="str">
        <f t="shared" ca="1" si="161"/>
        <v>133****9139</v>
      </c>
      <c r="L528">
        <f t="shared" si="162"/>
        <v>528</v>
      </c>
      <c r="M528">
        <f t="shared" si="163"/>
        <v>527</v>
      </c>
      <c r="N528" s="3">
        <f t="shared" ca="1" si="164"/>
        <v>162842</v>
      </c>
      <c r="O528" s="5">
        <f t="shared" ca="1" si="165"/>
        <v>150494</v>
      </c>
      <c r="P528" t="str">
        <f t="shared" ca="1" si="166"/>
        <v xml:space="preserve"> 支付宝 </v>
      </c>
      <c r="Q528" t="str">
        <f t="shared" ca="1" si="167"/>
        <v xml:space="preserve"> 信用卡 </v>
      </c>
      <c r="R528" t="str">
        <f t="shared" ca="1" si="168"/>
        <v xml:space="preserve"> 微信支付 </v>
      </c>
      <c r="S528" t="str">
        <f t="shared" ca="1" si="169"/>
        <v>支付宝 - 信用卡 - 微信支付</v>
      </c>
    </row>
    <row r="529" spans="1:19" x14ac:dyDescent="0.2">
      <c r="A529" s="3">
        <f t="shared" ca="1" si="154"/>
        <v>150494</v>
      </c>
      <c r="B529">
        <v>100976</v>
      </c>
      <c r="C529">
        <f t="shared" ca="1" si="155"/>
        <v>13688945547</v>
      </c>
      <c r="D529" t="str">
        <f t="shared" ca="1" si="170"/>
        <v xml:space="preserve"> 天猫 </v>
      </c>
      <c r="E529" t="str">
        <f t="shared" ca="1" si="170"/>
        <v xml:space="preserve"> 微信 </v>
      </c>
      <c r="F529" t="str">
        <f t="shared" ca="1" si="156"/>
        <v xml:space="preserve"> 信用卡 </v>
      </c>
      <c r="G529" t="str">
        <f t="shared" ca="1" si="157"/>
        <v xml:space="preserve"> 天猫 - 微信 - 信用卡 </v>
      </c>
      <c r="H529" t="str">
        <f t="shared" ca="1" si="158"/>
        <v>5547</v>
      </c>
      <c r="I529">
        <f t="shared" ca="1" si="159"/>
        <v>6</v>
      </c>
      <c r="J529" t="str">
        <f t="shared" ca="1" si="160"/>
        <v>天猫 - 微信 - 信用卡</v>
      </c>
      <c r="K529" t="str">
        <f t="shared" ca="1" si="161"/>
        <v>136****5547</v>
      </c>
      <c r="L529">
        <f t="shared" si="162"/>
        <v>529</v>
      </c>
      <c r="M529">
        <f t="shared" si="163"/>
        <v>528</v>
      </c>
      <c r="N529" s="3">
        <f t="shared" ca="1" si="164"/>
        <v>194740</v>
      </c>
      <c r="O529" s="5">
        <f t="shared" ca="1" si="165"/>
        <v>163877</v>
      </c>
      <c r="P529" t="str">
        <f t="shared" ca="1" si="166"/>
        <v xml:space="preserve"> 微信支付 </v>
      </c>
      <c r="Q529" t="str">
        <f t="shared" ca="1" si="167"/>
        <v xml:space="preserve"> 信用卡 </v>
      </c>
      <c r="R529" t="str">
        <f t="shared" ca="1" si="168"/>
        <v xml:space="preserve"> 信用卡 </v>
      </c>
      <c r="S529" t="str">
        <f t="shared" ca="1" si="169"/>
        <v>微信支付 - 信用卡 - 信用卡</v>
      </c>
    </row>
    <row r="530" spans="1:19" x14ac:dyDescent="0.2">
      <c r="A530" s="3">
        <f t="shared" ca="1" si="154"/>
        <v>163877</v>
      </c>
      <c r="B530">
        <v>101360</v>
      </c>
      <c r="C530">
        <f t="shared" ca="1" si="155"/>
        <v>13669125480</v>
      </c>
      <c r="D530" t="str">
        <f t="shared" ca="1" si="170"/>
        <v xml:space="preserve"> App </v>
      </c>
      <c r="E530" t="str">
        <f t="shared" ca="1" si="170"/>
        <v xml:space="preserve"> 天猫 </v>
      </c>
      <c r="F530" t="str">
        <f t="shared" ca="1" si="156"/>
        <v xml:space="preserve"> 支付宝 </v>
      </c>
      <c r="G530" t="str">
        <f t="shared" ca="1" si="157"/>
        <v xml:space="preserve"> App - 天猫 - 支付宝 </v>
      </c>
      <c r="H530" t="str">
        <f t="shared" ca="1" si="158"/>
        <v>5480</v>
      </c>
      <c r="I530">
        <f t="shared" ca="1" si="159"/>
        <v>6</v>
      </c>
      <c r="J530" t="str">
        <f t="shared" ca="1" si="160"/>
        <v>App - 天猫 - 支付宝</v>
      </c>
      <c r="K530" t="str">
        <f t="shared" ca="1" si="161"/>
        <v>136****5480</v>
      </c>
      <c r="L530">
        <f t="shared" si="162"/>
        <v>530</v>
      </c>
      <c r="M530">
        <f t="shared" si="163"/>
        <v>529</v>
      </c>
      <c r="N530" s="3">
        <f t="shared" ca="1" si="164"/>
        <v>199509</v>
      </c>
      <c r="O530" s="5">
        <f t="shared" ca="1" si="165"/>
        <v>157744</v>
      </c>
      <c r="P530" t="str">
        <f t="shared" ca="1" si="166"/>
        <v xml:space="preserve"> 信用卡 </v>
      </c>
      <c r="Q530" t="str">
        <f t="shared" ca="1" si="167"/>
        <v xml:space="preserve"> 支付宝 </v>
      </c>
      <c r="R530" t="str">
        <f t="shared" ca="1" si="168"/>
        <v xml:space="preserve"> 支付宝 </v>
      </c>
      <c r="S530" t="str">
        <f t="shared" ca="1" si="169"/>
        <v>信用卡 - 支付宝 - 支付宝</v>
      </c>
    </row>
    <row r="531" spans="1:19" x14ac:dyDescent="0.2">
      <c r="A531" s="3">
        <f t="shared" ca="1" si="154"/>
        <v>157744</v>
      </c>
      <c r="B531">
        <v>100532</v>
      </c>
      <c r="C531">
        <f t="shared" ca="1" si="155"/>
        <v>13938328071</v>
      </c>
      <c r="D531" t="str">
        <f t="shared" ca="1" si="170"/>
        <v xml:space="preserve"> 微信 </v>
      </c>
      <c r="E531" t="str">
        <f t="shared" ca="1" si="170"/>
        <v xml:space="preserve"> 微信 </v>
      </c>
      <c r="F531" t="str">
        <f t="shared" ca="1" si="156"/>
        <v xml:space="preserve"> 信用卡 </v>
      </c>
      <c r="G531" t="str">
        <f t="shared" ca="1" si="157"/>
        <v xml:space="preserve"> 微信 - 微信 - 信用卡 </v>
      </c>
      <c r="H531" t="str">
        <f t="shared" ca="1" si="158"/>
        <v>8071</v>
      </c>
      <c r="I531">
        <f t="shared" ca="1" si="159"/>
        <v>6</v>
      </c>
      <c r="J531" t="str">
        <f t="shared" ca="1" si="160"/>
        <v>微信 - 微信 - 信用卡</v>
      </c>
      <c r="K531" t="str">
        <f t="shared" ca="1" si="161"/>
        <v>139****8071</v>
      </c>
      <c r="L531">
        <f t="shared" si="162"/>
        <v>531</v>
      </c>
      <c r="M531">
        <f t="shared" si="163"/>
        <v>530</v>
      </c>
      <c r="N531" s="3">
        <f t="shared" ca="1" si="164"/>
        <v>102809</v>
      </c>
      <c r="O531" s="5">
        <f t="shared" ca="1" si="165"/>
        <v>191390</v>
      </c>
      <c r="P531" t="str">
        <f t="shared" ca="1" si="166"/>
        <v xml:space="preserve"> 支付宝 </v>
      </c>
      <c r="Q531" t="str">
        <f t="shared" ca="1" si="167"/>
        <v xml:space="preserve"> 微信支付 </v>
      </c>
      <c r="R531" t="str">
        <f t="shared" ca="1" si="168"/>
        <v xml:space="preserve"> 微信支付 </v>
      </c>
      <c r="S531" t="str">
        <f t="shared" ca="1" si="169"/>
        <v>支付宝 - 微信支付 - 微信支付</v>
      </c>
    </row>
    <row r="532" spans="1:19" x14ac:dyDescent="0.2">
      <c r="A532" s="3">
        <f t="shared" ca="1" si="154"/>
        <v>191390</v>
      </c>
      <c r="B532">
        <v>101435</v>
      </c>
      <c r="C532">
        <f t="shared" ca="1" si="155"/>
        <v>13890966593</v>
      </c>
      <c r="D532" t="str">
        <f t="shared" ca="1" si="170"/>
        <v xml:space="preserve"> 微信 </v>
      </c>
      <c r="E532" t="str">
        <f t="shared" ca="1" si="170"/>
        <v xml:space="preserve"> App </v>
      </c>
      <c r="F532" t="str">
        <f t="shared" ca="1" si="156"/>
        <v xml:space="preserve"> 微信支付 </v>
      </c>
      <c r="G532" t="str">
        <f t="shared" ca="1" si="157"/>
        <v xml:space="preserve"> 微信 - App - 微信支付 </v>
      </c>
      <c r="H532" t="str">
        <f t="shared" ca="1" si="158"/>
        <v>6593</v>
      </c>
      <c r="I532">
        <f t="shared" ca="1" si="159"/>
        <v>6</v>
      </c>
      <c r="J532" t="str">
        <f t="shared" ca="1" si="160"/>
        <v>微信 - App - 微信支付</v>
      </c>
      <c r="K532" t="str">
        <f t="shared" ca="1" si="161"/>
        <v>138****6593</v>
      </c>
      <c r="L532">
        <f t="shared" si="162"/>
        <v>532</v>
      </c>
      <c r="M532">
        <f t="shared" si="163"/>
        <v>531</v>
      </c>
      <c r="N532" s="3">
        <f t="shared" ca="1" si="164"/>
        <v>116185</v>
      </c>
      <c r="O532" s="5">
        <f t="shared" ca="1" si="165"/>
        <v>157995</v>
      </c>
      <c r="P532" t="str">
        <f t="shared" ca="1" si="166"/>
        <v xml:space="preserve"> 信用卡 </v>
      </c>
      <c r="Q532" t="str">
        <f t="shared" ca="1" si="167"/>
        <v xml:space="preserve"> 微信支付 </v>
      </c>
      <c r="R532" t="str">
        <f t="shared" ca="1" si="168"/>
        <v xml:space="preserve"> 微信支付 </v>
      </c>
      <c r="S532" t="str">
        <f t="shared" ca="1" si="169"/>
        <v>信用卡 - 微信支付 - 微信支付</v>
      </c>
    </row>
    <row r="533" spans="1:19" x14ac:dyDescent="0.2">
      <c r="A533" s="3">
        <f t="shared" ca="1" si="154"/>
        <v>157995</v>
      </c>
      <c r="B533">
        <v>100752</v>
      </c>
      <c r="C533">
        <f t="shared" ca="1" si="155"/>
        <v>13217261368</v>
      </c>
      <c r="D533" t="str">
        <f t="shared" ca="1" si="170"/>
        <v xml:space="preserve"> 天猫 </v>
      </c>
      <c r="E533" t="str">
        <f t="shared" ca="1" si="170"/>
        <v xml:space="preserve"> 微信 </v>
      </c>
      <c r="F533" t="str">
        <f t="shared" ca="1" si="156"/>
        <v xml:space="preserve"> 支付宝 </v>
      </c>
      <c r="G533" t="str">
        <f t="shared" ca="1" si="157"/>
        <v xml:space="preserve"> 天猫 - 微信 - 支付宝 </v>
      </c>
      <c r="H533" t="str">
        <f t="shared" ca="1" si="158"/>
        <v>1368</v>
      </c>
      <c r="I533">
        <f t="shared" ca="1" si="159"/>
        <v>6</v>
      </c>
      <c r="J533" t="str">
        <f t="shared" ca="1" si="160"/>
        <v>天猫 - 微信 - 支付宝</v>
      </c>
      <c r="K533" t="str">
        <f t="shared" ca="1" si="161"/>
        <v>132****1368</v>
      </c>
      <c r="L533">
        <f t="shared" si="162"/>
        <v>533</v>
      </c>
      <c r="M533">
        <f t="shared" si="163"/>
        <v>532</v>
      </c>
      <c r="N533" s="3">
        <f t="shared" ca="1" si="164"/>
        <v>122950</v>
      </c>
      <c r="O533" s="5">
        <f t="shared" ca="1" si="165"/>
        <v>110791</v>
      </c>
      <c r="P533" t="str">
        <f t="shared" ca="1" si="166"/>
        <v xml:space="preserve"> 微信支付 </v>
      </c>
      <c r="Q533" t="str">
        <f t="shared" ca="1" si="167"/>
        <v xml:space="preserve"> 支付宝 </v>
      </c>
      <c r="R533" t="str">
        <f t="shared" ca="1" si="168"/>
        <v xml:space="preserve"> 微信支付 </v>
      </c>
      <c r="S533" t="str">
        <f t="shared" ca="1" si="169"/>
        <v>微信支付 - 支付宝 - 微信支付</v>
      </c>
    </row>
    <row r="534" spans="1:19" x14ac:dyDescent="0.2">
      <c r="A534" s="3">
        <f t="shared" ca="1" si="154"/>
        <v>110791</v>
      </c>
      <c r="B534">
        <v>100287</v>
      </c>
      <c r="C534">
        <f t="shared" ca="1" si="155"/>
        <v>13220054205</v>
      </c>
      <c r="D534" t="str">
        <f t="shared" ca="1" si="170"/>
        <v xml:space="preserve"> 天猫 </v>
      </c>
      <c r="E534" t="str">
        <f t="shared" ca="1" si="170"/>
        <v xml:space="preserve"> 天猫 </v>
      </c>
      <c r="F534" t="str">
        <f t="shared" ca="1" si="156"/>
        <v xml:space="preserve"> 微信支付 </v>
      </c>
      <c r="G534" t="str">
        <f t="shared" ca="1" si="157"/>
        <v xml:space="preserve"> 天猫 - 天猫 - 微信支付 </v>
      </c>
      <c r="H534" t="str">
        <f t="shared" ca="1" si="158"/>
        <v>4205</v>
      </c>
      <c r="I534">
        <f t="shared" ca="1" si="159"/>
        <v>6</v>
      </c>
      <c r="J534" t="str">
        <f t="shared" ca="1" si="160"/>
        <v>天猫 - 天猫 - 微信支付</v>
      </c>
      <c r="K534" t="str">
        <f t="shared" ca="1" si="161"/>
        <v>132****4205</v>
      </c>
      <c r="L534">
        <f t="shared" si="162"/>
        <v>534</v>
      </c>
      <c r="M534">
        <f t="shared" si="163"/>
        <v>533</v>
      </c>
      <c r="N534" s="3">
        <f t="shared" ca="1" si="164"/>
        <v>119934</v>
      </c>
      <c r="O534" s="5">
        <f t="shared" ca="1" si="165"/>
        <v>106605</v>
      </c>
      <c r="P534" t="str">
        <f t="shared" ca="1" si="166"/>
        <v xml:space="preserve"> 信用卡 </v>
      </c>
      <c r="Q534" t="str">
        <f t="shared" ca="1" si="167"/>
        <v xml:space="preserve"> 支付宝 </v>
      </c>
      <c r="R534" t="str">
        <f t="shared" ca="1" si="168"/>
        <v xml:space="preserve"> 信用卡 </v>
      </c>
      <c r="S534" t="str">
        <f t="shared" ca="1" si="169"/>
        <v>信用卡 - 支付宝 - 信用卡</v>
      </c>
    </row>
    <row r="535" spans="1:19" x14ac:dyDescent="0.2">
      <c r="A535" s="3">
        <f t="shared" ca="1" si="154"/>
        <v>106605</v>
      </c>
      <c r="B535">
        <v>100152</v>
      </c>
      <c r="C535">
        <f t="shared" ca="1" si="155"/>
        <v>13785784702</v>
      </c>
      <c r="D535" t="str">
        <f t="shared" ca="1" si="170"/>
        <v xml:space="preserve"> 天猫 </v>
      </c>
      <c r="E535" t="str">
        <f t="shared" ca="1" si="170"/>
        <v xml:space="preserve"> 天猫 </v>
      </c>
      <c r="F535" t="str">
        <f t="shared" ca="1" si="156"/>
        <v xml:space="preserve"> 微信支付 </v>
      </c>
      <c r="G535" t="str">
        <f t="shared" ca="1" si="157"/>
        <v xml:space="preserve"> 天猫 - 天猫 - 微信支付 </v>
      </c>
      <c r="H535" t="str">
        <f t="shared" ca="1" si="158"/>
        <v>4702</v>
      </c>
      <c r="I535">
        <f t="shared" ca="1" si="159"/>
        <v>6</v>
      </c>
      <c r="J535" t="str">
        <f t="shared" ca="1" si="160"/>
        <v>天猫 - 天猫 - 微信支付</v>
      </c>
      <c r="K535" t="str">
        <f t="shared" ca="1" si="161"/>
        <v>137****4702</v>
      </c>
      <c r="L535">
        <f t="shared" si="162"/>
        <v>535</v>
      </c>
      <c r="M535">
        <f t="shared" si="163"/>
        <v>534</v>
      </c>
      <c r="N535" s="3">
        <f t="shared" ca="1" si="164"/>
        <v>135999</v>
      </c>
      <c r="O535" s="5">
        <f t="shared" ca="1" si="165"/>
        <v>199825</v>
      </c>
      <c r="P535" t="str">
        <f t="shared" ca="1" si="166"/>
        <v xml:space="preserve"> 信用卡 </v>
      </c>
      <c r="Q535" t="str">
        <f t="shared" ca="1" si="167"/>
        <v xml:space="preserve"> 微信支付 </v>
      </c>
      <c r="R535" t="str">
        <f t="shared" ca="1" si="168"/>
        <v xml:space="preserve"> 微信支付 </v>
      </c>
      <c r="S535" t="str">
        <f t="shared" ca="1" si="169"/>
        <v>信用卡 - 微信支付 - 微信支付</v>
      </c>
    </row>
    <row r="536" spans="1:19" x14ac:dyDescent="0.2">
      <c r="A536" s="3">
        <f t="shared" ca="1" si="154"/>
        <v>199825</v>
      </c>
      <c r="B536">
        <v>100637</v>
      </c>
      <c r="C536">
        <f t="shared" ca="1" si="155"/>
        <v>13995393309</v>
      </c>
      <c r="D536" t="str">
        <f t="shared" ca="1" si="170"/>
        <v xml:space="preserve"> 天猫 </v>
      </c>
      <c r="E536" t="str">
        <f t="shared" ca="1" si="170"/>
        <v xml:space="preserve"> App </v>
      </c>
      <c r="F536" t="str">
        <f t="shared" ca="1" si="156"/>
        <v xml:space="preserve"> 信用卡 </v>
      </c>
      <c r="G536" t="str">
        <f t="shared" ca="1" si="157"/>
        <v xml:space="preserve"> 天猫 - App - 信用卡 </v>
      </c>
      <c r="H536" t="str">
        <f t="shared" ca="1" si="158"/>
        <v>3309</v>
      </c>
      <c r="I536">
        <f t="shared" ca="1" si="159"/>
        <v>6</v>
      </c>
      <c r="J536" t="str">
        <f t="shared" ca="1" si="160"/>
        <v>天猫 - App - 信用卡</v>
      </c>
      <c r="K536" t="str">
        <f t="shared" ca="1" si="161"/>
        <v>139****3309</v>
      </c>
      <c r="L536">
        <f t="shared" si="162"/>
        <v>536</v>
      </c>
      <c r="M536">
        <f t="shared" si="163"/>
        <v>535</v>
      </c>
      <c r="N536" s="3">
        <f t="shared" ca="1" si="164"/>
        <v>115953</v>
      </c>
      <c r="O536" s="5">
        <f t="shared" ca="1" si="165"/>
        <v>167361</v>
      </c>
      <c r="P536" t="str">
        <f t="shared" ca="1" si="166"/>
        <v xml:space="preserve"> 信用卡 </v>
      </c>
      <c r="Q536" t="str">
        <f t="shared" ca="1" si="167"/>
        <v xml:space="preserve"> 支付宝 </v>
      </c>
      <c r="R536" t="str">
        <f t="shared" ca="1" si="168"/>
        <v xml:space="preserve"> 微信支付 </v>
      </c>
      <c r="S536" t="str">
        <f t="shared" ca="1" si="169"/>
        <v>信用卡 - 支付宝 - 微信支付</v>
      </c>
    </row>
    <row r="537" spans="1:19" x14ac:dyDescent="0.2">
      <c r="A537" s="3">
        <f t="shared" ca="1" si="154"/>
        <v>167361</v>
      </c>
      <c r="B537">
        <v>100349</v>
      </c>
      <c r="C537">
        <f t="shared" ca="1" si="155"/>
        <v>13478704798</v>
      </c>
      <c r="D537" t="str">
        <f t="shared" ca="1" si="170"/>
        <v xml:space="preserve"> 天猫 </v>
      </c>
      <c r="E537" t="str">
        <f t="shared" ca="1" si="170"/>
        <v xml:space="preserve"> 微信 </v>
      </c>
      <c r="F537" t="str">
        <f t="shared" ca="1" si="156"/>
        <v xml:space="preserve"> 信用卡 </v>
      </c>
      <c r="G537" t="str">
        <f t="shared" ca="1" si="157"/>
        <v xml:space="preserve"> 天猫 - 微信 - 信用卡 </v>
      </c>
      <c r="H537" t="str">
        <f t="shared" ca="1" si="158"/>
        <v>4798</v>
      </c>
      <c r="I537">
        <f t="shared" ca="1" si="159"/>
        <v>6</v>
      </c>
      <c r="J537" t="str">
        <f t="shared" ca="1" si="160"/>
        <v>天猫 - 微信 - 信用卡</v>
      </c>
      <c r="K537" t="str">
        <f t="shared" ca="1" si="161"/>
        <v>134****4798</v>
      </c>
      <c r="L537">
        <f t="shared" si="162"/>
        <v>537</v>
      </c>
      <c r="M537">
        <f t="shared" si="163"/>
        <v>536</v>
      </c>
      <c r="N537" s="3">
        <f t="shared" ca="1" si="164"/>
        <v>186334</v>
      </c>
      <c r="O537" s="5">
        <f t="shared" ca="1" si="165"/>
        <v>199922</v>
      </c>
      <c r="P537" t="str">
        <f t="shared" ca="1" si="166"/>
        <v xml:space="preserve"> 微信支付 </v>
      </c>
      <c r="Q537" t="str">
        <f t="shared" ca="1" si="167"/>
        <v xml:space="preserve"> 信用卡 </v>
      </c>
      <c r="R537" t="str">
        <f t="shared" ca="1" si="168"/>
        <v xml:space="preserve"> 信用卡 </v>
      </c>
      <c r="S537" t="str">
        <f t="shared" ca="1" si="169"/>
        <v>微信支付 - 信用卡 - 信用卡</v>
      </c>
    </row>
    <row r="538" spans="1:19" x14ac:dyDescent="0.2">
      <c r="A538" s="3">
        <f t="shared" ca="1" si="154"/>
        <v>199922</v>
      </c>
      <c r="B538">
        <v>100076</v>
      </c>
      <c r="C538">
        <f t="shared" ca="1" si="155"/>
        <v>13873022962</v>
      </c>
      <c r="D538" t="str">
        <f t="shared" ca="1" si="170"/>
        <v xml:space="preserve"> 微信 </v>
      </c>
      <c r="E538" t="str">
        <f t="shared" ca="1" si="170"/>
        <v xml:space="preserve"> 微信 </v>
      </c>
      <c r="F538" t="str">
        <f t="shared" ca="1" si="156"/>
        <v xml:space="preserve"> 信用卡 </v>
      </c>
      <c r="G538" t="str">
        <f t="shared" ca="1" si="157"/>
        <v xml:space="preserve"> 微信 - 微信 - 信用卡 </v>
      </c>
      <c r="H538" t="str">
        <f t="shared" ca="1" si="158"/>
        <v>2962</v>
      </c>
      <c r="I538">
        <f t="shared" ca="1" si="159"/>
        <v>6</v>
      </c>
      <c r="J538" t="str">
        <f t="shared" ca="1" si="160"/>
        <v>微信 - 微信 - 信用卡</v>
      </c>
      <c r="K538" t="str">
        <f t="shared" ca="1" si="161"/>
        <v>138****2962</v>
      </c>
      <c r="L538">
        <f t="shared" si="162"/>
        <v>538</v>
      </c>
      <c r="M538">
        <f t="shared" si="163"/>
        <v>537</v>
      </c>
      <c r="N538" s="3">
        <f t="shared" ca="1" si="164"/>
        <v>129859</v>
      </c>
      <c r="O538" s="5">
        <f t="shared" ca="1" si="165"/>
        <v>167371</v>
      </c>
      <c r="P538" t="str">
        <f t="shared" ca="1" si="166"/>
        <v xml:space="preserve"> 微信支付 </v>
      </c>
      <c r="Q538" t="str">
        <f t="shared" ca="1" si="167"/>
        <v xml:space="preserve"> 微信支付 </v>
      </c>
      <c r="R538" t="str">
        <f t="shared" ca="1" si="168"/>
        <v xml:space="preserve"> 微信支付 </v>
      </c>
      <c r="S538" t="str">
        <f t="shared" ca="1" si="169"/>
        <v>微信支付 - 微信支付 - 微信支付</v>
      </c>
    </row>
    <row r="539" spans="1:19" x14ac:dyDescent="0.2">
      <c r="A539" s="3">
        <f t="shared" ca="1" si="154"/>
        <v>167371</v>
      </c>
      <c r="B539">
        <v>101322</v>
      </c>
      <c r="C539">
        <f t="shared" ca="1" si="155"/>
        <v>13075519494</v>
      </c>
      <c r="D539" t="str">
        <f t="shared" ca="1" si="170"/>
        <v xml:space="preserve"> 天猫 </v>
      </c>
      <c r="E539" t="str">
        <f t="shared" ca="1" si="170"/>
        <v xml:space="preserve"> 微信 </v>
      </c>
      <c r="F539" t="str">
        <f t="shared" ca="1" si="156"/>
        <v xml:space="preserve"> 信用卡 </v>
      </c>
      <c r="G539" t="str">
        <f t="shared" ca="1" si="157"/>
        <v xml:space="preserve"> 天猫 - 微信 - 信用卡 </v>
      </c>
      <c r="H539" t="str">
        <f t="shared" ca="1" si="158"/>
        <v>9494</v>
      </c>
      <c r="I539">
        <f t="shared" ca="1" si="159"/>
        <v>6</v>
      </c>
      <c r="J539" t="str">
        <f t="shared" ca="1" si="160"/>
        <v>天猫 - 微信 - 信用卡</v>
      </c>
      <c r="K539" t="str">
        <f t="shared" ca="1" si="161"/>
        <v>130****9494</v>
      </c>
      <c r="L539">
        <f t="shared" si="162"/>
        <v>539</v>
      </c>
      <c r="M539">
        <f t="shared" si="163"/>
        <v>538</v>
      </c>
      <c r="N539" s="3">
        <f t="shared" ca="1" si="164"/>
        <v>141262</v>
      </c>
      <c r="O539" s="5">
        <f t="shared" ca="1" si="165"/>
        <v>118066</v>
      </c>
      <c r="P539" t="str">
        <f t="shared" ca="1" si="166"/>
        <v xml:space="preserve"> 支付宝 </v>
      </c>
      <c r="Q539" t="str">
        <f t="shared" ca="1" si="167"/>
        <v xml:space="preserve"> 信用卡 </v>
      </c>
      <c r="R539" t="str">
        <f t="shared" ca="1" si="168"/>
        <v xml:space="preserve"> 支付宝 </v>
      </c>
      <c r="S539" t="str">
        <f t="shared" ca="1" si="169"/>
        <v>支付宝 - 信用卡 - 支付宝</v>
      </c>
    </row>
    <row r="540" spans="1:19" x14ac:dyDescent="0.2">
      <c r="A540" s="3">
        <f t="shared" ca="1" si="154"/>
        <v>118066</v>
      </c>
      <c r="B540">
        <v>100996</v>
      </c>
      <c r="C540">
        <f t="shared" ca="1" si="155"/>
        <v>13969288455</v>
      </c>
      <c r="D540" t="str">
        <f t="shared" ca="1" si="170"/>
        <v xml:space="preserve"> 微信 </v>
      </c>
      <c r="E540" t="str">
        <f t="shared" ca="1" si="170"/>
        <v xml:space="preserve"> App </v>
      </c>
      <c r="F540" t="str">
        <f t="shared" ca="1" si="156"/>
        <v xml:space="preserve"> 微信支付 </v>
      </c>
      <c r="G540" t="str">
        <f t="shared" ca="1" si="157"/>
        <v xml:space="preserve"> 微信 - App - 微信支付 </v>
      </c>
      <c r="H540" t="str">
        <f t="shared" ca="1" si="158"/>
        <v>8455</v>
      </c>
      <c r="I540">
        <f t="shared" ca="1" si="159"/>
        <v>6</v>
      </c>
      <c r="J540" t="str">
        <f t="shared" ca="1" si="160"/>
        <v>微信 - App - 微信支付</v>
      </c>
      <c r="K540" t="str">
        <f t="shared" ca="1" si="161"/>
        <v>139****8455</v>
      </c>
      <c r="L540">
        <f t="shared" si="162"/>
        <v>540</v>
      </c>
      <c r="M540">
        <f t="shared" si="163"/>
        <v>539</v>
      </c>
      <c r="N540" s="3">
        <f t="shared" ca="1" si="164"/>
        <v>150978</v>
      </c>
      <c r="O540" s="5">
        <f t="shared" ca="1" si="165"/>
        <v>110841</v>
      </c>
      <c r="P540" t="str">
        <f t="shared" ca="1" si="166"/>
        <v xml:space="preserve"> 信用卡 </v>
      </c>
      <c r="Q540" t="str">
        <f t="shared" ca="1" si="167"/>
        <v xml:space="preserve"> 信用卡 </v>
      </c>
      <c r="R540" t="str">
        <f t="shared" ca="1" si="168"/>
        <v xml:space="preserve"> 信用卡 </v>
      </c>
      <c r="S540" t="str">
        <f t="shared" ca="1" si="169"/>
        <v>信用卡 - 信用卡 - 信用卡</v>
      </c>
    </row>
    <row r="541" spans="1:19" x14ac:dyDescent="0.2">
      <c r="A541" s="3">
        <f t="shared" ca="1" si="154"/>
        <v>110841</v>
      </c>
      <c r="B541">
        <v>100824</v>
      </c>
      <c r="C541">
        <f t="shared" ca="1" si="155"/>
        <v>13951913530</v>
      </c>
      <c r="D541" t="str">
        <f t="shared" ca="1" si="170"/>
        <v xml:space="preserve"> 天猫 </v>
      </c>
      <c r="E541" t="str">
        <f t="shared" ca="1" si="170"/>
        <v xml:space="preserve"> 天猫 </v>
      </c>
      <c r="F541" t="str">
        <f t="shared" ca="1" si="156"/>
        <v xml:space="preserve"> 信用卡 </v>
      </c>
      <c r="G541" t="str">
        <f t="shared" ca="1" si="157"/>
        <v xml:space="preserve"> 天猫 - 天猫 - 信用卡 </v>
      </c>
      <c r="H541" t="str">
        <f t="shared" ca="1" si="158"/>
        <v>3530</v>
      </c>
      <c r="I541">
        <f t="shared" ca="1" si="159"/>
        <v>6</v>
      </c>
      <c r="J541" t="str">
        <f t="shared" ca="1" si="160"/>
        <v>天猫 - 天猫 - 信用卡</v>
      </c>
      <c r="K541" t="str">
        <f t="shared" ca="1" si="161"/>
        <v>139****3530</v>
      </c>
      <c r="L541">
        <f t="shared" si="162"/>
        <v>541</v>
      </c>
      <c r="M541">
        <f t="shared" si="163"/>
        <v>540</v>
      </c>
      <c r="N541" s="3">
        <f t="shared" ca="1" si="164"/>
        <v>136520</v>
      </c>
      <c r="O541" s="5">
        <f t="shared" ca="1" si="165"/>
        <v>147782</v>
      </c>
      <c r="P541" t="str">
        <f t="shared" ca="1" si="166"/>
        <v xml:space="preserve"> 微信支付 </v>
      </c>
      <c r="Q541" t="str">
        <f t="shared" ca="1" si="167"/>
        <v xml:space="preserve"> 微信支付 </v>
      </c>
      <c r="R541" t="str">
        <f t="shared" ca="1" si="168"/>
        <v xml:space="preserve"> 微信支付 </v>
      </c>
      <c r="S541" t="str">
        <f t="shared" ca="1" si="169"/>
        <v>微信支付 - 微信支付 - 微信支付</v>
      </c>
    </row>
    <row r="542" spans="1:19" x14ac:dyDescent="0.2">
      <c r="A542" s="3">
        <f t="shared" ca="1" si="154"/>
        <v>147782</v>
      </c>
      <c r="B542">
        <v>101431</v>
      </c>
      <c r="C542">
        <f t="shared" ca="1" si="155"/>
        <v>13667663651</v>
      </c>
      <c r="D542" t="str">
        <f t="shared" ref="D542:E561" ca="1" si="171">IF(RAND()&lt;0.33," 天猫 ",IF(RAND()&lt;0.66," 微信 "," App "))</f>
        <v xml:space="preserve"> 天猫 </v>
      </c>
      <c r="E542" t="str">
        <f t="shared" ca="1" si="171"/>
        <v xml:space="preserve"> 微信 </v>
      </c>
      <c r="F542" t="str">
        <f t="shared" ca="1" si="156"/>
        <v xml:space="preserve"> 信用卡 </v>
      </c>
      <c r="G542" t="str">
        <f t="shared" ca="1" si="157"/>
        <v xml:space="preserve"> 天猫 - 微信 - 信用卡 </v>
      </c>
      <c r="H542" t="str">
        <f t="shared" ca="1" si="158"/>
        <v>3651</v>
      </c>
      <c r="I542">
        <f t="shared" ca="1" si="159"/>
        <v>6</v>
      </c>
      <c r="J542" t="str">
        <f t="shared" ca="1" si="160"/>
        <v>天猫 - 微信 - 信用卡</v>
      </c>
      <c r="K542" t="str">
        <f t="shared" ca="1" si="161"/>
        <v>136****3651</v>
      </c>
      <c r="L542">
        <f t="shared" si="162"/>
        <v>542</v>
      </c>
      <c r="M542">
        <f t="shared" si="163"/>
        <v>541</v>
      </c>
      <c r="N542" s="3">
        <f t="shared" ca="1" si="164"/>
        <v>102099</v>
      </c>
      <c r="O542" s="5">
        <f t="shared" ca="1" si="165"/>
        <v>191655</v>
      </c>
      <c r="P542" t="str">
        <f t="shared" ca="1" si="166"/>
        <v xml:space="preserve"> 信用卡 </v>
      </c>
      <c r="Q542" t="str">
        <f t="shared" ca="1" si="167"/>
        <v xml:space="preserve"> 支付宝 </v>
      </c>
      <c r="R542" t="str">
        <f t="shared" ca="1" si="168"/>
        <v xml:space="preserve"> 微信支付 </v>
      </c>
      <c r="S542" t="str">
        <f t="shared" ca="1" si="169"/>
        <v>信用卡 - 支付宝 - 微信支付</v>
      </c>
    </row>
    <row r="543" spans="1:19" x14ac:dyDescent="0.2">
      <c r="A543" s="3">
        <f t="shared" ca="1" si="154"/>
        <v>191655</v>
      </c>
      <c r="B543">
        <v>101094</v>
      </c>
      <c r="C543">
        <f t="shared" ca="1" si="155"/>
        <v>13701535495</v>
      </c>
      <c r="D543" t="str">
        <f t="shared" ca="1" si="171"/>
        <v xml:space="preserve"> 微信 </v>
      </c>
      <c r="E543" t="str">
        <f t="shared" ca="1" si="171"/>
        <v xml:space="preserve"> 微信 </v>
      </c>
      <c r="F543" t="str">
        <f t="shared" ca="1" si="156"/>
        <v xml:space="preserve"> 微信支付 </v>
      </c>
      <c r="G543" t="str">
        <f t="shared" ca="1" si="157"/>
        <v xml:space="preserve"> 微信 - 微信 - 微信支付 </v>
      </c>
      <c r="H543" t="str">
        <f t="shared" ca="1" si="158"/>
        <v>5495</v>
      </c>
      <c r="I543">
        <f t="shared" ca="1" si="159"/>
        <v>6</v>
      </c>
      <c r="J543" t="str">
        <f t="shared" ca="1" si="160"/>
        <v>微信 - 微信 - 微信支付</v>
      </c>
      <c r="K543" t="str">
        <f t="shared" ca="1" si="161"/>
        <v>137****5495</v>
      </c>
      <c r="L543">
        <f t="shared" si="162"/>
        <v>543</v>
      </c>
      <c r="M543">
        <f t="shared" si="163"/>
        <v>542</v>
      </c>
      <c r="N543" s="3">
        <f t="shared" ca="1" si="164"/>
        <v>132953</v>
      </c>
      <c r="O543" s="5">
        <f t="shared" ca="1" si="165"/>
        <v>192682</v>
      </c>
      <c r="P543" t="str">
        <f t="shared" ca="1" si="166"/>
        <v xml:space="preserve"> 信用卡 </v>
      </c>
      <c r="Q543" t="str">
        <f t="shared" ca="1" si="167"/>
        <v xml:space="preserve"> 支付宝 </v>
      </c>
      <c r="R543" t="str">
        <f t="shared" ca="1" si="168"/>
        <v xml:space="preserve"> 微信支付 </v>
      </c>
      <c r="S543" t="str">
        <f t="shared" ca="1" si="169"/>
        <v>信用卡 - 支付宝 - 微信支付</v>
      </c>
    </row>
    <row r="544" spans="1:19" x14ac:dyDescent="0.2">
      <c r="A544" s="3">
        <f t="shared" ca="1" si="154"/>
        <v>192682</v>
      </c>
      <c r="B544">
        <v>100434</v>
      </c>
      <c r="C544">
        <f t="shared" ca="1" si="155"/>
        <v>13533364891</v>
      </c>
      <c r="D544" t="str">
        <f t="shared" ca="1" si="171"/>
        <v xml:space="preserve"> App </v>
      </c>
      <c r="E544" t="str">
        <f t="shared" ca="1" si="171"/>
        <v xml:space="preserve"> 微信 </v>
      </c>
      <c r="F544" t="str">
        <f t="shared" ca="1" si="156"/>
        <v xml:space="preserve"> 微信支付 </v>
      </c>
      <c r="G544" t="str">
        <f t="shared" ca="1" si="157"/>
        <v xml:space="preserve"> App - 微信 - 微信支付 </v>
      </c>
      <c r="H544" t="str">
        <f t="shared" ca="1" si="158"/>
        <v>4891</v>
      </c>
      <c r="I544">
        <f t="shared" ca="1" si="159"/>
        <v>6</v>
      </c>
      <c r="J544" t="str">
        <f t="shared" ca="1" si="160"/>
        <v>App - 微信 - 微信支付</v>
      </c>
      <c r="K544" t="str">
        <f t="shared" ca="1" si="161"/>
        <v>135****4891</v>
      </c>
      <c r="L544">
        <f t="shared" si="162"/>
        <v>544</v>
      </c>
      <c r="M544">
        <f t="shared" si="163"/>
        <v>543</v>
      </c>
      <c r="N544" s="3">
        <f t="shared" ca="1" si="164"/>
        <v>108104</v>
      </c>
      <c r="O544" s="5">
        <f t="shared" ca="1" si="165"/>
        <v>140359</v>
      </c>
      <c r="P544" t="str">
        <f t="shared" ca="1" si="166"/>
        <v xml:space="preserve"> 微信支付 </v>
      </c>
      <c r="Q544" t="str">
        <f t="shared" ca="1" si="167"/>
        <v xml:space="preserve"> 微信支付 </v>
      </c>
      <c r="R544" t="str">
        <f t="shared" ca="1" si="168"/>
        <v xml:space="preserve"> 支付宝 </v>
      </c>
      <c r="S544" t="str">
        <f t="shared" ca="1" si="169"/>
        <v>微信支付 - 微信支付 - 支付宝</v>
      </c>
    </row>
    <row r="545" spans="1:19" x14ac:dyDescent="0.2">
      <c r="A545" s="3">
        <f t="shared" ca="1" si="154"/>
        <v>140359</v>
      </c>
      <c r="B545">
        <v>100262</v>
      </c>
      <c r="C545">
        <f t="shared" ca="1" si="155"/>
        <v>13167214092</v>
      </c>
      <c r="D545" t="str">
        <f t="shared" ca="1" si="171"/>
        <v xml:space="preserve"> 微信 </v>
      </c>
      <c r="E545" t="str">
        <f t="shared" ca="1" si="171"/>
        <v xml:space="preserve"> 微信 </v>
      </c>
      <c r="F545" t="str">
        <f t="shared" ca="1" si="156"/>
        <v xml:space="preserve"> 支付宝 </v>
      </c>
      <c r="G545" t="str">
        <f t="shared" ca="1" si="157"/>
        <v xml:space="preserve"> 微信 - 微信 - 支付宝 </v>
      </c>
      <c r="H545" t="str">
        <f t="shared" ca="1" si="158"/>
        <v>4092</v>
      </c>
      <c r="I545">
        <f t="shared" ca="1" si="159"/>
        <v>6</v>
      </c>
      <c r="J545" t="str">
        <f t="shared" ca="1" si="160"/>
        <v>微信 - 微信 - 支付宝</v>
      </c>
      <c r="K545" t="str">
        <f t="shared" ca="1" si="161"/>
        <v>131****4092</v>
      </c>
      <c r="L545">
        <f t="shared" si="162"/>
        <v>545</v>
      </c>
      <c r="M545">
        <f t="shared" si="163"/>
        <v>544</v>
      </c>
      <c r="N545" s="3">
        <f t="shared" ca="1" si="164"/>
        <v>195589</v>
      </c>
      <c r="O545" s="5">
        <f t="shared" ca="1" si="165"/>
        <v>103145</v>
      </c>
      <c r="P545" t="str">
        <f t="shared" ca="1" si="166"/>
        <v xml:space="preserve"> 支付宝 </v>
      </c>
      <c r="Q545" t="str">
        <f t="shared" ca="1" si="167"/>
        <v xml:space="preserve"> 信用卡 </v>
      </c>
      <c r="R545" t="str">
        <f t="shared" ca="1" si="168"/>
        <v xml:space="preserve"> 信用卡 </v>
      </c>
      <c r="S545" t="str">
        <f t="shared" ca="1" si="169"/>
        <v>支付宝 - 信用卡 - 信用卡</v>
      </c>
    </row>
    <row r="546" spans="1:19" x14ac:dyDescent="0.2">
      <c r="A546" s="3">
        <f t="shared" ca="1" si="154"/>
        <v>103145</v>
      </c>
      <c r="B546">
        <v>101258</v>
      </c>
      <c r="C546">
        <f t="shared" ca="1" si="155"/>
        <v>13797031383</v>
      </c>
      <c r="D546" t="str">
        <f t="shared" ca="1" si="171"/>
        <v xml:space="preserve"> 天猫 </v>
      </c>
      <c r="E546" t="str">
        <f t="shared" ca="1" si="171"/>
        <v xml:space="preserve"> 微信 </v>
      </c>
      <c r="F546" t="str">
        <f t="shared" ca="1" si="156"/>
        <v xml:space="preserve"> 微信支付 </v>
      </c>
      <c r="G546" t="str">
        <f t="shared" ca="1" si="157"/>
        <v xml:space="preserve"> 天猫 - 微信 - 微信支付 </v>
      </c>
      <c r="H546" t="str">
        <f t="shared" ca="1" si="158"/>
        <v>1383</v>
      </c>
      <c r="I546">
        <f t="shared" ca="1" si="159"/>
        <v>6</v>
      </c>
      <c r="J546" t="str">
        <f t="shared" ca="1" si="160"/>
        <v>天猫 - 微信 - 微信支付</v>
      </c>
      <c r="K546" t="str">
        <f t="shared" ca="1" si="161"/>
        <v>137****1383</v>
      </c>
      <c r="L546">
        <f t="shared" si="162"/>
        <v>546</v>
      </c>
      <c r="M546">
        <f t="shared" si="163"/>
        <v>545</v>
      </c>
      <c r="N546" s="3">
        <f t="shared" ca="1" si="164"/>
        <v>187355</v>
      </c>
      <c r="O546" s="5">
        <f t="shared" ca="1" si="165"/>
        <v>186094</v>
      </c>
      <c r="P546" t="str">
        <f t="shared" ca="1" si="166"/>
        <v xml:space="preserve"> 支付宝 </v>
      </c>
      <c r="Q546" t="str">
        <f t="shared" ca="1" si="167"/>
        <v xml:space="preserve"> 信用卡 </v>
      </c>
      <c r="R546" t="str">
        <f t="shared" ca="1" si="168"/>
        <v xml:space="preserve"> 信用卡 </v>
      </c>
      <c r="S546" t="str">
        <f t="shared" ca="1" si="169"/>
        <v>支付宝 - 信用卡 - 信用卡</v>
      </c>
    </row>
    <row r="547" spans="1:19" x14ac:dyDescent="0.2">
      <c r="A547" s="3">
        <f t="shared" ca="1" si="154"/>
        <v>186094</v>
      </c>
      <c r="B547">
        <v>101409</v>
      </c>
      <c r="C547">
        <f t="shared" ca="1" si="155"/>
        <v>13335059331</v>
      </c>
      <c r="D547" t="str">
        <f t="shared" ca="1" si="171"/>
        <v xml:space="preserve"> App </v>
      </c>
      <c r="E547" t="str">
        <f t="shared" ca="1" si="171"/>
        <v xml:space="preserve"> App </v>
      </c>
      <c r="F547" t="str">
        <f t="shared" ca="1" si="156"/>
        <v xml:space="preserve"> 微信支付 </v>
      </c>
      <c r="G547" t="str">
        <f t="shared" ca="1" si="157"/>
        <v xml:space="preserve"> App - App - 微信支付 </v>
      </c>
      <c r="H547" t="str">
        <f t="shared" ca="1" si="158"/>
        <v>9331</v>
      </c>
      <c r="I547">
        <f t="shared" ca="1" si="159"/>
        <v>6</v>
      </c>
      <c r="J547" t="str">
        <f t="shared" ca="1" si="160"/>
        <v>App - App - 微信支付</v>
      </c>
      <c r="K547" t="str">
        <f t="shared" ca="1" si="161"/>
        <v>133****9331</v>
      </c>
      <c r="L547">
        <f t="shared" si="162"/>
        <v>547</v>
      </c>
      <c r="M547">
        <f t="shared" si="163"/>
        <v>546</v>
      </c>
      <c r="N547" s="3">
        <f t="shared" ca="1" si="164"/>
        <v>135767</v>
      </c>
      <c r="O547" s="5">
        <f t="shared" ca="1" si="165"/>
        <v>125327</v>
      </c>
      <c r="P547" t="str">
        <f t="shared" ca="1" si="166"/>
        <v xml:space="preserve"> 微信支付 </v>
      </c>
      <c r="Q547" t="str">
        <f t="shared" ca="1" si="167"/>
        <v xml:space="preserve"> 支付宝 </v>
      </c>
      <c r="R547" t="str">
        <f t="shared" ca="1" si="168"/>
        <v xml:space="preserve"> 支付宝 </v>
      </c>
      <c r="S547" t="str">
        <f t="shared" ca="1" si="169"/>
        <v>微信支付 - 支付宝 - 支付宝</v>
      </c>
    </row>
    <row r="548" spans="1:19" x14ac:dyDescent="0.2">
      <c r="A548" s="3">
        <f t="shared" ca="1" si="154"/>
        <v>125327</v>
      </c>
      <c r="B548">
        <v>100969</v>
      </c>
      <c r="C548">
        <f t="shared" ca="1" si="155"/>
        <v>13906402928</v>
      </c>
      <c r="D548" t="str">
        <f t="shared" ca="1" si="171"/>
        <v xml:space="preserve"> 微信 </v>
      </c>
      <c r="E548" t="str">
        <f t="shared" ca="1" si="171"/>
        <v xml:space="preserve"> 微信 </v>
      </c>
      <c r="F548" t="str">
        <f t="shared" ca="1" si="156"/>
        <v xml:space="preserve"> 支付宝 </v>
      </c>
      <c r="G548" t="str">
        <f t="shared" ca="1" si="157"/>
        <v xml:space="preserve"> 微信 - 微信 - 支付宝 </v>
      </c>
      <c r="H548" t="str">
        <f t="shared" ca="1" si="158"/>
        <v>2928</v>
      </c>
      <c r="I548">
        <f t="shared" ca="1" si="159"/>
        <v>6</v>
      </c>
      <c r="J548" t="str">
        <f t="shared" ca="1" si="160"/>
        <v>微信 - 微信 - 支付宝</v>
      </c>
      <c r="K548" t="str">
        <f t="shared" ca="1" si="161"/>
        <v>139****2928</v>
      </c>
      <c r="L548">
        <f t="shared" si="162"/>
        <v>548</v>
      </c>
      <c r="M548">
        <f t="shared" si="163"/>
        <v>547</v>
      </c>
      <c r="N548" s="3">
        <f t="shared" ca="1" si="164"/>
        <v>175248</v>
      </c>
      <c r="O548" s="5">
        <f t="shared" ca="1" si="165"/>
        <v>192772</v>
      </c>
      <c r="P548" t="str">
        <f t="shared" ca="1" si="166"/>
        <v xml:space="preserve"> 信用卡 </v>
      </c>
      <c r="Q548" t="str">
        <f t="shared" ca="1" si="167"/>
        <v xml:space="preserve"> 微信支付 </v>
      </c>
      <c r="R548" t="str">
        <f t="shared" ca="1" si="168"/>
        <v xml:space="preserve"> 支付宝 </v>
      </c>
      <c r="S548" t="str">
        <f t="shared" ca="1" si="169"/>
        <v>信用卡 - 微信支付 - 支付宝</v>
      </c>
    </row>
    <row r="549" spans="1:19" x14ac:dyDescent="0.2">
      <c r="A549" s="3">
        <f t="shared" ca="1" si="154"/>
        <v>192772</v>
      </c>
      <c r="B549">
        <v>100549</v>
      </c>
      <c r="C549">
        <f t="shared" ca="1" si="155"/>
        <v>13906524344</v>
      </c>
      <c r="D549" t="str">
        <f t="shared" ca="1" si="171"/>
        <v xml:space="preserve"> 天猫 </v>
      </c>
      <c r="E549" t="str">
        <f t="shared" ca="1" si="171"/>
        <v xml:space="preserve"> App </v>
      </c>
      <c r="F549" t="str">
        <f t="shared" ca="1" si="156"/>
        <v xml:space="preserve"> 支付宝 </v>
      </c>
      <c r="G549" t="str">
        <f t="shared" ca="1" si="157"/>
        <v xml:space="preserve"> 天猫 - App - 支付宝 </v>
      </c>
      <c r="H549" t="str">
        <f t="shared" ca="1" si="158"/>
        <v>4344</v>
      </c>
      <c r="I549">
        <f t="shared" ca="1" si="159"/>
        <v>6</v>
      </c>
      <c r="J549" t="str">
        <f t="shared" ca="1" si="160"/>
        <v>天猫 - App - 支付宝</v>
      </c>
      <c r="K549" t="str">
        <f t="shared" ca="1" si="161"/>
        <v>139****4344</v>
      </c>
      <c r="L549">
        <f t="shared" si="162"/>
        <v>549</v>
      </c>
      <c r="M549">
        <f t="shared" si="163"/>
        <v>548</v>
      </c>
      <c r="N549" s="3">
        <f t="shared" ca="1" si="164"/>
        <v>195355</v>
      </c>
      <c r="O549" s="5">
        <f t="shared" ca="1" si="165"/>
        <v>151339</v>
      </c>
      <c r="P549" t="str">
        <f t="shared" ca="1" si="166"/>
        <v xml:space="preserve"> 信用卡 </v>
      </c>
      <c r="Q549" t="str">
        <f t="shared" ca="1" si="167"/>
        <v xml:space="preserve"> 微信支付 </v>
      </c>
      <c r="R549" t="str">
        <f t="shared" ca="1" si="168"/>
        <v xml:space="preserve"> 信用卡 </v>
      </c>
      <c r="S549" t="str">
        <f t="shared" ca="1" si="169"/>
        <v>信用卡 - 微信支付 - 信用卡</v>
      </c>
    </row>
    <row r="550" spans="1:19" x14ac:dyDescent="0.2">
      <c r="A550" s="3">
        <f t="shared" ca="1" si="154"/>
        <v>151339</v>
      </c>
      <c r="B550">
        <v>100227</v>
      </c>
      <c r="C550">
        <f t="shared" ca="1" si="155"/>
        <v>13167204019</v>
      </c>
      <c r="D550" t="str">
        <f t="shared" ca="1" si="171"/>
        <v xml:space="preserve"> 微信 </v>
      </c>
      <c r="E550" t="str">
        <f t="shared" ca="1" si="171"/>
        <v xml:space="preserve"> App </v>
      </c>
      <c r="F550" t="str">
        <f t="shared" ca="1" si="156"/>
        <v xml:space="preserve"> 信用卡 </v>
      </c>
      <c r="G550" t="str">
        <f t="shared" ca="1" si="157"/>
        <v xml:space="preserve"> 微信 - App - 信用卡 </v>
      </c>
      <c r="H550" t="str">
        <f t="shared" ca="1" si="158"/>
        <v>4019</v>
      </c>
      <c r="I550">
        <f t="shared" ca="1" si="159"/>
        <v>6</v>
      </c>
      <c r="J550" t="str">
        <f t="shared" ca="1" si="160"/>
        <v>微信 - App - 信用卡</v>
      </c>
      <c r="K550" t="str">
        <f t="shared" ca="1" si="161"/>
        <v>131****4019</v>
      </c>
      <c r="L550">
        <f t="shared" si="162"/>
        <v>550</v>
      </c>
      <c r="M550">
        <f t="shared" si="163"/>
        <v>549</v>
      </c>
      <c r="N550" s="3">
        <f t="shared" ca="1" si="164"/>
        <v>119626</v>
      </c>
      <c r="O550" s="5">
        <f t="shared" ca="1" si="165"/>
        <v>104573</v>
      </c>
      <c r="P550" t="str">
        <f t="shared" ca="1" si="166"/>
        <v xml:space="preserve"> 微信支付 </v>
      </c>
      <c r="Q550" t="str">
        <f t="shared" ca="1" si="167"/>
        <v xml:space="preserve"> 微信支付 </v>
      </c>
      <c r="R550" t="str">
        <f t="shared" ca="1" si="168"/>
        <v xml:space="preserve"> 信用卡 </v>
      </c>
      <c r="S550" t="str">
        <f t="shared" ca="1" si="169"/>
        <v>微信支付 - 微信支付 - 信用卡</v>
      </c>
    </row>
    <row r="551" spans="1:19" x14ac:dyDescent="0.2">
      <c r="A551" s="3">
        <f t="shared" ca="1" si="154"/>
        <v>104573</v>
      </c>
      <c r="B551">
        <v>100682</v>
      </c>
      <c r="C551">
        <f t="shared" ca="1" si="155"/>
        <v>13952587191</v>
      </c>
      <c r="D551" t="str">
        <f t="shared" ca="1" si="171"/>
        <v xml:space="preserve"> 天猫 </v>
      </c>
      <c r="E551" t="str">
        <f t="shared" ca="1" si="171"/>
        <v xml:space="preserve"> 微信 </v>
      </c>
      <c r="F551" t="str">
        <f t="shared" ca="1" si="156"/>
        <v xml:space="preserve"> 微信支付 </v>
      </c>
      <c r="G551" t="str">
        <f t="shared" ca="1" si="157"/>
        <v xml:space="preserve"> 天猫 - 微信 - 微信支付 </v>
      </c>
      <c r="H551" t="str">
        <f t="shared" ca="1" si="158"/>
        <v>7191</v>
      </c>
      <c r="I551">
        <f t="shared" ca="1" si="159"/>
        <v>6</v>
      </c>
      <c r="J551" t="str">
        <f t="shared" ca="1" si="160"/>
        <v>天猫 - 微信 - 微信支付</v>
      </c>
      <c r="K551" t="str">
        <f t="shared" ca="1" si="161"/>
        <v>139****7191</v>
      </c>
      <c r="L551">
        <f t="shared" si="162"/>
        <v>551</v>
      </c>
      <c r="M551">
        <f t="shared" si="163"/>
        <v>550</v>
      </c>
      <c r="N551" s="3">
        <f t="shared" ca="1" si="164"/>
        <v>159965</v>
      </c>
      <c r="O551" s="5">
        <f t="shared" ca="1" si="165"/>
        <v>168437</v>
      </c>
      <c r="P551" t="str">
        <f t="shared" ca="1" si="166"/>
        <v xml:space="preserve"> 支付宝 </v>
      </c>
      <c r="Q551" t="str">
        <f t="shared" ca="1" si="167"/>
        <v xml:space="preserve"> 信用卡 </v>
      </c>
      <c r="R551" t="str">
        <f t="shared" ca="1" si="168"/>
        <v xml:space="preserve"> 微信支付 </v>
      </c>
      <c r="S551" t="str">
        <f t="shared" ca="1" si="169"/>
        <v>支付宝 - 信用卡 - 微信支付</v>
      </c>
    </row>
    <row r="552" spans="1:19" x14ac:dyDescent="0.2">
      <c r="A552" s="3">
        <f t="shared" ca="1" si="154"/>
        <v>168437</v>
      </c>
      <c r="B552">
        <v>100479</v>
      </c>
      <c r="C552">
        <f t="shared" ca="1" si="155"/>
        <v>13648888025</v>
      </c>
      <c r="D552" t="str">
        <f t="shared" ca="1" si="171"/>
        <v xml:space="preserve"> 微信 </v>
      </c>
      <c r="E552" t="str">
        <f t="shared" ca="1" si="171"/>
        <v xml:space="preserve"> App </v>
      </c>
      <c r="F552" t="str">
        <f t="shared" ca="1" si="156"/>
        <v xml:space="preserve"> 微信支付 </v>
      </c>
      <c r="G552" t="str">
        <f t="shared" ca="1" si="157"/>
        <v xml:space="preserve"> 微信 - App - 微信支付 </v>
      </c>
      <c r="H552" t="str">
        <f t="shared" ca="1" si="158"/>
        <v>8025</v>
      </c>
      <c r="I552">
        <f t="shared" ca="1" si="159"/>
        <v>6</v>
      </c>
      <c r="J552" t="str">
        <f t="shared" ca="1" si="160"/>
        <v>微信 - App - 微信支付</v>
      </c>
      <c r="K552" t="str">
        <f t="shared" ca="1" si="161"/>
        <v>136****8025</v>
      </c>
      <c r="L552">
        <f t="shared" si="162"/>
        <v>552</v>
      </c>
      <c r="M552">
        <f t="shared" si="163"/>
        <v>551</v>
      </c>
      <c r="N552" s="3">
        <f t="shared" ca="1" si="164"/>
        <v>133877</v>
      </c>
      <c r="O552" s="5">
        <f t="shared" ca="1" si="165"/>
        <v>132190</v>
      </c>
      <c r="P552" t="str">
        <f t="shared" ca="1" si="166"/>
        <v xml:space="preserve"> 信用卡 </v>
      </c>
      <c r="Q552" t="str">
        <f t="shared" ca="1" si="167"/>
        <v xml:space="preserve"> 支付宝 </v>
      </c>
      <c r="R552" t="str">
        <f t="shared" ca="1" si="168"/>
        <v xml:space="preserve"> 信用卡 </v>
      </c>
      <c r="S552" t="str">
        <f t="shared" ca="1" si="169"/>
        <v>信用卡 - 支付宝 - 信用卡</v>
      </c>
    </row>
    <row r="553" spans="1:19" x14ac:dyDescent="0.2">
      <c r="A553" s="3">
        <f t="shared" ca="1" si="154"/>
        <v>132190</v>
      </c>
      <c r="B553">
        <v>101036</v>
      </c>
      <c r="C553">
        <f t="shared" ca="1" si="155"/>
        <v>13555166327</v>
      </c>
      <c r="D553" t="str">
        <f t="shared" ca="1" si="171"/>
        <v xml:space="preserve"> 微信 </v>
      </c>
      <c r="E553" t="str">
        <f t="shared" ca="1" si="171"/>
        <v xml:space="preserve"> 天猫 </v>
      </c>
      <c r="F553" t="str">
        <f t="shared" ca="1" si="156"/>
        <v xml:space="preserve"> 微信支付 </v>
      </c>
      <c r="G553" t="str">
        <f t="shared" ca="1" si="157"/>
        <v xml:space="preserve"> 微信 - 天猫 - 微信支付 </v>
      </c>
      <c r="H553" t="str">
        <f t="shared" ca="1" si="158"/>
        <v>6327</v>
      </c>
      <c r="I553">
        <f t="shared" ca="1" si="159"/>
        <v>6</v>
      </c>
      <c r="J553" t="str">
        <f t="shared" ca="1" si="160"/>
        <v>微信 - 天猫 - 微信支付</v>
      </c>
      <c r="K553" t="str">
        <f t="shared" ca="1" si="161"/>
        <v>135****6327</v>
      </c>
      <c r="L553">
        <f t="shared" si="162"/>
        <v>553</v>
      </c>
      <c r="M553">
        <f t="shared" si="163"/>
        <v>552</v>
      </c>
      <c r="N553" s="3">
        <f t="shared" ca="1" si="164"/>
        <v>129685</v>
      </c>
      <c r="O553" s="5">
        <f t="shared" ca="1" si="165"/>
        <v>133877</v>
      </c>
      <c r="P553" t="str">
        <f t="shared" ca="1" si="166"/>
        <v xml:space="preserve"> 微信支付 </v>
      </c>
      <c r="Q553" t="str">
        <f t="shared" ca="1" si="167"/>
        <v xml:space="preserve"> 支付宝 </v>
      </c>
      <c r="R553" t="str">
        <f t="shared" ca="1" si="168"/>
        <v xml:space="preserve"> 信用卡 </v>
      </c>
      <c r="S553" t="str">
        <f t="shared" ca="1" si="169"/>
        <v>微信支付 - 支付宝 - 信用卡</v>
      </c>
    </row>
    <row r="554" spans="1:19" x14ac:dyDescent="0.2">
      <c r="A554" s="3">
        <f t="shared" ca="1" si="154"/>
        <v>133877</v>
      </c>
      <c r="B554">
        <v>100480</v>
      </c>
      <c r="C554">
        <f t="shared" ca="1" si="155"/>
        <v>13756359945</v>
      </c>
      <c r="D554" t="str">
        <f t="shared" ca="1" si="171"/>
        <v xml:space="preserve"> App </v>
      </c>
      <c r="E554" t="str">
        <f t="shared" ca="1" si="171"/>
        <v xml:space="preserve"> App </v>
      </c>
      <c r="F554" t="str">
        <f t="shared" ca="1" si="156"/>
        <v xml:space="preserve"> 微信支付 </v>
      </c>
      <c r="G554" t="str">
        <f t="shared" ca="1" si="157"/>
        <v xml:space="preserve"> App - App - 微信支付 </v>
      </c>
      <c r="H554" t="str">
        <f t="shared" ca="1" si="158"/>
        <v>9945</v>
      </c>
      <c r="I554">
        <f t="shared" ca="1" si="159"/>
        <v>6</v>
      </c>
      <c r="J554" t="str">
        <f t="shared" ca="1" si="160"/>
        <v>App - App - 微信支付</v>
      </c>
      <c r="K554" t="str">
        <f t="shared" ca="1" si="161"/>
        <v>137****9945</v>
      </c>
      <c r="L554">
        <f t="shared" si="162"/>
        <v>554</v>
      </c>
      <c r="M554">
        <f t="shared" si="163"/>
        <v>553</v>
      </c>
      <c r="N554" s="3">
        <f t="shared" ca="1" si="164"/>
        <v>183095</v>
      </c>
      <c r="O554" s="5">
        <f t="shared" ca="1" si="165"/>
        <v>141976</v>
      </c>
      <c r="P554" t="str">
        <f t="shared" ca="1" si="166"/>
        <v xml:space="preserve"> 信用卡 </v>
      </c>
      <c r="Q554" t="str">
        <f t="shared" ca="1" si="167"/>
        <v xml:space="preserve"> 支付宝 </v>
      </c>
      <c r="R554" t="str">
        <f t="shared" ca="1" si="168"/>
        <v xml:space="preserve"> 支付宝 </v>
      </c>
      <c r="S554" t="str">
        <f t="shared" ca="1" si="169"/>
        <v>信用卡 - 支付宝 - 支付宝</v>
      </c>
    </row>
    <row r="555" spans="1:19" x14ac:dyDescent="0.2">
      <c r="A555" s="3">
        <f t="shared" ca="1" si="154"/>
        <v>141976</v>
      </c>
      <c r="B555">
        <v>100222</v>
      </c>
      <c r="C555">
        <f t="shared" ca="1" si="155"/>
        <v>13294735731</v>
      </c>
      <c r="D555" t="str">
        <f t="shared" ca="1" si="171"/>
        <v xml:space="preserve"> 天猫 </v>
      </c>
      <c r="E555" t="str">
        <f t="shared" ca="1" si="171"/>
        <v xml:space="preserve"> App </v>
      </c>
      <c r="F555" t="str">
        <f t="shared" ca="1" si="156"/>
        <v xml:space="preserve"> 信用卡 </v>
      </c>
      <c r="G555" t="str">
        <f t="shared" ca="1" si="157"/>
        <v xml:space="preserve"> 天猫 - App - 信用卡 </v>
      </c>
      <c r="H555" t="str">
        <f t="shared" ca="1" si="158"/>
        <v>5731</v>
      </c>
      <c r="I555">
        <f t="shared" ca="1" si="159"/>
        <v>6</v>
      </c>
      <c r="J555" t="str">
        <f t="shared" ca="1" si="160"/>
        <v>天猫 - App - 信用卡</v>
      </c>
      <c r="K555" t="str">
        <f t="shared" ca="1" si="161"/>
        <v>132****5731</v>
      </c>
      <c r="L555">
        <f t="shared" si="162"/>
        <v>555</v>
      </c>
      <c r="M555">
        <f t="shared" si="163"/>
        <v>554</v>
      </c>
      <c r="N555" s="3">
        <f t="shared" ca="1" si="164"/>
        <v>132326</v>
      </c>
      <c r="O555" s="5">
        <f t="shared" ca="1" si="165"/>
        <v>151304</v>
      </c>
      <c r="P555" t="str">
        <f t="shared" ca="1" si="166"/>
        <v xml:space="preserve"> 支付宝 </v>
      </c>
      <c r="Q555" t="str">
        <f t="shared" ca="1" si="167"/>
        <v xml:space="preserve"> 信用卡 </v>
      </c>
      <c r="R555" t="str">
        <f t="shared" ca="1" si="168"/>
        <v xml:space="preserve"> 微信支付 </v>
      </c>
      <c r="S555" t="str">
        <f t="shared" ca="1" si="169"/>
        <v>支付宝 - 信用卡 - 微信支付</v>
      </c>
    </row>
    <row r="556" spans="1:19" x14ac:dyDescent="0.2">
      <c r="A556" s="3">
        <f t="shared" ca="1" si="154"/>
        <v>151304</v>
      </c>
      <c r="B556">
        <v>100329</v>
      </c>
      <c r="C556">
        <f t="shared" ca="1" si="155"/>
        <v>13413019182</v>
      </c>
      <c r="D556" t="str">
        <f t="shared" ca="1" si="171"/>
        <v xml:space="preserve"> App </v>
      </c>
      <c r="E556" t="str">
        <f t="shared" ca="1" si="171"/>
        <v xml:space="preserve"> 微信 </v>
      </c>
      <c r="F556" t="str">
        <f t="shared" ca="1" si="156"/>
        <v xml:space="preserve"> 支付宝 </v>
      </c>
      <c r="G556" t="str">
        <f t="shared" ca="1" si="157"/>
        <v xml:space="preserve"> App - 微信 - 支付宝 </v>
      </c>
      <c r="H556" t="str">
        <f t="shared" ca="1" si="158"/>
        <v>9182</v>
      </c>
      <c r="I556">
        <f t="shared" ca="1" si="159"/>
        <v>6</v>
      </c>
      <c r="J556" t="str">
        <f t="shared" ca="1" si="160"/>
        <v>App - 微信 - 支付宝</v>
      </c>
      <c r="K556" t="str">
        <f t="shared" ca="1" si="161"/>
        <v>134****9182</v>
      </c>
      <c r="L556">
        <f t="shared" si="162"/>
        <v>556</v>
      </c>
      <c r="M556">
        <f t="shared" si="163"/>
        <v>555</v>
      </c>
      <c r="N556" s="3">
        <f t="shared" ca="1" si="164"/>
        <v>143558</v>
      </c>
      <c r="O556" s="5">
        <f t="shared" ca="1" si="165"/>
        <v>183929</v>
      </c>
      <c r="P556" t="str">
        <f t="shared" ca="1" si="166"/>
        <v xml:space="preserve"> 信用卡 </v>
      </c>
      <c r="Q556" t="str">
        <f t="shared" ca="1" si="167"/>
        <v xml:space="preserve"> 信用卡 </v>
      </c>
      <c r="R556" t="str">
        <f t="shared" ca="1" si="168"/>
        <v xml:space="preserve"> 信用卡 </v>
      </c>
      <c r="S556" t="str">
        <f t="shared" ca="1" si="169"/>
        <v>信用卡 - 信用卡 - 信用卡</v>
      </c>
    </row>
    <row r="557" spans="1:19" x14ac:dyDescent="0.2">
      <c r="A557" s="3">
        <f t="shared" ca="1" si="154"/>
        <v>183929</v>
      </c>
      <c r="B557">
        <v>101348</v>
      </c>
      <c r="C557">
        <f t="shared" ca="1" si="155"/>
        <v>13331675155</v>
      </c>
      <c r="D557" t="str">
        <f t="shared" ca="1" si="171"/>
        <v xml:space="preserve"> App </v>
      </c>
      <c r="E557" t="str">
        <f t="shared" ca="1" si="171"/>
        <v xml:space="preserve"> 天猫 </v>
      </c>
      <c r="F557" t="str">
        <f t="shared" ca="1" si="156"/>
        <v xml:space="preserve"> 微信支付 </v>
      </c>
      <c r="G557" t="str">
        <f t="shared" ca="1" si="157"/>
        <v xml:space="preserve"> App - 天猫 - 微信支付 </v>
      </c>
      <c r="H557" t="str">
        <f t="shared" ca="1" si="158"/>
        <v>5155</v>
      </c>
      <c r="I557">
        <f t="shared" ca="1" si="159"/>
        <v>6</v>
      </c>
      <c r="J557" t="str">
        <f t="shared" ca="1" si="160"/>
        <v>App - 天猫 - 微信支付</v>
      </c>
      <c r="K557" t="str">
        <f t="shared" ca="1" si="161"/>
        <v>133****5155</v>
      </c>
      <c r="L557">
        <f t="shared" si="162"/>
        <v>557</v>
      </c>
      <c r="M557">
        <f t="shared" si="163"/>
        <v>556</v>
      </c>
      <c r="N557" s="3">
        <f t="shared" ca="1" si="164"/>
        <v>106881</v>
      </c>
      <c r="O557" s="5">
        <f t="shared" ca="1" si="165"/>
        <v>111193</v>
      </c>
      <c r="P557" t="str">
        <f t="shared" ca="1" si="166"/>
        <v xml:space="preserve"> 信用卡 </v>
      </c>
      <c r="Q557" t="str">
        <f t="shared" ca="1" si="167"/>
        <v xml:space="preserve"> 支付宝 </v>
      </c>
      <c r="R557" t="str">
        <f t="shared" ca="1" si="168"/>
        <v xml:space="preserve"> 微信支付 </v>
      </c>
      <c r="S557" t="str">
        <f t="shared" ca="1" si="169"/>
        <v>信用卡 - 支付宝 - 微信支付</v>
      </c>
    </row>
    <row r="558" spans="1:19" x14ac:dyDescent="0.2">
      <c r="A558" s="3">
        <f t="shared" ca="1" si="154"/>
        <v>111193</v>
      </c>
      <c r="B558">
        <v>101479</v>
      </c>
      <c r="C558">
        <f t="shared" ca="1" si="155"/>
        <v>13417102993</v>
      </c>
      <c r="D558" t="str">
        <f t="shared" ca="1" si="171"/>
        <v xml:space="preserve"> 微信 </v>
      </c>
      <c r="E558" t="str">
        <f t="shared" ca="1" si="171"/>
        <v xml:space="preserve"> App </v>
      </c>
      <c r="F558" t="str">
        <f t="shared" ca="1" si="156"/>
        <v xml:space="preserve"> 微信支付 </v>
      </c>
      <c r="G558" t="str">
        <f t="shared" ca="1" si="157"/>
        <v xml:space="preserve"> 微信 - App - 微信支付 </v>
      </c>
      <c r="H558" t="str">
        <f t="shared" ca="1" si="158"/>
        <v>2993</v>
      </c>
      <c r="I558">
        <f t="shared" ca="1" si="159"/>
        <v>6</v>
      </c>
      <c r="J558" t="str">
        <f t="shared" ca="1" si="160"/>
        <v>微信 - App - 微信支付</v>
      </c>
      <c r="K558" t="str">
        <f t="shared" ca="1" si="161"/>
        <v>134****2993</v>
      </c>
      <c r="L558">
        <f t="shared" si="162"/>
        <v>558</v>
      </c>
      <c r="M558">
        <f t="shared" si="163"/>
        <v>557</v>
      </c>
      <c r="N558" s="3">
        <f t="shared" ca="1" si="164"/>
        <v>153101</v>
      </c>
      <c r="O558" s="5">
        <f t="shared" ca="1" si="165"/>
        <v>146543</v>
      </c>
      <c r="P558" t="str">
        <f t="shared" ca="1" si="166"/>
        <v xml:space="preserve"> 微信支付 </v>
      </c>
      <c r="Q558" t="str">
        <f t="shared" ca="1" si="167"/>
        <v xml:space="preserve"> 微信支付 </v>
      </c>
      <c r="R558" t="str">
        <f t="shared" ca="1" si="168"/>
        <v xml:space="preserve"> 支付宝 </v>
      </c>
      <c r="S558" t="str">
        <f t="shared" ca="1" si="169"/>
        <v>微信支付 - 微信支付 - 支付宝</v>
      </c>
    </row>
    <row r="559" spans="1:19" x14ac:dyDescent="0.2">
      <c r="A559" s="3">
        <f t="shared" ca="1" si="154"/>
        <v>146543</v>
      </c>
      <c r="B559">
        <v>101005</v>
      </c>
      <c r="C559">
        <f t="shared" ca="1" si="155"/>
        <v>13767419169</v>
      </c>
      <c r="D559" t="str">
        <f t="shared" ca="1" si="171"/>
        <v xml:space="preserve"> 微信 </v>
      </c>
      <c r="E559" t="str">
        <f t="shared" ca="1" si="171"/>
        <v xml:space="preserve"> 天猫 </v>
      </c>
      <c r="F559" t="str">
        <f t="shared" ca="1" si="156"/>
        <v xml:space="preserve"> 微信支付 </v>
      </c>
      <c r="G559" t="str">
        <f t="shared" ca="1" si="157"/>
        <v xml:space="preserve"> 微信 - 天猫 - 微信支付 </v>
      </c>
      <c r="H559" t="str">
        <f t="shared" ca="1" si="158"/>
        <v>9169</v>
      </c>
      <c r="I559">
        <f t="shared" ca="1" si="159"/>
        <v>6</v>
      </c>
      <c r="J559" t="str">
        <f t="shared" ca="1" si="160"/>
        <v>微信 - 天猫 - 微信支付</v>
      </c>
      <c r="K559" t="str">
        <f t="shared" ca="1" si="161"/>
        <v>137****9169</v>
      </c>
      <c r="L559">
        <f t="shared" si="162"/>
        <v>559</v>
      </c>
      <c r="M559">
        <f t="shared" si="163"/>
        <v>558</v>
      </c>
      <c r="N559" s="3">
        <f t="shared" ca="1" si="164"/>
        <v>184661</v>
      </c>
      <c r="O559" s="5">
        <f t="shared" ca="1" si="165"/>
        <v>109787</v>
      </c>
      <c r="P559" t="str">
        <f t="shared" ca="1" si="166"/>
        <v xml:space="preserve"> 微信支付 </v>
      </c>
      <c r="Q559" t="str">
        <f t="shared" ca="1" si="167"/>
        <v xml:space="preserve"> 支付宝 </v>
      </c>
      <c r="R559" t="str">
        <f t="shared" ca="1" si="168"/>
        <v xml:space="preserve"> 微信支付 </v>
      </c>
      <c r="S559" t="str">
        <f t="shared" ca="1" si="169"/>
        <v>微信支付 - 支付宝 - 微信支付</v>
      </c>
    </row>
    <row r="560" spans="1:19" x14ac:dyDescent="0.2">
      <c r="A560" s="3">
        <f t="shared" ca="1" si="154"/>
        <v>109787</v>
      </c>
      <c r="B560">
        <v>100745</v>
      </c>
      <c r="C560">
        <f t="shared" ca="1" si="155"/>
        <v>13959161669</v>
      </c>
      <c r="D560" t="str">
        <f t="shared" ca="1" si="171"/>
        <v xml:space="preserve"> 微信 </v>
      </c>
      <c r="E560" t="str">
        <f t="shared" ca="1" si="171"/>
        <v xml:space="preserve"> 天猫 </v>
      </c>
      <c r="F560" t="str">
        <f t="shared" ca="1" si="156"/>
        <v xml:space="preserve"> 微信支付 </v>
      </c>
      <c r="G560" t="str">
        <f t="shared" ca="1" si="157"/>
        <v xml:space="preserve"> 微信 - 天猫 - 微信支付 </v>
      </c>
      <c r="H560" t="str">
        <f t="shared" ca="1" si="158"/>
        <v>1669</v>
      </c>
      <c r="I560">
        <f t="shared" ca="1" si="159"/>
        <v>6</v>
      </c>
      <c r="J560" t="str">
        <f t="shared" ca="1" si="160"/>
        <v>微信 - 天猫 - 微信支付</v>
      </c>
      <c r="K560" t="str">
        <f t="shared" ca="1" si="161"/>
        <v>139****1669</v>
      </c>
      <c r="L560">
        <f t="shared" si="162"/>
        <v>560</v>
      </c>
      <c r="M560">
        <f t="shared" si="163"/>
        <v>559</v>
      </c>
      <c r="N560" s="3">
        <f t="shared" ca="1" si="164"/>
        <v>138264</v>
      </c>
      <c r="O560" s="5">
        <f t="shared" ca="1" si="165"/>
        <v>180455</v>
      </c>
      <c r="P560" t="str">
        <f t="shared" ca="1" si="166"/>
        <v xml:space="preserve"> 微信支付 </v>
      </c>
      <c r="Q560" t="str">
        <f t="shared" ca="1" si="167"/>
        <v xml:space="preserve"> 支付宝 </v>
      </c>
      <c r="R560" t="str">
        <f t="shared" ca="1" si="168"/>
        <v xml:space="preserve"> 微信支付 </v>
      </c>
      <c r="S560" t="str">
        <f t="shared" ca="1" si="169"/>
        <v>微信支付 - 支付宝 - 微信支付</v>
      </c>
    </row>
    <row r="561" spans="1:19" x14ac:dyDescent="0.2">
      <c r="A561" s="3">
        <f t="shared" ca="1" si="154"/>
        <v>180455</v>
      </c>
      <c r="B561">
        <v>100333</v>
      </c>
      <c r="C561">
        <f t="shared" ca="1" si="155"/>
        <v>13527641191</v>
      </c>
      <c r="D561" t="str">
        <f t="shared" ca="1" si="171"/>
        <v xml:space="preserve"> 微信 </v>
      </c>
      <c r="E561" t="str">
        <f t="shared" ca="1" si="171"/>
        <v xml:space="preserve"> 微信 </v>
      </c>
      <c r="F561" t="str">
        <f t="shared" ca="1" si="156"/>
        <v xml:space="preserve"> 信用卡 </v>
      </c>
      <c r="G561" t="str">
        <f t="shared" ca="1" si="157"/>
        <v xml:space="preserve"> 微信 - 微信 - 信用卡 </v>
      </c>
      <c r="H561" t="str">
        <f t="shared" ca="1" si="158"/>
        <v>1191</v>
      </c>
      <c r="I561">
        <f t="shared" ca="1" si="159"/>
        <v>6</v>
      </c>
      <c r="J561" t="str">
        <f t="shared" ca="1" si="160"/>
        <v>微信 - 微信 - 信用卡</v>
      </c>
      <c r="K561" t="str">
        <f t="shared" ca="1" si="161"/>
        <v>135****1191</v>
      </c>
      <c r="L561">
        <f t="shared" si="162"/>
        <v>561</v>
      </c>
      <c r="M561">
        <f t="shared" si="163"/>
        <v>560</v>
      </c>
      <c r="N561" s="3">
        <f t="shared" ca="1" si="164"/>
        <v>138381</v>
      </c>
      <c r="O561" s="5">
        <f t="shared" ca="1" si="165"/>
        <v>179649</v>
      </c>
      <c r="P561" t="str">
        <f t="shared" ca="1" si="166"/>
        <v xml:space="preserve"> 信用卡 </v>
      </c>
      <c r="Q561" t="str">
        <f t="shared" ca="1" si="167"/>
        <v xml:space="preserve"> 微信支付 </v>
      </c>
      <c r="R561" t="str">
        <f t="shared" ca="1" si="168"/>
        <v xml:space="preserve"> 微信支付 </v>
      </c>
      <c r="S561" t="str">
        <f t="shared" ca="1" si="169"/>
        <v>信用卡 - 微信支付 - 微信支付</v>
      </c>
    </row>
    <row r="562" spans="1:19" x14ac:dyDescent="0.2">
      <c r="A562" s="3">
        <f t="shared" ca="1" si="154"/>
        <v>179649</v>
      </c>
      <c r="B562">
        <v>101468</v>
      </c>
      <c r="C562">
        <f t="shared" ca="1" si="155"/>
        <v>13611736254</v>
      </c>
      <c r="D562" t="str">
        <f t="shared" ref="D562:E581" ca="1" si="172">IF(RAND()&lt;0.33," 天猫 ",IF(RAND()&lt;0.66," 微信 "," App "))</f>
        <v xml:space="preserve"> 微信 </v>
      </c>
      <c r="E562" t="str">
        <f t="shared" ca="1" si="172"/>
        <v xml:space="preserve"> App </v>
      </c>
      <c r="F562" t="str">
        <f t="shared" ca="1" si="156"/>
        <v xml:space="preserve"> 微信支付 </v>
      </c>
      <c r="G562" t="str">
        <f t="shared" ca="1" si="157"/>
        <v xml:space="preserve"> 微信 - App - 微信支付 </v>
      </c>
      <c r="H562" t="str">
        <f t="shared" ca="1" si="158"/>
        <v>6254</v>
      </c>
      <c r="I562">
        <f t="shared" ca="1" si="159"/>
        <v>6</v>
      </c>
      <c r="J562" t="str">
        <f t="shared" ca="1" si="160"/>
        <v>微信 - App - 微信支付</v>
      </c>
      <c r="K562" t="str">
        <f t="shared" ca="1" si="161"/>
        <v>136****6254</v>
      </c>
      <c r="L562">
        <f t="shared" si="162"/>
        <v>562</v>
      </c>
      <c r="M562">
        <f t="shared" si="163"/>
        <v>561</v>
      </c>
      <c r="N562" s="3">
        <f t="shared" ca="1" si="164"/>
        <v>101477</v>
      </c>
      <c r="O562" s="5">
        <f t="shared" ca="1" si="165"/>
        <v>169897</v>
      </c>
      <c r="P562" t="str">
        <f t="shared" ca="1" si="166"/>
        <v xml:space="preserve"> 微信支付 </v>
      </c>
      <c r="Q562" t="str">
        <f t="shared" ca="1" si="167"/>
        <v xml:space="preserve"> 支付宝 </v>
      </c>
      <c r="R562" t="str">
        <f t="shared" ca="1" si="168"/>
        <v xml:space="preserve"> 微信支付 </v>
      </c>
      <c r="S562" t="str">
        <f t="shared" ca="1" si="169"/>
        <v>微信支付 - 支付宝 - 微信支付</v>
      </c>
    </row>
    <row r="563" spans="1:19" x14ac:dyDescent="0.2">
      <c r="A563" s="3">
        <f t="shared" ca="1" si="154"/>
        <v>169897</v>
      </c>
      <c r="B563">
        <v>100302</v>
      </c>
      <c r="C563">
        <f t="shared" ca="1" si="155"/>
        <v>13358039430</v>
      </c>
      <c r="D563" t="str">
        <f t="shared" ca="1" si="172"/>
        <v xml:space="preserve"> 天猫 </v>
      </c>
      <c r="E563" t="str">
        <f t="shared" ca="1" si="172"/>
        <v xml:space="preserve"> 微信 </v>
      </c>
      <c r="F563" t="str">
        <f t="shared" ca="1" si="156"/>
        <v xml:space="preserve"> 微信支付 </v>
      </c>
      <c r="G563" t="str">
        <f t="shared" ca="1" si="157"/>
        <v xml:space="preserve"> 天猫 - 微信 - 微信支付 </v>
      </c>
      <c r="H563" t="str">
        <f t="shared" ca="1" si="158"/>
        <v>9430</v>
      </c>
      <c r="I563">
        <f t="shared" ca="1" si="159"/>
        <v>6</v>
      </c>
      <c r="J563" t="str">
        <f t="shared" ca="1" si="160"/>
        <v>天猫 - 微信 - 微信支付</v>
      </c>
      <c r="K563" t="str">
        <f t="shared" ca="1" si="161"/>
        <v>133****9430</v>
      </c>
      <c r="L563">
        <f t="shared" si="162"/>
        <v>563</v>
      </c>
      <c r="M563">
        <f t="shared" si="163"/>
        <v>562</v>
      </c>
      <c r="N563" s="3">
        <f t="shared" ca="1" si="164"/>
        <v>150420</v>
      </c>
      <c r="O563" s="5">
        <f t="shared" ca="1" si="165"/>
        <v>130332</v>
      </c>
      <c r="P563" t="str">
        <f t="shared" ca="1" si="166"/>
        <v xml:space="preserve"> 信用卡 </v>
      </c>
      <c r="Q563" t="str">
        <f t="shared" ca="1" si="167"/>
        <v xml:space="preserve"> 信用卡 </v>
      </c>
      <c r="R563" t="str">
        <f t="shared" ca="1" si="168"/>
        <v xml:space="preserve"> 支付宝 </v>
      </c>
      <c r="S563" t="str">
        <f t="shared" ca="1" si="169"/>
        <v>信用卡 - 信用卡 - 支付宝</v>
      </c>
    </row>
    <row r="564" spans="1:19" x14ac:dyDescent="0.2">
      <c r="A564" s="3">
        <f t="shared" ca="1" si="154"/>
        <v>130332</v>
      </c>
      <c r="B564">
        <v>100811</v>
      </c>
      <c r="C564">
        <f t="shared" ca="1" si="155"/>
        <v>13960527636</v>
      </c>
      <c r="D564" t="str">
        <f t="shared" ca="1" si="172"/>
        <v xml:space="preserve"> App </v>
      </c>
      <c r="E564" t="str">
        <f t="shared" ca="1" si="172"/>
        <v xml:space="preserve"> 天猫 </v>
      </c>
      <c r="F564" t="str">
        <f t="shared" ca="1" si="156"/>
        <v xml:space="preserve"> 信用卡 </v>
      </c>
      <c r="G564" t="str">
        <f t="shared" ca="1" si="157"/>
        <v xml:space="preserve"> App - 天猫 - 信用卡 </v>
      </c>
      <c r="H564" t="str">
        <f t="shared" ca="1" si="158"/>
        <v>7636</v>
      </c>
      <c r="I564">
        <f t="shared" ca="1" si="159"/>
        <v>6</v>
      </c>
      <c r="J564" t="str">
        <f t="shared" ca="1" si="160"/>
        <v>App - 天猫 - 信用卡</v>
      </c>
      <c r="K564" t="str">
        <f t="shared" ca="1" si="161"/>
        <v>139****7636</v>
      </c>
      <c r="L564">
        <f t="shared" si="162"/>
        <v>564</v>
      </c>
      <c r="M564">
        <f t="shared" si="163"/>
        <v>563</v>
      </c>
      <c r="N564" s="3">
        <f t="shared" ca="1" si="164"/>
        <v>152385</v>
      </c>
      <c r="O564" s="5">
        <f t="shared" ca="1" si="165"/>
        <v>192440</v>
      </c>
      <c r="P564" t="str">
        <f t="shared" ca="1" si="166"/>
        <v xml:space="preserve"> 微信支付 </v>
      </c>
      <c r="Q564" t="str">
        <f t="shared" ca="1" si="167"/>
        <v xml:space="preserve"> 微信支付 </v>
      </c>
      <c r="R564" t="str">
        <f t="shared" ca="1" si="168"/>
        <v xml:space="preserve"> 信用卡 </v>
      </c>
      <c r="S564" t="str">
        <f t="shared" ca="1" si="169"/>
        <v>微信支付 - 微信支付 - 信用卡</v>
      </c>
    </row>
    <row r="565" spans="1:19" x14ac:dyDescent="0.2">
      <c r="A565" s="3">
        <f t="shared" ca="1" si="154"/>
        <v>192440</v>
      </c>
      <c r="B565">
        <v>100372</v>
      </c>
      <c r="C565">
        <f t="shared" ca="1" si="155"/>
        <v>13010634012</v>
      </c>
      <c r="D565" t="str">
        <f t="shared" ca="1" si="172"/>
        <v xml:space="preserve"> 微信 </v>
      </c>
      <c r="E565" t="str">
        <f t="shared" ca="1" si="172"/>
        <v xml:space="preserve"> App </v>
      </c>
      <c r="F565" t="str">
        <f t="shared" ca="1" si="156"/>
        <v xml:space="preserve"> 信用卡 </v>
      </c>
      <c r="G565" t="str">
        <f t="shared" ca="1" si="157"/>
        <v xml:space="preserve"> 微信 - App - 信用卡 </v>
      </c>
      <c r="H565" t="str">
        <f t="shared" ca="1" si="158"/>
        <v>4012</v>
      </c>
      <c r="I565">
        <f t="shared" ca="1" si="159"/>
        <v>6</v>
      </c>
      <c r="J565" t="str">
        <f t="shared" ca="1" si="160"/>
        <v>微信 - App - 信用卡</v>
      </c>
      <c r="K565" t="str">
        <f t="shared" ca="1" si="161"/>
        <v>130****4012</v>
      </c>
      <c r="L565">
        <f t="shared" si="162"/>
        <v>565</v>
      </c>
      <c r="M565">
        <f t="shared" si="163"/>
        <v>564</v>
      </c>
      <c r="N565" s="3">
        <f t="shared" ca="1" si="164"/>
        <v>150347</v>
      </c>
      <c r="O565" s="5">
        <f t="shared" ca="1" si="165"/>
        <v>181913</v>
      </c>
      <c r="P565" t="str">
        <f t="shared" ca="1" si="166"/>
        <v xml:space="preserve"> 信用卡 </v>
      </c>
      <c r="Q565" t="str">
        <f t="shared" ca="1" si="167"/>
        <v xml:space="preserve"> 微信支付 </v>
      </c>
      <c r="R565" t="str">
        <f t="shared" ca="1" si="168"/>
        <v xml:space="preserve"> 微信支付 </v>
      </c>
      <c r="S565" t="str">
        <f t="shared" ca="1" si="169"/>
        <v>信用卡 - 微信支付 - 微信支付</v>
      </c>
    </row>
    <row r="566" spans="1:19" x14ac:dyDescent="0.2">
      <c r="A566" s="3">
        <f t="shared" ca="1" si="154"/>
        <v>181913</v>
      </c>
      <c r="B566">
        <v>100555</v>
      </c>
      <c r="C566">
        <f t="shared" ca="1" si="155"/>
        <v>13448984310</v>
      </c>
      <c r="D566" t="str">
        <f t="shared" ca="1" si="172"/>
        <v xml:space="preserve"> 微信 </v>
      </c>
      <c r="E566" t="str">
        <f t="shared" ca="1" si="172"/>
        <v xml:space="preserve"> 微信 </v>
      </c>
      <c r="F566" t="str">
        <f t="shared" ca="1" si="156"/>
        <v xml:space="preserve"> 微信支付 </v>
      </c>
      <c r="G566" t="str">
        <f t="shared" ca="1" si="157"/>
        <v xml:space="preserve"> 微信 - 微信 - 微信支付 </v>
      </c>
      <c r="H566" t="str">
        <f t="shared" ca="1" si="158"/>
        <v>4310</v>
      </c>
      <c r="I566">
        <f t="shared" ca="1" si="159"/>
        <v>6</v>
      </c>
      <c r="J566" t="str">
        <f t="shared" ca="1" si="160"/>
        <v>微信 - 微信 - 微信支付</v>
      </c>
      <c r="K566" t="str">
        <f t="shared" ca="1" si="161"/>
        <v>134****4310</v>
      </c>
      <c r="L566">
        <f t="shared" si="162"/>
        <v>566</v>
      </c>
      <c r="M566">
        <f t="shared" si="163"/>
        <v>565</v>
      </c>
      <c r="N566" s="3">
        <f t="shared" ca="1" si="164"/>
        <v>133769</v>
      </c>
      <c r="O566" s="5">
        <f t="shared" ca="1" si="165"/>
        <v>197329</v>
      </c>
      <c r="P566" t="str">
        <f t="shared" ca="1" si="166"/>
        <v xml:space="preserve"> 信用卡 </v>
      </c>
      <c r="Q566" t="str">
        <f t="shared" ca="1" si="167"/>
        <v xml:space="preserve"> 支付宝 </v>
      </c>
      <c r="R566" t="str">
        <f t="shared" ca="1" si="168"/>
        <v xml:space="preserve"> 微信支付 </v>
      </c>
      <c r="S566" t="str">
        <f t="shared" ca="1" si="169"/>
        <v>信用卡 - 支付宝 - 微信支付</v>
      </c>
    </row>
    <row r="567" spans="1:19" x14ac:dyDescent="0.2">
      <c r="A567" s="3">
        <f t="shared" ca="1" si="154"/>
        <v>197329</v>
      </c>
      <c r="B567">
        <v>101052</v>
      </c>
      <c r="C567">
        <f t="shared" ca="1" si="155"/>
        <v>13204178201</v>
      </c>
      <c r="D567" t="str">
        <f t="shared" ca="1" si="172"/>
        <v xml:space="preserve"> 天猫 </v>
      </c>
      <c r="E567" t="str">
        <f t="shared" ca="1" si="172"/>
        <v xml:space="preserve"> 天猫 </v>
      </c>
      <c r="F567" t="str">
        <f t="shared" ca="1" si="156"/>
        <v xml:space="preserve"> 微信支付 </v>
      </c>
      <c r="G567" t="str">
        <f t="shared" ca="1" si="157"/>
        <v xml:space="preserve"> 天猫 - 天猫 - 微信支付 </v>
      </c>
      <c r="H567" t="str">
        <f t="shared" ca="1" si="158"/>
        <v>8201</v>
      </c>
      <c r="I567">
        <f t="shared" ca="1" si="159"/>
        <v>6</v>
      </c>
      <c r="J567" t="str">
        <f t="shared" ca="1" si="160"/>
        <v>天猫 - 天猫 - 微信支付</v>
      </c>
      <c r="K567" t="str">
        <f t="shared" ca="1" si="161"/>
        <v>132****8201</v>
      </c>
      <c r="L567">
        <f t="shared" si="162"/>
        <v>567</v>
      </c>
      <c r="M567">
        <f t="shared" si="163"/>
        <v>566</v>
      </c>
      <c r="N567" s="3">
        <f t="shared" ca="1" si="164"/>
        <v>184632</v>
      </c>
      <c r="O567" s="5">
        <f t="shared" ca="1" si="165"/>
        <v>118867</v>
      </c>
      <c r="P567" t="str">
        <f t="shared" ca="1" si="166"/>
        <v xml:space="preserve"> 微信支付 </v>
      </c>
      <c r="Q567" t="str">
        <f t="shared" ca="1" si="167"/>
        <v xml:space="preserve"> 微信支付 </v>
      </c>
      <c r="R567" t="str">
        <f t="shared" ca="1" si="168"/>
        <v xml:space="preserve"> 信用卡 </v>
      </c>
      <c r="S567" t="str">
        <f t="shared" ca="1" si="169"/>
        <v>微信支付 - 微信支付 - 信用卡</v>
      </c>
    </row>
    <row r="568" spans="1:19" x14ac:dyDescent="0.2">
      <c r="A568" s="3">
        <f t="shared" ca="1" si="154"/>
        <v>118867</v>
      </c>
      <c r="B568">
        <v>100930</v>
      </c>
      <c r="C568">
        <f t="shared" ca="1" si="155"/>
        <v>13297994472</v>
      </c>
      <c r="D568" t="str">
        <f t="shared" ca="1" si="172"/>
        <v xml:space="preserve"> 天猫 </v>
      </c>
      <c r="E568" t="str">
        <f t="shared" ca="1" si="172"/>
        <v xml:space="preserve"> 微信 </v>
      </c>
      <c r="F568" t="str">
        <f t="shared" ca="1" si="156"/>
        <v xml:space="preserve"> 微信支付 </v>
      </c>
      <c r="G568" t="str">
        <f t="shared" ca="1" si="157"/>
        <v xml:space="preserve"> 天猫 - 微信 - 微信支付 </v>
      </c>
      <c r="H568" t="str">
        <f t="shared" ca="1" si="158"/>
        <v>4472</v>
      </c>
      <c r="I568">
        <f t="shared" ca="1" si="159"/>
        <v>6</v>
      </c>
      <c r="J568" t="str">
        <f t="shared" ca="1" si="160"/>
        <v>天猫 - 微信 - 微信支付</v>
      </c>
      <c r="K568" t="str">
        <f t="shared" ca="1" si="161"/>
        <v>132****4472</v>
      </c>
      <c r="L568">
        <f t="shared" si="162"/>
        <v>568</v>
      </c>
      <c r="M568">
        <f t="shared" si="163"/>
        <v>567</v>
      </c>
      <c r="N568" s="3">
        <f t="shared" ca="1" si="164"/>
        <v>182638</v>
      </c>
      <c r="O568" s="5">
        <f t="shared" ca="1" si="165"/>
        <v>121190</v>
      </c>
      <c r="P568" t="str">
        <f t="shared" ca="1" si="166"/>
        <v xml:space="preserve"> 信用卡 </v>
      </c>
      <c r="Q568" t="str">
        <f t="shared" ca="1" si="167"/>
        <v xml:space="preserve"> 支付宝 </v>
      </c>
      <c r="R568" t="str">
        <f t="shared" ca="1" si="168"/>
        <v xml:space="preserve"> 信用卡 </v>
      </c>
      <c r="S568" t="str">
        <f t="shared" ca="1" si="169"/>
        <v>信用卡 - 支付宝 - 信用卡</v>
      </c>
    </row>
    <row r="569" spans="1:19" x14ac:dyDescent="0.2">
      <c r="A569" s="3">
        <f t="shared" ca="1" si="154"/>
        <v>121190</v>
      </c>
      <c r="B569">
        <v>100709</v>
      </c>
      <c r="C569">
        <f t="shared" ca="1" si="155"/>
        <v>13243298001</v>
      </c>
      <c r="D569" t="str">
        <f t="shared" ca="1" si="172"/>
        <v xml:space="preserve"> 天猫 </v>
      </c>
      <c r="E569" t="str">
        <f t="shared" ca="1" si="172"/>
        <v xml:space="preserve"> App </v>
      </c>
      <c r="F569" t="str">
        <f t="shared" ca="1" si="156"/>
        <v xml:space="preserve"> 微信支付 </v>
      </c>
      <c r="G569" t="str">
        <f t="shared" ca="1" si="157"/>
        <v xml:space="preserve"> 天猫 - App - 微信支付 </v>
      </c>
      <c r="H569" t="str">
        <f t="shared" ca="1" si="158"/>
        <v>8001</v>
      </c>
      <c r="I569">
        <f t="shared" ca="1" si="159"/>
        <v>6</v>
      </c>
      <c r="J569" t="str">
        <f t="shared" ca="1" si="160"/>
        <v>天猫 - App - 微信支付</v>
      </c>
      <c r="K569" t="str">
        <f t="shared" ca="1" si="161"/>
        <v>132****8001</v>
      </c>
      <c r="L569">
        <f t="shared" si="162"/>
        <v>569</v>
      </c>
      <c r="M569">
        <f t="shared" si="163"/>
        <v>568</v>
      </c>
      <c r="N569" s="3">
        <f t="shared" ca="1" si="164"/>
        <v>117445</v>
      </c>
      <c r="O569" s="5">
        <f t="shared" ca="1" si="165"/>
        <v>100148</v>
      </c>
      <c r="P569" t="str">
        <f t="shared" ca="1" si="166"/>
        <v xml:space="preserve"> 微信支付 </v>
      </c>
      <c r="Q569" t="str">
        <f t="shared" ca="1" si="167"/>
        <v xml:space="preserve"> 微信支付 </v>
      </c>
      <c r="R569" t="str">
        <f t="shared" ca="1" si="168"/>
        <v xml:space="preserve"> 微信支付 </v>
      </c>
      <c r="S569" t="str">
        <f t="shared" ca="1" si="169"/>
        <v>微信支付 - 微信支付 - 微信支付</v>
      </c>
    </row>
    <row r="570" spans="1:19" x14ac:dyDescent="0.2">
      <c r="A570" s="3">
        <f t="shared" ca="1" si="154"/>
        <v>100148</v>
      </c>
      <c r="B570">
        <v>101215</v>
      </c>
      <c r="C570">
        <f t="shared" ca="1" si="155"/>
        <v>13057006053</v>
      </c>
      <c r="D570" t="str">
        <f t="shared" ca="1" si="172"/>
        <v xml:space="preserve"> 微信 </v>
      </c>
      <c r="E570" t="str">
        <f t="shared" ca="1" si="172"/>
        <v xml:space="preserve"> App </v>
      </c>
      <c r="F570" t="str">
        <f t="shared" ca="1" si="156"/>
        <v xml:space="preserve"> 信用卡 </v>
      </c>
      <c r="G570" t="str">
        <f t="shared" ca="1" si="157"/>
        <v xml:space="preserve"> 微信 - App - 信用卡 </v>
      </c>
      <c r="H570" t="str">
        <f t="shared" ca="1" si="158"/>
        <v>6053</v>
      </c>
      <c r="I570">
        <f t="shared" ca="1" si="159"/>
        <v>6</v>
      </c>
      <c r="J570" t="str">
        <f t="shared" ca="1" si="160"/>
        <v>微信 - App - 信用卡</v>
      </c>
      <c r="K570" t="str">
        <f t="shared" ca="1" si="161"/>
        <v>130****6053</v>
      </c>
      <c r="L570">
        <f t="shared" si="162"/>
        <v>570</v>
      </c>
      <c r="M570">
        <f t="shared" si="163"/>
        <v>569</v>
      </c>
      <c r="N570" s="3">
        <f t="shared" ca="1" si="164"/>
        <v>146045</v>
      </c>
      <c r="O570" s="5">
        <f t="shared" ca="1" si="165"/>
        <v>116111</v>
      </c>
      <c r="P570" t="str">
        <f t="shared" ca="1" si="166"/>
        <v xml:space="preserve"> 微信支付 </v>
      </c>
      <c r="Q570" t="str">
        <f t="shared" ca="1" si="167"/>
        <v xml:space="preserve"> 微信支付 </v>
      </c>
      <c r="R570" t="str">
        <f t="shared" ca="1" si="168"/>
        <v xml:space="preserve"> 信用卡 </v>
      </c>
      <c r="S570" t="str">
        <f t="shared" ca="1" si="169"/>
        <v>微信支付 - 微信支付 - 信用卡</v>
      </c>
    </row>
    <row r="571" spans="1:19" x14ac:dyDescent="0.2">
      <c r="A571" s="3">
        <f t="shared" ca="1" si="154"/>
        <v>116111</v>
      </c>
      <c r="B571">
        <v>100805</v>
      </c>
      <c r="C571">
        <f t="shared" ca="1" si="155"/>
        <v>13592596546</v>
      </c>
      <c r="D571" t="str">
        <f t="shared" ca="1" si="172"/>
        <v xml:space="preserve"> App </v>
      </c>
      <c r="E571" t="str">
        <f t="shared" ca="1" si="172"/>
        <v xml:space="preserve"> App </v>
      </c>
      <c r="F571" t="str">
        <f t="shared" ca="1" si="156"/>
        <v xml:space="preserve"> 微信支付 </v>
      </c>
      <c r="G571" t="str">
        <f t="shared" ca="1" si="157"/>
        <v xml:space="preserve"> App - App - 微信支付 </v>
      </c>
      <c r="H571" t="str">
        <f t="shared" ca="1" si="158"/>
        <v>6546</v>
      </c>
      <c r="I571">
        <f t="shared" ca="1" si="159"/>
        <v>6</v>
      </c>
      <c r="J571" t="str">
        <f t="shared" ca="1" si="160"/>
        <v>App - App - 微信支付</v>
      </c>
      <c r="K571" t="str">
        <f t="shared" ca="1" si="161"/>
        <v>135****6546</v>
      </c>
      <c r="L571">
        <f t="shared" si="162"/>
        <v>571</v>
      </c>
      <c r="M571">
        <f t="shared" si="163"/>
        <v>570</v>
      </c>
      <c r="N571" s="3">
        <f t="shared" ca="1" si="164"/>
        <v>191148</v>
      </c>
      <c r="O571" s="5">
        <f t="shared" ca="1" si="165"/>
        <v>154691</v>
      </c>
      <c r="P571" t="str">
        <f t="shared" ca="1" si="166"/>
        <v xml:space="preserve"> 微信支付 </v>
      </c>
      <c r="Q571" t="str">
        <f t="shared" ca="1" si="167"/>
        <v xml:space="preserve"> 微信支付 </v>
      </c>
      <c r="R571" t="str">
        <f t="shared" ca="1" si="168"/>
        <v xml:space="preserve"> 信用卡 </v>
      </c>
      <c r="S571" t="str">
        <f t="shared" ca="1" si="169"/>
        <v>微信支付 - 微信支付 - 信用卡</v>
      </c>
    </row>
    <row r="572" spans="1:19" x14ac:dyDescent="0.2">
      <c r="A572" s="3">
        <f t="shared" ca="1" si="154"/>
        <v>154691</v>
      </c>
      <c r="B572">
        <v>100553</v>
      </c>
      <c r="C572">
        <f t="shared" ca="1" si="155"/>
        <v>13777320546</v>
      </c>
      <c r="D572" t="str">
        <f t="shared" ca="1" si="172"/>
        <v xml:space="preserve"> 微信 </v>
      </c>
      <c r="E572" t="str">
        <f t="shared" ca="1" si="172"/>
        <v xml:space="preserve"> 天猫 </v>
      </c>
      <c r="F572" t="str">
        <f t="shared" ca="1" si="156"/>
        <v xml:space="preserve"> 支付宝 </v>
      </c>
      <c r="G572" t="str">
        <f t="shared" ca="1" si="157"/>
        <v xml:space="preserve"> 微信 - 天猫 - 支付宝 </v>
      </c>
      <c r="H572" t="str">
        <f t="shared" ca="1" si="158"/>
        <v>0546</v>
      </c>
      <c r="I572">
        <f t="shared" ca="1" si="159"/>
        <v>6</v>
      </c>
      <c r="J572" t="str">
        <f t="shared" ca="1" si="160"/>
        <v>微信 - 天猫 - 支付宝</v>
      </c>
      <c r="K572" t="str">
        <f t="shared" ca="1" si="161"/>
        <v>137****0546</v>
      </c>
      <c r="L572">
        <f t="shared" si="162"/>
        <v>572</v>
      </c>
      <c r="M572">
        <f t="shared" si="163"/>
        <v>571</v>
      </c>
      <c r="N572" s="3">
        <f t="shared" ca="1" si="164"/>
        <v>120949</v>
      </c>
      <c r="O572" s="5">
        <f t="shared" ca="1" si="165"/>
        <v>138855</v>
      </c>
      <c r="P572" t="str">
        <f t="shared" ca="1" si="166"/>
        <v xml:space="preserve"> 信用卡 </v>
      </c>
      <c r="Q572" t="str">
        <f t="shared" ca="1" si="167"/>
        <v xml:space="preserve"> 支付宝 </v>
      </c>
      <c r="R572" t="str">
        <f t="shared" ca="1" si="168"/>
        <v xml:space="preserve"> 微信支付 </v>
      </c>
      <c r="S572" t="str">
        <f t="shared" ca="1" si="169"/>
        <v>信用卡 - 支付宝 - 微信支付</v>
      </c>
    </row>
    <row r="573" spans="1:19" x14ac:dyDescent="0.2">
      <c r="A573" s="3">
        <f t="shared" ca="1" si="154"/>
        <v>138855</v>
      </c>
      <c r="B573">
        <v>100784</v>
      </c>
      <c r="C573">
        <f t="shared" ca="1" si="155"/>
        <v>13630106572</v>
      </c>
      <c r="D573" t="str">
        <f t="shared" ca="1" si="172"/>
        <v xml:space="preserve"> 微信 </v>
      </c>
      <c r="E573" t="str">
        <f t="shared" ca="1" si="172"/>
        <v xml:space="preserve"> 微信 </v>
      </c>
      <c r="F573" t="str">
        <f t="shared" ca="1" si="156"/>
        <v xml:space="preserve"> 微信支付 </v>
      </c>
      <c r="G573" t="str">
        <f t="shared" ca="1" si="157"/>
        <v xml:space="preserve"> 微信 - 微信 - 微信支付 </v>
      </c>
      <c r="H573" t="str">
        <f t="shared" ca="1" si="158"/>
        <v>6572</v>
      </c>
      <c r="I573">
        <f t="shared" ca="1" si="159"/>
        <v>6</v>
      </c>
      <c r="J573" t="str">
        <f t="shared" ca="1" si="160"/>
        <v>微信 - 微信 - 微信支付</v>
      </c>
      <c r="K573" t="str">
        <f t="shared" ca="1" si="161"/>
        <v>136****6572</v>
      </c>
      <c r="L573">
        <f t="shared" si="162"/>
        <v>573</v>
      </c>
      <c r="M573">
        <f t="shared" si="163"/>
        <v>572</v>
      </c>
      <c r="N573" s="3">
        <f t="shared" ca="1" si="164"/>
        <v>147818</v>
      </c>
      <c r="O573" s="5">
        <f t="shared" ca="1" si="165"/>
        <v>120487</v>
      </c>
      <c r="P573" t="str">
        <f t="shared" ca="1" si="166"/>
        <v xml:space="preserve"> 支付宝 </v>
      </c>
      <c r="Q573" t="str">
        <f t="shared" ca="1" si="167"/>
        <v xml:space="preserve"> 微信支付 </v>
      </c>
      <c r="R573" t="str">
        <f t="shared" ca="1" si="168"/>
        <v xml:space="preserve"> 微信支付 </v>
      </c>
      <c r="S573" t="str">
        <f t="shared" ca="1" si="169"/>
        <v>支付宝 - 微信支付 - 微信支付</v>
      </c>
    </row>
    <row r="574" spans="1:19" x14ac:dyDescent="0.2">
      <c r="A574" s="3">
        <f t="shared" ca="1" si="154"/>
        <v>120487</v>
      </c>
      <c r="B574">
        <v>101159</v>
      </c>
      <c r="C574">
        <f t="shared" ca="1" si="155"/>
        <v>13054450046</v>
      </c>
      <c r="D574" t="str">
        <f t="shared" ca="1" si="172"/>
        <v xml:space="preserve"> 天猫 </v>
      </c>
      <c r="E574" t="str">
        <f t="shared" ca="1" si="172"/>
        <v xml:space="preserve"> 微信 </v>
      </c>
      <c r="F574" t="str">
        <f t="shared" ca="1" si="156"/>
        <v xml:space="preserve"> 信用卡 </v>
      </c>
      <c r="G574" t="str">
        <f t="shared" ca="1" si="157"/>
        <v xml:space="preserve"> 天猫 - 微信 - 信用卡 </v>
      </c>
      <c r="H574" t="str">
        <f t="shared" ca="1" si="158"/>
        <v>0046</v>
      </c>
      <c r="I574">
        <f t="shared" ca="1" si="159"/>
        <v>6</v>
      </c>
      <c r="J574" t="str">
        <f t="shared" ca="1" si="160"/>
        <v>天猫 - 微信 - 信用卡</v>
      </c>
      <c r="K574" t="str">
        <f t="shared" ca="1" si="161"/>
        <v>130****0046</v>
      </c>
      <c r="L574">
        <f t="shared" si="162"/>
        <v>574</v>
      </c>
      <c r="M574">
        <f t="shared" si="163"/>
        <v>573</v>
      </c>
      <c r="N574" s="3">
        <f t="shared" ca="1" si="164"/>
        <v>171819</v>
      </c>
      <c r="O574" s="5">
        <f t="shared" ca="1" si="165"/>
        <v>183102</v>
      </c>
      <c r="P574" t="str">
        <f t="shared" ca="1" si="166"/>
        <v xml:space="preserve"> 支付宝 </v>
      </c>
      <c r="Q574" t="str">
        <f t="shared" ca="1" si="167"/>
        <v xml:space="preserve"> 微信支付 </v>
      </c>
      <c r="R574" t="str">
        <f t="shared" ca="1" si="168"/>
        <v xml:space="preserve"> 微信支付 </v>
      </c>
      <c r="S574" t="str">
        <f t="shared" ca="1" si="169"/>
        <v>支付宝 - 微信支付 - 微信支付</v>
      </c>
    </row>
    <row r="575" spans="1:19" x14ac:dyDescent="0.2">
      <c r="A575" s="3">
        <f t="shared" ca="1" si="154"/>
        <v>183102</v>
      </c>
      <c r="B575">
        <v>100111</v>
      </c>
      <c r="C575">
        <f t="shared" ca="1" si="155"/>
        <v>13963626923</v>
      </c>
      <c r="D575" t="str">
        <f t="shared" ca="1" si="172"/>
        <v xml:space="preserve"> App </v>
      </c>
      <c r="E575" t="str">
        <f t="shared" ca="1" si="172"/>
        <v xml:space="preserve"> 天猫 </v>
      </c>
      <c r="F575" t="str">
        <f t="shared" ca="1" si="156"/>
        <v xml:space="preserve"> 微信支付 </v>
      </c>
      <c r="G575" t="str">
        <f t="shared" ca="1" si="157"/>
        <v xml:space="preserve"> App - 天猫 - 微信支付 </v>
      </c>
      <c r="H575" t="str">
        <f t="shared" ca="1" si="158"/>
        <v>6923</v>
      </c>
      <c r="I575">
        <f t="shared" ca="1" si="159"/>
        <v>6</v>
      </c>
      <c r="J575" t="str">
        <f t="shared" ca="1" si="160"/>
        <v>App - 天猫 - 微信支付</v>
      </c>
      <c r="K575" t="str">
        <f t="shared" ca="1" si="161"/>
        <v>139****6923</v>
      </c>
      <c r="L575">
        <f t="shared" si="162"/>
        <v>575</v>
      </c>
      <c r="M575">
        <f t="shared" si="163"/>
        <v>574</v>
      </c>
      <c r="N575" s="3">
        <f t="shared" ca="1" si="164"/>
        <v>144874</v>
      </c>
      <c r="O575" s="5">
        <f t="shared" ca="1" si="165"/>
        <v>139790</v>
      </c>
      <c r="P575" t="str">
        <f t="shared" ca="1" si="166"/>
        <v xml:space="preserve"> 微信支付 </v>
      </c>
      <c r="Q575" t="str">
        <f t="shared" ca="1" si="167"/>
        <v xml:space="preserve"> 信用卡 </v>
      </c>
      <c r="R575" t="str">
        <f t="shared" ca="1" si="168"/>
        <v xml:space="preserve"> 信用卡 </v>
      </c>
      <c r="S575" t="str">
        <f t="shared" ca="1" si="169"/>
        <v>微信支付 - 信用卡 - 信用卡</v>
      </c>
    </row>
    <row r="576" spans="1:19" x14ac:dyDescent="0.2">
      <c r="A576" s="3">
        <f t="shared" ca="1" si="154"/>
        <v>139790</v>
      </c>
      <c r="B576">
        <v>100867</v>
      </c>
      <c r="C576">
        <f t="shared" ca="1" si="155"/>
        <v>13506715282</v>
      </c>
      <c r="D576" t="str">
        <f t="shared" ca="1" si="172"/>
        <v xml:space="preserve"> App </v>
      </c>
      <c r="E576" t="str">
        <f t="shared" ca="1" si="172"/>
        <v xml:space="preserve"> App </v>
      </c>
      <c r="F576" t="str">
        <f t="shared" ca="1" si="156"/>
        <v xml:space="preserve"> 信用卡 </v>
      </c>
      <c r="G576" t="str">
        <f t="shared" ca="1" si="157"/>
        <v xml:space="preserve"> App - App - 信用卡 </v>
      </c>
      <c r="H576" t="str">
        <f t="shared" ca="1" si="158"/>
        <v>5282</v>
      </c>
      <c r="I576">
        <f t="shared" ca="1" si="159"/>
        <v>6</v>
      </c>
      <c r="J576" t="str">
        <f t="shared" ca="1" si="160"/>
        <v>App - App - 信用卡</v>
      </c>
      <c r="K576" t="str">
        <f t="shared" ca="1" si="161"/>
        <v>135****5282</v>
      </c>
      <c r="L576">
        <f t="shared" si="162"/>
        <v>576</v>
      </c>
      <c r="M576">
        <f t="shared" si="163"/>
        <v>575</v>
      </c>
      <c r="N576" s="3">
        <f t="shared" ca="1" si="164"/>
        <v>181694</v>
      </c>
      <c r="O576" s="5">
        <f t="shared" ca="1" si="165"/>
        <v>189154</v>
      </c>
      <c r="P576" t="str">
        <f t="shared" ca="1" si="166"/>
        <v xml:space="preserve"> 微信支付 </v>
      </c>
      <c r="Q576" t="str">
        <f t="shared" ca="1" si="167"/>
        <v xml:space="preserve"> 信用卡 </v>
      </c>
      <c r="R576" t="str">
        <f t="shared" ca="1" si="168"/>
        <v xml:space="preserve"> 微信支付 </v>
      </c>
      <c r="S576" t="str">
        <f t="shared" ca="1" si="169"/>
        <v>微信支付 - 信用卡 - 微信支付</v>
      </c>
    </row>
    <row r="577" spans="1:19" x14ac:dyDescent="0.2">
      <c r="A577" s="3">
        <f t="shared" ca="1" si="154"/>
        <v>189154</v>
      </c>
      <c r="B577">
        <v>101332</v>
      </c>
      <c r="C577">
        <f t="shared" ca="1" si="155"/>
        <v>13851053200</v>
      </c>
      <c r="D577" t="str">
        <f t="shared" ca="1" si="172"/>
        <v xml:space="preserve"> 微信 </v>
      </c>
      <c r="E577" t="str">
        <f t="shared" ca="1" si="172"/>
        <v xml:space="preserve"> App </v>
      </c>
      <c r="F577" t="str">
        <f t="shared" ca="1" si="156"/>
        <v xml:space="preserve"> 信用卡 </v>
      </c>
      <c r="G577" t="str">
        <f t="shared" ca="1" si="157"/>
        <v xml:space="preserve"> 微信 - App - 信用卡 </v>
      </c>
      <c r="H577" t="str">
        <f t="shared" ca="1" si="158"/>
        <v>3200</v>
      </c>
      <c r="I577">
        <f t="shared" ca="1" si="159"/>
        <v>6</v>
      </c>
      <c r="J577" t="str">
        <f t="shared" ca="1" si="160"/>
        <v>微信 - App - 信用卡</v>
      </c>
      <c r="K577" t="str">
        <f t="shared" ca="1" si="161"/>
        <v>138****3200</v>
      </c>
      <c r="L577">
        <f t="shared" si="162"/>
        <v>577</v>
      </c>
      <c r="M577">
        <f t="shared" si="163"/>
        <v>576</v>
      </c>
      <c r="N577" s="3">
        <f t="shared" ca="1" si="164"/>
        <v>170345</v>
      </c>
      <c r="O577" s="5">
        <f t="shared" ca="1" si="165"/>
        <v>153390</v>
      </c>
      <c r="P577" t="str">
        <f t="shared" ca="1" si="166"/>
        <v xml:space="preserve"> 信用卡 </v>
      </c>
      <c r="Q577" t="str">
        <f t="shared" ca="1" si="167"/>
        <v xml:space="preserve"> 微信支付 </v>
      </c>
      <c r="R577" t="str">
        <f t="shared" ca="1" si="168"/>
        <v xml:space="preserve"> 信用卡 </v>
      </c>
      <c r="S577" t="str">
        <f t="shared" ca="1" si="169"/>
        <v>信用卡 - 微信支付 - 信用卡</v>
      </c>
    </row>
    <row r="578" spans="1:19" x14ac:dyDescent="0.2">
      <c r="A578" s="3">
        <f t="shared" ref="A578:A641" ca="1" si="173">ROUND((RAND()*100000+100000),0)</f>
        <v>153390</v>
      </c>
      <c r="B578">
        <v>100634</v>
      </c>
      <c r="C578">
        <f t="shared" ref="C578:C641" ca="1" si="174">ROUND((13000000000+RAND()*1000000000),0)</f>
        <v>13664108325</v>
      </c>
      <c r="D578" t="str">
        <f t="shared" ca="1" si="172"/>
        <v xml:space="preserve"> 天猫 </v>
      </c>
      <c r="E578" t="str">
        <f t="shared" ca="1" si="172"/>
        <v xml:space="preserve"> 天猫 </v>
      </c>
      <c r="F578" t="str">
        <f t="shared" ref="F578:F641" ca="1" si="175">IF(RAND()&lt;0.33," 信用卡 ",IF(RAND()&lt;0.66," 微信支付 "," 支付宝 "))</f>
        <v xml:space="preserve"> 微信支付 </v>
      </c>
      <c r="G578" t="str">
        <f t="shared" ref="G578:G641" ca="1" si="176">CONCATENATE(D578,"-",E578,"-",F578)</f>
        <v xml:space="preserve"> 天猫 - 天猫 - 微信支付 </v>
      </c>
      <c r="H578" t="str">
        <f t="shared" ref="H578:H641" ca="1" si="177">RIGHT(C578,4)</f>
        <v>8325</v>
      </c>
      <c r="I578">
        <f t="shared" ref="I578:I641" ca="1" si="178">LEN(A578)</f>
        <v>6</v>
      </c>
      <c r="J578" t="str">
        <f t="shared" ref="J578:J641" ca="1" si="179">TRIM(G578)</f>
        <v>天猫 - 天猫 - 微信支付</v>
      </c>
      <c r="K578" t="str">
        <f t="shared" ref="K578:K641" ca="1" si="180">REPLACE(C578,4,4,"****")</f>
        <v>136****8325</v>
      </c>
      <c r="L578">
        <f t="shared" ref="L578:L641" si="181">ROW(A578)</f>
        <v>578</v>
      </c>
      <c r="M578">
        <f t="shared" ref="M578:M641" si="182">MATCH(B578,$B$2:$B$1501,)</f>
        <v>577</v>
      </c>
      <c r="N578" s="3">
        <f t="shared" ref="N578:N641" ca="1" si="183">INDEX($A$2:$A$1501,(MATCH(B578+1,$B$2:$B$1501,)))</f>
        <v>138539</v>
      </c>
      <c r="O578" s="5">
        <f t="shared" ref="O578:O641" ca="1" si="184">A579</f>
        <v>186588</v>
      </c>
      <c r="P578" t="str">
        <f t="shared" ca="1" si="166"/>
        <v xml:space="preserve"> 信用卡 </v>
      </c>
      <c r="Q578" t="str">
        <f t="shared" ca="1" si="167"/>
        <v xml:space="preserve"> 微信支付 </v>
      </c>
      <c r="R578" t="str">
        <f t="shared" ca="1" si="168"/>
        <v xml:space="preserve"> 支付宝 </v>
      </c>
      <c r="S578" t="str">
        <f t="shared" ca="1" si="169"/>
        <v>信用卡 - 微信支付 - 支付宝</v>
      </c>
    </row>
    <row r="579" spans="1:19" x14ac:dyDescent="0.2">
      <c r="A579" s="3">
        <f t="shared" ca="1" si="173"/>
        <v>186588</v>
      </c>
      <c r="B579">
        <v>100340</v>
      </c>
      <c r="C579">
        <f t="shared" ca="1" si="174"/>
        <v>13209512995</v>
      </c>
      <c r="D579" t="str">
        <f t="shared" ca="1" si="172"/>
        <v xml:space="preserve"> 微信 </v>
      </c>
      <c r="E579" t="str">
        <f t="shared" ca="1" si="172"/>
        <v xml:space="preserve"> 天猫 </v>
      </c>
      <c r="F579" t="str">
        <f t="shared" ca="1" si="175"/>
        <v xml:space="preserve"> 支付宝 </v>
      </c>
      <c r="G579" t="str">
        <f t="shared" ca="1" si="176"/>
        <v xml:space="preserve"> 微信 - 天猫 - 支付宝 </v>
      </c>
      <c r="H579" t="str">
        <f t="shared" ca="1" si="177"/>
        <v>2995</v>
      </c>
      <c r="I579">
        <f t="shared" ca="1" si="178"/>
        <v>6</v>
      </c>
      <c r="J579" t="str">
        <f t="shared" ca="1" si="179"/>
        <v>微信 - 天猫 - 支付宝</v>
      </c>
      <c r="K579" t="str">
        <f t="shared" ca="1" si="180"/>
        <v>132****2995</v>
      </c>
      <c r="L579">
        <f t="shared" si="181"/>
        <v>579</v>
      </c>
      <c r="M579">
        <f t="shared" si="182"/>
        <v>578</v>
      </c>
      <c r="N579" s="3">
        <f t="shared" ca="1" si="183"/>
        <v>167420</v>
      </c>
      <c r="O579" s="5">
        <f t="shared" ca="1" si="184"/>
        <v>113180</v>
      </c>
      <c r="P579" t="str">
        <f t="shared" ca="1" si="166"/>
        <v xml:space="preserve"> 微信支付 </v>
      </c>
      <c r="Q579" t="str">
        <f t="shared" ca="1" si="167"/>
        <v xml:space="preserve"> 支付宝 </v>
      </c>
      <c r="R579" t="str">
        <f t="shared" ca="1" si="168"/>
        <v xml:space="preserve"> 信用卡 </v>
      </c>
      <c r="S579" t="str">
        <f t="shared" ca="1" si="169"/>
        <v>微信支付 - 支付宝 - 信用卡</v>
      </c>
    </row>
    <row r="580" spans="1:19" x14ac:dyDescent="0.2">
      <c r="A580" s="3">
        <f t="shared" ca="1" si="173"/>
        <v>113180</v>
      </c>
      <c r="B580">
        <v>100175</v>
      </c>
      <c r="C580">
        <f t="shared" ca="1" si="174"/>
        <v>13740752715</v>
      </c>
      <c r="D580" t="str">
        <f t="shared" ca="1" si="172"/>
        <v xml:space="preserve"> 天猫 </v>
      </c>
      <c r="E580" t="str">
        <f t="shared" ca="1" si="172"/>
        <v xml:space="preserve"> 天猫 </v>
      </c>
      <c r="F580" t="str">
        <f t="shared" ca="1" si="175"/>
        <v xml:space="preserve"> 微信支付 </v>
      </c>
      <c r="G580" t="str">
        <f t="shared" ca="1" si="176"/>
        <v xml:space="preserve"> 天猫 - 天猫 - 微信支付 </v>
      </c>
      <c r="H580" t="str">
        <f t="shared" ca="1" si="177"/>
        <v>2715</v>
      </c>
      <c r="I580">
        <f t="shared" ca="1" si="178"/>
        <v>6</v>
      </c>
      <c r="J580" t="str">
        <f t="shared" ca="1" si="179"/>
        <v>天猫 - 天猫 - 微信支付</v>
      </c>
      <c r="K580" t="str">
        <f t="shared" ca="1" si="180"/>
        <v>137****2715</v>
      </c>
      <c r="L580">
        <f t="shared" si="181"/>
        <v>580</v>
      </c>
      <c r="M580">
        <f t="shared" si="182"/>
        <v>579</v>
      </c>
      <c r="N580" s="3">
        <f t="shared" ca="1" si="183"/>
        <v>167320</v>
      </c>
      <c r="O580" s="5">
        <f t="shared" ca="1" si="184"/>
        <v>171150</v>
      </c>
      <c r="P580" t="str">
        <f t="shared" ref="P580:P643" ca="1" si="185">INDEX($F$2:$F$1501,(MATCH($B579+1,$B$2:$B$1501,)))</f>
        <v xml:space="preserve"> 信用卡 </v>
      </c>
      <c r="Q580" t="str">
        <f t="shared" ref="Q580:Q643" ca="1" si="186">INDEX($F$2:$F$1501,(MATCH($B579+2,$B$2:$B$1501,)))</f>
        <v xml:space="preserve"> 微信支付 </v>
      </c>
      <c r="R580" t="str">
        <f t="shared" ref="R580:R643" ca="1" si="187">INDEX($F$2:$F$1501,(MATCH($B579+3,$B$2:$B$1501,)))</f>
        <v xml:space="preserve"> 微信支付 </v>
      </c>
      <c r="S580" t="str">
        <f t="shared" ref="S580:S643" ca="1" si="188">TRIM(_xlfn.CONCAT(P580,"-",Q580,"-",R580))</f>
        <v>信用卡 - 微信支付 - 微信支付</v>
      </c>
    </row>
    <row r="581" spans="1:19" x14ac:dyDescent="0.2">
      <c r="A581" s="3">
        <f t="shared" ca="1" si="173"/>
        <v>171150</v>
      </c>
      <c r="B581">
        <v>100726</v>
      </c>
      <c r="C581">
        <f t="shared" ca="1" si="174"/>
        <v>13735422891</v>
      </c>
      <c r="D581" t="str">
        <f t="shared" ca="1" si="172"/>
        <v xml:space="preserve"> App </v>
      </c>
      <c r="E581" t="str">
        <f t="shared" ca="1" si="172"/>
        <v xml:space="preserve"> 天猫 </v>
      </c>
      <c r="F581" t="str">
        <f t="shared" ca="1" si="175"/>
        <v xml:space="preserve"> 微信支付 </v>
      </c>
      <c r="G581" t="str">
        <f t="shared" ca="1" si="176"/>
        <v xml:space="preserve"> App - 天猫 - 微信支付 </v>
      </c>
      <c r="H581" t="str">
        <f t="shared" ca="1" si="177"/>
        <v>2891</v>
      </c>
      <c r="I581">
        <f t="shared" ca="1" si="178"/>
        <v>6</v>
      </c>
      <c r="J581" t="str">
        <f t="shared" ca="1" si="179"/>
        <v>App - 天猫 - 微信支付</v>
      </c>
      <c r="K581" t="str">
        <f t="shared" ca="1" si="180"/>
        <v>137****2891</v>
      </c>
      <c r="L581">
        <f t="shared" si="181"/>
        <v>581</v>
      </c>
      <c r="M581">
        <f t="shared" si="182"/>
        <v>580</v>
      </c>
      <c r="N581" s="3">
        <f t="shared" ca="1" si="183"/>
        <v>177292</v>
      </c>
      <c r="O581" s="5">
        <f t="shared" ca="1" si="184"/>
        <v>118821</v>
      </c>
      <c r="P581" t="str">
        <f t="shared" ca="1" si="185"/>
        <v xml:space="preserve"> 支付宝 </v>
      </c>
      <c r="Q581" t="str">
        <f t="shared" ca="1" si="186"/>
        <v xml:space="preserve"> 微信支付 </v>
      </c>
      <c r="R581" t="str">
        <f t="shared" ca="1" si="187"/>
        <v xml:space="preserve"> 信用卡 </v>
      </c>
      <c r="S581" t="str">
        <f t="shared" ca="1" si="188"/>
        <v>支付宝 - 微信支付 - 信用卡</v>
      </c>
    </row>
    <row r="582" spans="1:19" x14ac:dyDescent="0.2">
      <c r="A582" s="3">
        <f t="shared" ca="1" si="173"/>
        <v>118821</v>
      </c>
      <c r="B582">
        <v>100948</v>
      </c>
      <c r="C582">
        <f t="shared" ca="1" si="174"/>
        <v>13263188161</v>
      </c>
      <c r="D582" t="str">
        <f t="shared" ref="D582:E601" ca="1" si="189">IF(RAND()&lt;0.33," 天猫 ",IF(RAND()&lt;0.66," 微信 "," App "))</f>
        <v xml:space="preserve"> 天猫 </v>
      </c>
      <c r="E582" t="str">
        <f t="shared" ca="1" si="189"/>
        <v xml:space="preserve"> 微信 </v>
      </c>
      <c r="F582" t="str">
        <f t="shared" ca="1" si="175"/>
        <v xml:space="preserve"> 支付宝 </v>
      </c>
      <c r="G582" t="str">
        <f t="shared" ca="1" si="176"/>
        <v xml:space="preserve"> 天猫 - 微信 - 支付宝 </v>
      </c>
      <c r="H582" t="str">
        <f t="shared" ca="1" si="177"/>
        <v>8161</v>
      </c>
      <c r="I582">
        <f t="shared" ca="1" si="178"/>
        <v>6</v>
      </c>
      <c r="J582" t="str">
        <f t="shared" ca="1" si="179"/>
        <v>天猫 - 微信 - 支付宝</v>
      </c>
      <c r="K582" t="str">
        <f t="shared" ca="1" si="180"/>
        <v>132****8161</v>
      </c>
      <c r="L582">
        <f t="shared" si="181"/>
        <v>582</v>
      </c>
      <c r="M582">
        <f t="shared" si="182"/>
        <v>581</v>
      </c>
      <c r="N582" s="3">
        <f t="shared" ca="1" si="183"/>
        <v>147303</v>
      </c>
      <c r="O582" s="5">
        <f t="shared" ca="1" si="184"/>
        <v>159976</v>
      </c>
      <c r="P582" t="str">
        <f t="shared" ca="1" si="185"/>
        <v xml:space="preserve"> 支付宝 </v>
      </c>
      <c r="Q582" t="str">
        <f t="shared" ca="1" si="186"/>
        <v xml:space="preserve"> 微信支付 </v>
      </c>
      <c r="R582" t="str">
        <f t="shared" ca="1" si="187"/>
        <v xml:space="preserve"> 信用卡 </v>
      </c>
      <c r="S582" t="str">
        <f t="shared" ca="1" si="188"/>
        <v>支付宝 - 微信支付 - 信用卡</v>
      </c>
    </row>
    <row r="583" spans="1:19" x14ac:dyDescent="0.2">
      <c r="A583" s="3">
        <f t="shared" ca="1" si="173"/>
        <v>159976</v>
      </c>
      <c r="B583">
        <v>100940</v>
      </c>
      <c r="C583">
        <f t="shared" ca="1" si="174"/>
        <v>13316058581</v>
      </c>
      <c r="D583" t="str">
        <f t="shared" ca="1" si="189"/>
        <v xml:space="preserve"> 天猫 </v>
      </c>
      <c r="E583" t="str">
        <f t="shared" ca="1" si="189"/>
        <v xml:space="preserve"> 微信 </v>
      </c>
      <c r="F583" t="str">
        <f t="shared" ca="1" si="175"/>
        <v xml:space="preserve"> 信用卡 </v>
      </c>
      <c r="G583" t="str">
        <f t="shared" ca="1" si="176"/>
        <v xml:space="preserve"> 天猫 - 微信 - 信用卡 </v>
      </c>
      <c r="H583" t="str">
        <f t="shared" ca="1" si="177"/>
        <v>8581</v>
      </c>
      <c r="I583">
        <f t="shared" ca="1" si="178"/>
        <v>6</v>
      </c>
      <c r="J583" t="str">
        <f t="shared" ca="1" si="179"/>
        <v>天猫 - 微信 - 信用卡</v>
      </c>
      <c r="K583" t="str">
        <f t="shared" ca="1" si="180"/>
        <v>133****8581</v>
      </c>
      <c r="L583">
        <f t="shared" si="181"/>
        <v>583</v>
      </c>
      <c r="M583">
        <f t="shared" si="182"/>
        <v>582</v>
      </c>
      <c r="N583" s="3">
        <f t="shared" ca="1" si="183"/>
        <v>133768</v>
      </c>
      <c r="O583" s="5">
        <f t="shared" ca="1" si="184"/>
        <v>184707</v>
      </c>
      <c r="P583" t="str">
        <f t="shared" ca="1" si="185"/>
        <v xml:space="preserve"> 微信支付 </v>
      </c>
      <c r="Q583" t="str">
        <f t="shared" ca="1" si="186"/>
        <v xml:space="preserve"> 微信支付 </v>
      </c>
      <c r="R583" t="str">
        <f t="shared" ca="1" si="187"/>
        <v xml:space="preserve"> 支付宝 </v>
      </c>
      <c r="S583" t="str">
        <f t="shared" ca="1" si="188"/>
        <v>微信支付 - 微信支付 - 支付宝</v>
      </c>
    </row>
    <row r="584" spans="1:19" x14ac:dyDescent="0.2">
      <c r="A584" s="3">
        <f t="shared" ca="1" si="173"/>
        <v>184707</v>
      </c>
      <c r="B584">
        <v>100932</v>
      </c>
      <c r="C584">
        <f t="shared" ca="1" si="174"/>
        <v>13184486266</v>
      </c>
      <c r="D584" t="str">
        <f t="shared" ca="1" si="189"/>
        <v xml:space="preserve"> 微信 </v>
      </c>
      <c r="E584" t="str">
        <f t="shared" ca="1" si="189"/>
        <v xml:space="preserve"> 微信 </v>
      </c>
      <c r="F584" t="str">
        <f t="shared" ca="1" si="175"/>
        <v xml:space="preserve"> 微信支付 </v>
      </c>
      <c r="G584" t="str">
        <f t="shared" ca="1" si="176"/>
        <v xml:space="preserve"> 微信 - 微信 - 微信支付 </v>
      </c>
      <c r="H584" t="str">
        <f t="shared" ca="1" si="177"/>
        <v>6266</v>
      </c>
      <c r="I584">
        <f t="shared" ca="1" si="178"/>
        <v>6</v>
      </c>
      <c r="J584" t="str">
        <f t="shared" ca="1" si="179"/>
        <v>微信 - 微信 - 微信支付</v>
      </c>
      <c r="K584" t="str">
        <f t="shared" ca="1" si="180"/>
        <v>131****6266</v>
      </c>
      <c r="L584">
        <f t="shared" si="181"/>
        <v>584</v>
      </c>
      <c r="M584">
        <f t="shared" si="182"/>
        <v>583</v>
      </c>
      <c r="N584" s="3">
        <f t="shared" ca="1" si="183"/>
        <v>178852</v>
      </c>
      <c r="O584" s="5">
        <f t="shared" ca="1" si="184"/>
        <v>122356</v>
      </c>
      <c r="P584" t="str">
        <f t="shared" ca="1" si="185"/>
        <v xml:space="preserve"> 信用卡 </v>
      </c>
      <c r="Q584" t="str">
        <f t="shared" ca="1" si="186"/>
        <v xml:space="preserve"> 微信支付 </v>
      </c>
      <c r="R584" t="str">
        <f t="shared" ca="1" si="187"/>
        <v xml:space="preserve"> 支付宝 </v>
      </c>
      <c r="S584" t="str">
        <f t="shared" ca="1" si="188"/>
        <v>信用卡 - 微信支付 - 支付宝</v>
      </c>
    </row>
    <row r="585" spans="1:19" x14ac:dyDescent="0.2">
      <c r="A585" s="3">
        <f t="shared" ca="1" si="173"/>
        <v>122356</v>
      </c>
      <c r="B585">
        <v>101128</v>
      </c>
      <c r="C585">
        <f t="shared" ca="1" si="174"/>
        <v>13484965346</v>
      </c>
      <c r="D585" t="str">
        <f t="shared" ca="1" si="189"/>
        <v xml:space="preserve"> 微信 </v>
      </c>
      <c r="E585" t="str">
        <f t="shared" ca="1" si="189"/>
        <v xml:space="preserve"> App </v>
      </c>
      <c r="F585" t="str">
        <f t="shared" ca="1" si="175"/>
        <v xml:space="preserve"> 支付宝 </v>
      </c>
      <c r="G585" t="str">
        <f t="shared" ca="1" si="176"/>
        <v xml:space="preserve"> 微信 - App - 支付宝 </v>
      </c>
      <c r="H585" t="str">
        <f t="shared" ca="1" si="177"/>
        <v>5346</v>
      </c>
      <c r="I585">
        <f t="shared" ca="1" si="178"/>
        <v>6</v>
      </c>
      <c r="J585" t="str">
        <f t="shared" ca="1" si="179"/>
        <v>微信 - App - 支付宝</v>
      </c>
      <c r="K585" t="str">
        <f t="shared" ca="1" si="180"/>
        <v>134****5346</v>
      </c>
      <c r="L585">
        <f t="shared" si="181"/>
        <v>585</v>
      </c>
      <c r="M585">
        <f t="shared" si="182"/>
        <v>584</v>
      </c>
      <c r="N585" s="3">
        <f t="shared" ca="1" si="183"/>
        <v>191303</v>
      </c>
      <c r="O585" s="5">
        <f t="shared" ca="1" si="184"/>
        <v>119871</v>
      </c>
      <c r="P585" t="str">
        <f t="shared" ca="1" si="185"/>
        <v xml:space="preserve"> 微信支付 </v>
      </c>
      <c r="Q585" t="str">
        <f t="shared" ca="1" si="186"/>
        <v xml:space="preserve"> 支付宝 </v>
      </c>
      <c r="R585" t="str">
        <f t="shared" ca="1" si="187"/>
        <v xml:space="preserve"> 支付宝 </v>
      </c>
      <c r="S585" t="str">
        <f t="shared" ca="1" si="188"/>
        <v>微信支付 - 支付宝 - 支付宝</v>
      </c>
    </row>
    <row r="586" spans="1:19" x14ac:dyDescent="0.2">
      <c r="A586" s="3">
        <f t="shared" ca="1" si="173"/>
        <v>119871</v>
      </c>
      <c r="B586">
        <v>100772</v>
      </c>
      <c r="C586">
        <f t="shared" ca="1" si="174"/>
        <v>13787230042</v>
      </c>
      <c r="D586" t="str">
        <f t="shared" ca="1" si="189"/>
        <v xml:space="preserve"> 天猫 </v>
      </c>
      <c r="E586" t="str">
        <f t="shared" ca="1" si="189"/>
        <v xml:space="preserve"> 天猫 </v>
      </c>
      <c r="F586" t="str">
        <f t="shared" ca="1" si="175"/>
        <v xml:space="preserve"> 支付宝 </v>
      </c>
      <c r="G586" t="str">
        <f t="shared" ca="1" si="176"/>
        <v xml:space="preserve"> 天猫 - 天猫 - 支付宝 </v>
      </c>
      <c r="H586" t="str">
        <f t="shared" ca="1" si="177"/>
        <v>0042</v>
      </c>
      <c r="I586">
        <f t="shared" ca="1" si="178"/>
        <v>6</v>
      </c>
      <c r="J586" t="str">
        <f t="shared" ca="1" si="179"/>
        <v>天猫 - 天猫 - 支付宝</v>
      </c>
      <c r="K586" t="str">
        <f t="shared" ca="1" si="180"/>
        <v>137****0042</v>
      </c>
      <c r="L586">
        <f t="shared" si="181"/>
        <v>586</v>
      </c>
      <c r="M586">
        <f t="shared" si="182"/>
        <v>585</v>
      </c>
      <c r="N586" s="3">
        <f t="shared" ca="1" si="183"/>
        <v>173906</v>
      </c>
      <c r="O586" s="5">
        <f t="shared" ca="1" si="184"/>
        <v>113571</v>
      </c>
      <c r="P586" t="str">
        <f t="shared" ca="1" si="185"/>
        <v xml:space="preserve"> 信用卡 </v>
      </c>
      <c r="Q586" t="str">
        <f t="shared" ca="1" si="186"/>
        <v xml:space="preserve"> 支付宝 </v>
      </c>
      <c r="R586" t="str">
        <f t="shared" ca="1" si="187"/>
        <v xml:space="preserve"> 支付宝 </v>
      </c>
      <c r="S586" t="str">
        <f t="shared" ca="1" si="188"/>
        <v>信用卡 - 支付宝 - 支付宝</v>
      </c>
    </row>
    <row r="587" spans="1:19" x14ac:dyDescent="0.2">
      <c r="A587" s="3">
        <f t="shared" ca="1" si="173"/>
        <v>113571</v>
      </c>
      <c r="B587">
        <v>100749</v>
      </c>
      <c r="C587">
        <f t="shared" ca="1" si="174"/>
        <v>13546568252</v>
      </c>
      <c r="D587" t="str">
        <f t="shared" ca="1" si="189"/>
        <v xml:space="preserve"> 微信 </v>
      </c>
      <c r="E587" t="str">
        <f t="shared" ca="1" si="189"/>
        <v xml:space="preserve"> 微信 </v>
      </c>
      <c r="F587" t="str">
        <f t="shared" ca="1" si="175"/>
        <v xml:space="preserve"> 微信支付 </v>
      </c>
      <c r="G587" t="str">
        <f t="shared" ca="1" si="176"/>
        <v xml:space="preserve"> 微信 - 微信 - 微信支付 </v>
      </c>
      <c r="H587" t="str">
        <f t="shared" ca="1" si="177"/>
        <v>8252</v>
      </c>
      <c r="I587">
        <f t="shared" ca="1" si="178"/>
        <v>6</v>
      </c>
      <c r="J587" t="str">
        <f t="shared" ca="1" si="179"/>
        <v>微信 - 微信 - 微信支付</v>
      </c>
      <c r="K587" t="str">
        <f t="shared" ca="1" si="180"/>
        <v>135****8252</v>
      </c>
      <c r="L587">
        <f t="shared" si="181"/>
        <v>587</v>
      </c>
      <c r="M587">
        <f t="shared" si="182"/>
        <v>586</v>
      </c>
      <c r="N587" s="3">
        <f t="shared" ca="1" si="183"/>
        <v>175057</v>
      </c>
      <c r="O587" s="5">
        <f t="shared" ca="1" si="184"/>
        <v>102794</v>
      </c>
      <c r="P587" t="str">
        <f t="shared" ca="1" si="185"/>
        <v xml:space="preserve"> 支付宝 </v>
      </c>
      <c r="Q587" t="str">
        <f t="shared" ca="1" si="186"/>
        <v xml:space="preserve"> 微信支付 </v>
      </c>
      <c r="R587" t="str">
        <f t="shared" ca="1" si="187"/>
        <v xml:space="preserve"> 支付宝 </v>
      </c>
      <c r="S587" t="str">
        <f t="shared" ca="1" si="188"/>
        <v>支付宝 - 微信支付 - 支付宝</v>
      </c>
    </row>
    <row r="588" spans="1:19" x14ac:dyDescent="0.2">
      <c r="A588" s="3">
        <f t="shared" ca="1" si="173"/>
        <v>102794</v>
      </c>
      <c r="B588">
        <v>101235</v>
      </c>
      <c r="C588">
        <f t="shared" ca="1" si="174"/>
        <v>13070424050</v>
      </c>
      <c r="D588" t="str">
        <f t="shared" ca="1" si="189"/>
        <v xml:space="preserve"> 微信 </v>
      </c>
      <c r="E588" t="str">
        <f t="shared" ca="1" si="189"/>
        <v xml:space="preserve"> 微信 </v>
      </c>
      <c r="F588" t="str">
        <f t="shared" ca="1" si="175"/>
        <v xml:space="preserve"> 信用卡 </v>
      </c>
      <c r="G588" t="str">
        <f t="shared" ca="1" si="176"/>
        <v xml:space="preserve"> 微信 - 微信 - 信用卡 </v>
      </c>
      <c r="H588" t="str">
        <f t="shared" ca="1" si="177"/>
        <v>4050</v>
      </c>
      <c r="I588">
        <f t="shared" ca="1" si="178"/>
        <v>6</v>
      </c>
      <c r="J588" t="str">
        <f t="shared" ca="1" si="179"/>
        <v>微信 - 微信 - 信用卡</v>
      </c>
      <c r="K588" t="str">
        <f t="shared" ca="1" si="180"/>
        <v>130****4050</v>
      </c>
      <c r="L588">
        <f t="shared" si="181"/>
        <v>588</v>
      </c>
      <c r="M588">
        <f t="shared" si="182"/>
        <v>587</v>
      </c>
      <c r="N588" s="3">
        <f t="shared" ca="1" si="183"/>
        <v>185195</v>
      </c>
      <c r="O588" s="5">
        <f t="shared" ca="1" si="184"/>
        <v>107536</v>
      </c>
      <c r="P588" t="str">
        <f t="shared" ca="1" si="185"/>
        <v xml:space="preserve"> 信用卡 </v>
      </c>
      <c r="Q588" t="str">
        <f t="shared" ca="1" si="186"/>
        <v xml:space="preserve"> 微信支付 </v>
      </c>
      <c r="R588" t="str">
        <f t="shared" ca="1" si="187"/>
        <v xml:space="preserve"> 支付宝 </v>
      </c>
      <c r="S588" t="str">
        <f t="shared" ca="1" si="188"/>
        <v>信用卡 - 微信支付 - 支付宝</v>
      </c>
    </row>
    <row r="589" spans="1:19" x14ac:dyDescent="0.2">
      <c r="A589" s="3">
        <f t="shared" ca="1" si="173"/>
        <v>107536</v>
      </c>
      <c r="B589">
        <v>100698</v>
      </c>
      <c r="C589">
        <f t="shared" ca="1" si="174"/>
        <v>13272593918</v>
      </c>
      <c r="D589" t="str">
        <f t="shared" ca="1" si="189"/>
        <v xml:space="preserve"> 微信 </v>
      </c>
      <c r="E589" t="str">
        <f t="shared" ca="1" si="189"/>
        <v xml:space="preserve"> App </v>
      </c>
      <c r="F589" t="str">
        <f t="shared" ca="1" si="175"/>
        <v xml:space="preserve"> 信用卡 </v>
      </c>
      <c r="G589" t="str">
        <f t="shared" ca="1" si="176"/>
        <v xml:space="preserve"> 微信 - App - 信用卡 </v>
      </c>
      <c r="H589" t="str">
        <f t="shared" ca="1" si="177"/>
        <v>3918</v>
      </c>
      <c r="I589">
        <f t="shared" ca="1" si="178"/>
        <v>6</v>
      </c>
      <c r="J589" t="str">
        <f t="shared" ca="1" si="179"/>
        <v>微信 - App - 信用卡</v>
      </c>
      <c r="K589" t="str">
        <f t="shared" ca="1" si="180"/>
        <v>132****3918</v>
      </c>
      <c r="L589">
        <f t="shared" si="181"/>
        <v>589</v>
      </c>
      <c r="M589">
        <f t="shared" si="182"/>
        <v>588</v>
      </c>
      <c r="N589" s="3">
        <f t="shared" ca="1" si="183"/>
        <v>126430</v>
      </c>
      <c r="O589" s="5">
        <f t="shared" ca="1" si="184"/>
        <v>159965</v>
      </c>
      <c r="P589" t="str">
        <f t="shared" ca="1" si="185"/>
        <v xml:space="preserve"> 信用卡 </v>
      </c>
      <c r="Q589" t="str">
        <f t="shared" ca="1" si="186"/>
        <v xml:space="preserve"> 微信支付 </v>
      </c>
      <c r="R589" t="str">
        <f t="shared" ca="1" si="187"/>
        <v xml:space="preserve"> 微信支付 </v>
      </c>
      <c r="S589" t="str">
        <f t="shared" ca="1" si="188"/>
        <v>信用卡 - 微信支付 - 微信支付</v>
      </c>
    </row>
    <row r="590" spans="1:19" x14ac:dyDescent="0.2">
      <c r="A590" s="3">
        <f t="shared" ca="1" si="173"/>
        <v>159965</v>
      </c>
      <c r="B590">
        <v>100683</v>
      </c>
      <c r="C590">
        <f t="shared" ca="1" si="174"/>
        <v>13353621568</v>
      </c>
      <c r="D590" t="str">
        <f t="shared" ca="1" si="189"/>
        <v xml:space="preserve"> App </v>
      </c>
      <c r="E590" t="str">
        <f t="shared" ca="1" si="189"/>
        <v xml:space="preserve"> 微信 </v>
      </c>
      <c r="F590" t="str">
        <f t="shared" ca="1" si="175"/>
        <v xml:space="preserve"> 信用卡 </v>
      </c>
      <c r="G590" t="str">
        <f t="shared" ca="1" si="176"/>
        <v xml:space="preserve"> App - 微信 - 信用卡 </v>
      </c>
      <c r="H590" t="str">
        <f t="shared" ca="1" si="177"/>
        <v>1568</v>
      </c>
      <c r="I590">
        <f t="shared" ca="1" si="178"/>
        <v>6</v>
      </c>
      <c r="J590" t="str">
        <f t="shared" ca="1" si="179"/>
        <v>App - 微信 - 信用卡</v>
      </c>
      <c r="K590" t="str">
        <f t="shared" ca="1" si="180"/>
        <v>133****1568</v>
      </c>
      <c r="L590">
        <f t="shared" si="181"/>
        <v>590</v>
      </c>
      <c r="M590">
        <f t="shared" si="182"/>
        <v>589</v>
      </c>
      <c r="N590" s="3">
        <f t="shared" ca="1" si="183"/>
        <v>102301</v>
      </c>
      <c r="O590" s="5">
        <f t="shared" ca="1" si="184"/>
        <v>153706</v>
      </c>
      <c r="P590" t="str">
        <f t="shared" ca="1" si="185"/>
        <v xml:space="preserve"> 信用卡 </v>
      </c>
      <c r="Q590" t="str">
        <f t="shared" ca="1" si="186"/>
        <v xml:space="preserve"> 微信支付 </v>
      </c>
      <c r="R590" t="str">
        <f t="shared" ca="1" si="187"/>
        <v xml:space="preserve"> 支付宝 </v>
      </c>
      <c r="S590" t="str">
        <f t="shared" ca="1" si="188"/>
        <v>信用卡 - 微信支付 - 支付宝</v>
      </c>
    </row>
    <row r="591" spans="1:19" x14ac:dyDescent="0.2">
      <c r="A591" s="3">
        <f t="shared" ca="1" si="173"/>
        <v>153706</v>
      </c>
      <c r="B591">
        <v>100224</v>
      </c>
      <c r="C591">
        <f t="shared" ca="1" si="174"/>
        <v>13957005733</v>
      </c>
      <c r="D591" t="str">
        <f t="shared" ca="1" si="189"/>
        <v xml:space="preserve"> App </v>
      </c>
      <c r="E591" t="str">
        <f t="shared" ca="1" si="189"/>
        <v xml:space="preserve"> 微信 </v>
      </c>
      <c r="F591" t="str">
        <f t="shared" ca="1" si="175"/>
        <v xml:space="preserve"> 信用卡 </v>
      </c>
      <c r="G591" t="str">
        <f t="shared" ca="1" si="176"/>
        <v xml:space="preserve"> App - 微信 - 信用卡 </v>
      </c>
      <c r="H591" t="str">
        <f t="shared" ca="1" si="177"/>
        <v>5733</v>
      </c>
      <c r="I591">
        <f t="shared" ca="1" si="178"/>
        <v>6</v>
      </c>
      <c r="J591" t="str">
        <f t="shared" ca="1" si="179"/>
        <v>App - 微信 - 信用卡</v>
      </c>
      <c r="K591" t="str">
        <f t="shared" ca="1" si="180"/>
        <v>139****5733</v>
      </c>
      <c r="L591">
        <f t="shared" si="181"/>
        <v>591</v>
      </c>
      <c r="M591">
        <f t="shared" si="182"/>
        <v>590</v>
      </c>
      <c r="N591" s="3">
        <f t="shared" ca="1" si="183"/>
        <v>192106</v>
      </c>
      <c r="O591" s="5">
        <f t="shared" ca="1" si="184"/>
        <v>103735</v>
      </c>
      <c r="P591" t="str">
        <f t="shared" ca="1" si="185"/>
        <v xml:space="preserve"> 支付宝 </v>
      </c>
      <c r="Q591" t="str">
        <f t="shared" ca="1" si="186"/>
        <v xml:space="preserve"> 信用卡 </v>
      </c>
      <c r="R591" t="str">
        <f t="shared" ca="1" si="187"/>
        <v xml:space="preserve"> 支付宝 </v>
      </c>
      <c r="S591" t="str">
        <f t="shared" ca="1" si="188"/>
        <v>支付宝 - 信用卡 - 支付宝</v>
      </c>
    </row>
    <row r="592" spans="1:19" x14ac:dyDescent="0.2">
      <c r="A592" s="3">
        <f t="shared" ca="1" si="173"/>
        <v>103735</v>
      </c>
      <c r="B592">
        <v>101120</v>
      </c>
      <c r="C592">
        <f t="shared" ca="1" si="174"/>
        <v>13365343058</v>
      </c>
      <c r="D592" t="str">
        <f t="shared" ca="1" si="189"/>
        <v xml:space="preserve"> App </v>
      </c>
      <c r="E592" t="str">
        <f t="shared" ca="1" si="189"/>
        <v xml:space="preserve"> 微信 </v>
      </c>
      <c r="F592" t="str">
        <f t="shared" ca="1" si="175"/>
        <v xml:space="preserve"> 支付宝 </v>
      </c>
      <c r="G592" t="str">
        <f t="shared" ca="1" si="176"/>
        <v xml:space="preserve"> App - 微信 - 支付宝 </v>
      </c>
      <c r="H592" t="str">
        <f t="shared" ca="1" si="177"/>
        <v>3058</v>
      </c>
      <c r="I592">
        <f t="shared" ca="1" si="178"/>
        <v>6</v>
      </c>
      <c r="J592" t="str">
        <f t="shared" ca="1" si="179"/>
        <v>App - 微信 - 支付宝</v>
      </c>
      <c r="K592" t="str">
        <f t="shared" ca="1" si="180"/>
        <v>133****3058</v>
      </c>
      <c r="L592">
        <f t="shared" si="181"/>
        <v>592</v>
      </c>
      <c r="M592">
        <f t="shared" si="182"/>
        <v>591</v>
      </c>
      <c r="N592" s="3">
        <f t="shared" ca="1" si="183"/>
        <v>161977</v>
      </c>
      <c r="O592" s="5">
        <f t="shared" ca="1" si="184"/>
        <v>131058</v>
      </c>
      <c r="P592" t="str">
        <f t="shared" ca="1" si="185"/>
        <v xml:space="preserve"> 信用卡 </v>
      </c>
      <c r="Q592" t="str">
        <f t="shared" ca="1" si="186"/>
        <v xml:space="preserve"> 信用卡 </v>
      </c>
      <c r="R592" t="str">
        <f t="shared" ca="1" si="187"/>
        <v xml:space="preserve"> 信用卡 </v>
      </c>
      <c r="S592" t="str">
        <f t="shared" ca="1" si="188"/>
        <v>信用卡 - 信用卡 - 信用卡</v>
      </c>
    </row>
    <row r="593" spans="1:19" x14ac:dyDescent="0.2">
      <c r="A593" s="3">
        <f t="shared" ca="1" si="173"/>
        <v>131058</v>
      </c>
      <c r="B593">
        <v>101441</v>
      </c>
      <c r="C593">
        <f t="shared" ca="1" si="174"/>
        <v>13820544652</v>
      </c>
      <c r="D593" t="str">
        <f t="shared" ca="1" si="189"/>
        <v xml:space="preserve"> 天猫 </v>
      </c>
      <c r="E593" t="str">
        <f t="shared" ca="1" si="189"/>
        <v xml:space="preserve"> 微信 </v>
      </c>
      <c r="F593" t="str">
        <f t="shared" ca="1" si="175"/>
        <v xml:space="preserve"> 微信支付 </v>
      </c>
      <c r="G593" t="str">
        <f t="shared" ca="1" si="176"/>
        <v xml:space="preserve"> 天猫 - 微信 - 微信支付 </v>
      </c>
      <c r="H593" t="str">
        <f t="shared" ca="1" si="177"/>
        <v>4652</v>
      </c>
      <c r="I593">
        <f t="shared" ca="1" si="178"/>
        <v>6</v>
      </c>
      <c r="J593" t="str">
        <f t="shared" ca="1" si="179"/>
        <v>天猫 - 微信 - 微信支付</v>
      </c>
      <c r="K593" t="str">
        <f t="shared" ca="1" si="180"/>
        <v>138****4652</v>
      </c>
      <c r="L593">
        <f t="shared" si="181"/>
        <v>593</v>
      </c>
      <c r="M593">
        <f t="shared" si="182"/>
        <v>592</v>
      </c>
      <c r="N593" s="3">
        <f t="shared" ca="1" si="183"/>
        <v>183885</v>
      </c>
      <c r="O593" s="5">
        <f t="shared" ca="1" si="184"/>
        <v>195491</v>
      </c>
      <c r="P593" t="str">
        <f t="shared" ca="1" si="185"/>
        <v xml:space="preserve"> 支付宝 </v>
      </c>
      <c r="Q593" t="str">
        <f t="shared" ca="1" si="186"/>
        <v xml:space="preserve"> 信用卡 </v>
      </c>
      <c r="R593" t="str">
        <f t="shared" ca="1" si="187"/>
        <v xml:space="preserve"> 微信支付 </v>
      </c>
      <c r="S593" t="str">
        <f t="shared" ca="1" si="188"/>
        <v>支付宝 - 信用卡 - 微信支付</v>
      </c>
    </row>
    <row r="594" spans="1:19" x14ac:dyDescent="0.2">
      <c r="A594" s="3">
        <f t="shared" ca="1" si="173"/>
        <v>195491</v>
      </c>
      <c r="B594">
        <v>100815</v>
      </c>
      <c r="C594">
        <f t="shared" ca="1" si="174"/>
        <v>13006495212</v>
      </c>
      <c r="D594" t="str">
        <f t="shared" ca="1" si="189"/>
        <v xml:space="preserve"> 微信 </v>
      </c>
      <c r="E594" t="str">
        <f t="shared" ca="1" si="189"/>
        <v xml:space="preserve"> 微信 </v>
      </c>
      <c r="F594" t="str">
        <f t="shared" ca="1" si="175"/>
        <v xml:space="preserve"> 微信支付 </v>
      </c>
      <c r="G594" t="str">
        <f t="shared" ca="1" si="176"/>
        <v xml:space="preserve"> 微信 - 微信 - 微信支付 </v>
      </c>
      <c r="H594" t="str">
        <f t="shared" ca="1" si="177"/>
        <v>5212</v>
      </c>
      <c r="I594">
        <f t="shared" ca="1" si="178"/>
        <v>6</v>
      </c>
      <c r="J594" t="str">
        <f t="shared" ca="1" si="179"/>
        <v>微信 - 微信 - 微信支付</v>
      </c>
      <c r="K594" t="str">
        <f t="shared" ca="1" si="180"/>
        <v>130****5212</v>
      </c>
      <c r="L594">
        <f t="shared" si="181"/>
        <v>594</v>
      </c>
      <c r="M594">
        <f t="shared" si="182"/>
        <v>593</v>
      </c>
      <c r="N594" s="3">
        <f t="shared" ca="1" si="183"/>
        <v>124414</v>
      </c>
      <c r="O594" s="5">
        <f t="shared" ca="1" si="184"/>
        <v>165861</v>
      </c>
      <c r="P594" t="str">
        <f t="shared" ca="1" si="185"/>
        <v xml:space="preserve"> 微信支付 </v>
      </c>
      <c r="Q594" t="str">
        <f t="shared" ca="1" si="186"/>
        <v xml:space="preserve"> 支付宝 </v>
      </c>
      <c r="R594" t="str">
        <f t="shared" ca="1" si="187"/>
        <v xml:space="preserve"> 微信支付 </v>
      </c>
      <c r="S594" t="str">
        <f t="shared" ca="1" si="188"/>
        <v>微信支付 - 支付宝 - 微信支付</v>
      </c>
    </row>
    <row r="595" spans="1:19" x14ac:dyDescent="0.2">
      <c r="A595" s="3">
        <f t="shared" ca="1" si="173"/>
        <v>165861</v>
      </c>
      <c r="B595">
        <v>101474</v>
      </c>
      <c r="C595">
        <f t="shared" ca="1" si="174"/>
        <v>13431959068</v>
      </c>
      <c r="D595" t="str">
        <f t="shared" ca="1" si="189"/>
        <v xml:space="preserve"> 天猫 </v>
      </c>
      <c r="E595" t="str">
        <f t="shared" ca="1" si="189"/>
        <v xml:space="preserve"> 天猫 </v>
      </c>
      <c r="F595" t="str">
        <f t="shared" ca="1" si="175"/>
        <v xml:space="preserve"> 微信支付 </v>
      </c>
      <c r="G595" t="str">
        <f t="shared" ca="1" si="176"/>
        <v xml:space="preserve"> 天猫 - 天猫 - 微信支付 </v>
      </c>
      <c r="H595" t="str">
        <f t="shared" ca="1" si="177"/>
        <v>9068</v>
      </c>
      <c r="I595">
        <f t="shared" ca="1" si="178"/>
        <v>6</v>
      </c>
      <c r="J595" t="str">
        <f t="shared" ca="1" si="179"/>
        <v>天猫 - 天猫 - 微信支付</v>
      </c>
      <c r="K595" t="str">
        <f t="shared" ca="1" si="180"/>
        <v>134****9068</v>
      </c>
      <c r="L595">
        <f t="shared" si="181"/>
        <v>595</v>
      </c>
      <c r="M595">
        <f t="shared" si="182"/>
        <v>594</v>
      </c>
      <c r="N595" s="3">
        <f t="shared" ca="1" si="183"/>
        <v>147051</v>
      </c>
      <c r="O595" s="5">
        <f t="shared" ca="1" si="184"/>
        <v>190662</v>
      </c>
      <c r="P595" t="str">
        <f t="shared" ca="1" si="185"/>
        <v xml:space="preserve"> 微信支付 </v>
      </c>
      <c r="Q595" t="str">
        <f t="shared" ca="1" si="186"/>
        <v xml:space="preserve"> 微信支付 </v>
      </c>
      <c r="R595" t="str">
        <f t="shared" ca="1" si="187"/>
        <v xml:space="preserve"> 微信支付 </v>
      </c>
      <c r="S595" t="str">
        <f t="shared" ca="1" si="188"/>
        <v>微信支付 - 微信支付 - 微信支付</v>
      </c>
    </row>
    <row r="596" spans="1:19" x14ac:dyDescent="0.2">
      <c r="A596" s="3">
        <f t="shared" ca="1" si="173"/>
        <v>190662</v>
      </c>
      <c r="B596">
        <v>100955</v>
      </c>
      <c r="C596">
        <f t="shared" ca="1" si="174"/>
        <v>13031133068</v>
      </c>
      <c r="D596" t="str">
        <f t="shared" ca="1" si="189"/>
        <v xml:space="preserve"> 微信 </v>
      </c>
      <c r="E596" t="str">
        <f t="shared" ca="1" si="189"/>
        <v xml:space="preserve"> 微信 </v>
      </c>
      <c r="F596" t="str">
        <f t="shared" ca="1" si="175"/>
        <v xml:space="preserve"> 支付宝 </v>
      </c>
      <c r="G596" t="str">
        <f t="shared" ca="1" si="176"/>
        <v xml:space="preserve"> 微信 - 微信 - 支付宝 </v>
      </c>
      <c r="H596" t="str">
        <f t="shared" ca="1" si="177"/>
        <v>3068</v>
      </c>
      <c r="I596">
        <f t="shared" ca="1" si="178"/>
        <v>6</v>
      </c>
      <c r="J596" t="str">
        <f t="shared" ca="1" si="179"/>
        <v>微信 - 微信 - 支付宝</v>
      </c>
      <c r="K596" t="str">
        <f t="shared" ca="1" si="180"/>
        <v>130****3068</v>
      </c>
      <c r="L596">
        <f t="shared" si="181"/>
        <v>596</v>
      </c>
      <c r="M596">
        <f t="shared" si="182"/>
        <v>595</v>
      </c>
      <c r="N596" s="3">
        <f t="shared" ca="1" si="183"/>
        <v>183288</v>
      </c>
      <c r="O596" s="5">
        <f t="shared" ca="1" si="184"/>
        <v>126404</v>
      </c>
      <c r="P596" t="str">
        <f t="shared" ca="1" si="185"/>
        <v xml:space="preserve"> 微信支付 </v>
      </c>
      <c r="Q596" t="str">
        <f t="shared" ca="1" si="186"/>
        <v xml:space="preserve"> 微信支付 </v>
      </c>
      <c r="R596" t="str">
        <f t="shared" ca="1" si="187"/>
        <v xml:space="preserve"> 支付宝 </v>
      </c>
      <c r="S596" t="str">
        <f t="shared" ca="1" si="188"/>
        <v>微信支付 - 微信支付 - 支付宝</v>
      </c>
    </row>
    <row r="597" spans="1:19" x14ac:dyDescent="0.2">
      <c r="A597" s="3">
        <f t="shared" ca="1" si="173"/>
        <v>126404</v>
      </c>
      <c r="B597">
        <v>100776</v>
      </c>
      <c r="C597">
        <f t="shared" ca="1" si="174"/>
        <v>13299661926</v>
      </c>
      <c r="D597" t="str">
        <f t="shared" ca="1" si="189"/>
        <v xml:space="preserve"> 微信 </v>
      </c>
      <c r="E597" t="str">
        <f t="shared" ca="1" si="189"/>
        <v xml:space="preserve"> App </v>
      </c>
      <c r="F597" t="str">
        <f t="shared" ca="1" si="175"/>
        <v xml:space="preserve"> 微信支付 </v>
      </c>
      <c r="G597" t="str">
        <f t="shared" ca="1" si="176"/>
        <v xml:space="preserve"> 微信 - App - 微信支付 </v>
      </c>
      <c r="H597" t="str">
        <f t="shared" ca="1" si="177"/>
        <v>1926</v>
      </c>
      <c r="I597">
        <f t="shared" ca="1" si="178"/>
        <v>6</v>
      </c>
      <c r="J597" t="str">
        <f t="shared" ca="1" si="179"/>
        <v>微信 - App - 微信支付</v>
      </c>
      <c r="K597" t="str">
        <f t="shared" ca="1" si="180"/>
        <v>132****1926</v>
      </c>
      <c r="L597">
        <f t="shared" si="181"/>
        <v>597</v>
      </c>
      <c r="M597">
        <f t="shared" si="182"/>
        <v>596</v>
      </c>
      <c r="N597" s="3">
        <f t="shared" ca="1" si="183"/>
        <v>185502</v>
      </c>
      <c r="O597" s="5">
        <f t="shared" ca="1" si="184"/>
        <v>104755</v>
      </c>
      <c r="P597" t="str">
        <f t="shared" ca="1" si="185"/>
        <v xml:space="preserve"> 信用卡 </v>
      </c>
      <c r="Q597" t="str">
        <f t="shared" ca="1" si="186"/>
        <v xml:space="preserve"> 微信支付 </v>
      </c>
      <c r="R597" t="str">
        <f t="shared" ca="1" si="187"/>
        <v xml:space="preserve"> 支付宝 </v>
      </c>
      <c r="S597" t="str">
        <f t="shared" ca="1" si="188"/>
        <v>信用卡 - 微信支付 - 支付宝</v>
      </c>
    </row>
    <row r="598" spans="1:19" x14ac:dyDescent="0.2">
      <c r="A598" s="3">
        <f t="shared" ca="1" si="173"/>
        <v>104755</v>
      </c>
      <c r="B598">
        <v>100099</v>
      </c>
      <c r="C598">
        <f t="shared" ca="1" si="174"/>
        <v>13249144416</v>
      </c>
      <c r="D598" t="str">
        <f t="shared" ca="1" si="189"/>
        <v xml:space="preserve"> App </v>
      </c>
      <c r="E598" t="str">
        <f t="shared" ca="1" si="189"/>
        <v xml:space="preserve"> 微信 </v>
      </c>
      <c r="F598" t="str">
        <f t="shared" ca="1" si="175"/>
        <v xml:space="preserve"> 支付宝 </v>
      </c>
      <c r="G598" t="str">
        <f t="shared" ca="1" si="176"/>
        <v xml:space="preserve"> App - 微信 - 支付宝 </v>
      </c>
      <c r="H598" t="str">
        <f t="shared" ca="1" si="177"/>
        <v>4416</v>
      </c>
      <c r="I598">
        <f t="shared" ca="1" si="178"/>
        <v>6</v>
      </c>
      <c r="J598" t="str">
        <f t="shared" ca="1" si="179"/>
        <v>App - 微信 - 支付宝</v>
      </c>
      <c r="K598" t="str">
        <f t="shared" ca="1" si="180"/>
        <v>132****4416</v>
      </c>
      <c r="L598">
        <f t="shared" si="181"/>
        <v>598</v>
      </c>
      <c r="M598">
        <f t="shared" si="182"/>
        <v>597</v>
      </c>
      <c r="N598" s="3">
        <f t="shared" ca="1" si="183"/>
        <v>177669</v>
      </c>
      <c r="O598" s="5">
        <f t="shared" ca="1" si="184"/>
        <v>135850</v>
      </c>
      <c r="P598" t="str">
        <f t="shared" ca="1" si="185"/>
        <v xml:space="preserve"> 信用卡 </v>
      </c>
      <c r="Q598" t="str">
        <f t="shared" ca="1" si="186"/>
        <v xml:space="preserve"> 微信支付 </v>
      </c>
      <c r="R598" t="str">
        <f t="shared" ca="1" si="187"/>
        <v xml:space="preserve"> 信用卡 </v>
      </c>
      <c r="S598" t="str">
        <f t="shared" ca="1" si="188"/>
        <v>信用卡 - 微信支付 - 信用卡</v>
      </c>
    </row>
    <row r="599" spans="1:19" x14ac:dyDescent="0.2">
      <c r="A599" s="3">
        <f t="shared" ca="1" si="173"/>
        <v>135850</v>
      </c>
      <c r="B599">
        <v>101214</v>
      </c>
      <c r="C599">
        <f t="shared" ca="1" si="174"/>
        <v>13756181964</v>
      </c>
      <c r="D599" t="str">
        <f t="shared" ca="1" si="189"/>
        <v xml:space="preserve"> 天猫 </v>
      </c>
      <c r="E599" t="str">
        <f t="shared" ca="1" si="189"/>
        <v xml:space="preserve"> 天猫 </v>
      </c>
      <c r="F599" t="str">
        <f t="shared" ca="1" si="175"/>
        <v xml:space="preserve"> 微信支付 </v>
      </c>
      <c r="G599" t="str">
        <f t="shared" ca="1" si="176"/>
        <v xml:space="preserve"> 天猫 - 天猫 - 微信支付 </v>
      </c>
      <c r="H599" t="str">
        <f t="shared" ca="1" si="177"/>
        <v>1964</v>
      </c>
      <c r="I599">
        <f t="shared" ca="1" si="178"/>
        <v>6</v>
      </c>
      <c r="J599" t="str">
        <f t="shared" ca="1" si="179"/>
        <v>天猫 - 天猫 - 微信支付</v>
      </c>
      <c r="K599" t="str">
        <f t="shared" ca="1" si="180"/>
        <v>137****1964</v>
      </c>
      <c r="L599">
        <f t="shared" si="181"/>
        <v>599</v>
      </c>
      <c r="M599">
        <f t="shared" si="182"/>
        <v>598</v>
      </c>
      <c r="N599" s="3">
        <f t="shared" ca="1" si="183"/>
        <v>100148</v>
      </c>
      <c r="O599" s="5">
        <f t="shared" ca="1" si="184"/>
        <v>195660</v>
      </c>
      <c r="P599" t="str">
        <f t="shared" ca="1" si="185"/>
        <v xml:space="preserve"> 微信支付 </v>
      </c>
      <c r="Q599" t="str">
        <f t="shared" ca="1" si="186"/>
        <v xml:space="preserve"> 微信支付 </v>
      </c>
      <c r="R599" t="str">
        <f t="shared" ca="1" si="187"/>
        <v xml:space="preserve"> 微信支付 </v>
      </c>
      <c r="S599" t="str">
        <f t="shared" ca="1" si="188"/>
        <v>微信支付 - 微信支付 - 微信支付</v>
      </c>
    </row>
    <row r="600" spans="1:19" x14ac:dyDescent="0.2">
      <c r="A600" s="3">
        <f t="shared" ca="1" si="173"/>
        <v>195660</v>
      </c>
      <c r="B600">
        <v>100804</v>
      </c>
      <c r="C600">
        <f t="shared" ca="1" si="174"/>
        <v>13942000272</v>
      </c>
      <c r="D600" t="str">
        <f t="shared" ca="1" si="189"/>
        <v xml:space="preserve"> App </v>
      </c>
      <c r="E600" t="str">
        <f t="shared" ca="1" si="189"/>
        <v xml:space="preserve"> App </v>
      </c>
      <c r="F600" t="str">
        <f t="shared" ca="1" si="175"/>
        <v xml:space="preserve"> 信用卡 </v>
      </c>
      <c r="G600" t="str">
        <f t="shared" ca="1" si="176"/>
        <v xml:space="preserve"> App - App - 信用卡 </v>
      </c>
      <c r="H600" t="str">
        <f t="shared" ca="1" si="177"/>
        <v>0272</v>
      </c>
      <c r="I600">
        <f t="shared" ca="1" si="178"/>
        <v>6</v>
      </c>
      <c r="J600" t="str">
        <f t="shared" ca="1" si="179"/>
        <v>App - App - 信用卡</v>
      </c>
      <c r="K600" t="str">
        <f t="shared" ca="1" si="180"/>
        <v>139****0272</v>
      </c>
      <c r="L600">
        <f t="shared" si="181"/>
        <v>600</v>
      </c>
      <c r="M600">
        <f t="shared" si="182"/>
        <v>599</v>
      </c>
      <c r="N600" s="3">
        <f t="shared" ca="1" si="183"/>
        <v>116111</v>
      </c>
      <c r="O600" s="5">
        <f t="shared" ca="1" si="184"/>
        <v>172982</v>
      </c>
      <c r="P600" t="str">
        <f t="shared" ca="1" si="185"/>
        <v xml:space="preserve"> 信用卡 </v>
      </c>
      <c r="Q600" t="str">
        <f t="shared" ca="1" si="186"/>
        <v xml:space="preserve"> 微信支付 </v>
      </c>
      <c r="R600" t="str">
        <f t="shared" ca="1" si="187"/>
        <v xml:space="preserve"> 微信支付 </v>
      </c>
      <c r="S600" t="str">
        <f t="shared" ca="1" si="188"/>
        <v>信用卡 - 微信支付 - 微信支付</v>
      </c>
    </row>
    <row r="601" spans="1:19" x14ac:dyDescent="0.2">
      <c r="A601" s="3">
        <f t="shared" ca="1" si="173"/>
        <v>172982</v>
      </c>
      <c r="B601">
        <v>101007</v>
      </c>
      <c r="C601">
        <f t="shared" ca="1" si="174"/>
        <v>13089423243</v>
      </c>
      <c r="D601" t="str">
        <f t="shared" ca="1" si="189"/>
        <v xml:space="preserve"> 天猫 </v>
      </c>
      <c r="E601" t="str">
        <f t="shared" ca="1" si="189"/>
        <v xml:space="preserve"> 微信 </v>
      </c>
      <c r="F601" t="str">
        <f t="shared" ca="1" si="175"/>
        <v xml:space="preserve"> 支付宝 </v>
      </c>
      <c r="G601" t="str">
        <f t="shared" ca="1" si="176"/>
        <v xml:space="preserve"> 天猫 - 微信 - 支付宝 </v>
      </c>
      <c r="H601" t="str">
        <f t="shared" ca="1" si="177"/>
        <v>3243</v>
      </c>
      <c r="I601">
        <f t="shared" ca="1" si="178"/>
        <v>6</v>
      </c>
      <c r="J601" t="str">
        <f t="shared" ca="1" si="179"/>
        <v>天猫 - 微信 - 支付宝</v>
      </c>
      <c r="K601" t="str">
        <f t="shared" ca="1" si="180"/>
        <v>130****3243</v>
      </c>
      <c r="L601">
        <f t="shared" si="181"/>
        <v>601</v>
      </c>
      <c r="M601">
        <f t="shared" si="182"/>
        <v>600</v>
      </c>
      <c r="N601" s="3">
        <f t="shared" ca="1" si="183"/>
        <v>165283</v>
      </c>
      <c r="O601" s="5">
        <f t="shared" ca="1" si="184"/>
        <v>143150</v>
      </c>
      <c r="P601" t="str">
        <f t="shared" ca="1" si="185"/>
        <v xml:space="preserve"> 微信支付 </v>
      </c>
      <c r="Q601" t="str">
        <f t="shared" ca="1" si="186"/>
        <v xml:space="preserve"> 信用卡 </v>
      </c>
      <c r="R601" t="str">
        <f t="shared" ca="1" si="187"/>
        <v xml:space="preserve"> 支付宝 </v>
      </c>
      <c r="S601" t="str">
        <f t="shared" ca="1" si="188"/>
        <v>微信支付 - 信用卡 - 支付宝</v>
      </c>
    </row>
    <row r="602" spans="1:19" x14ac:dyDescent="0.2">
      <c r="A602" s="3">
        <f t="shared" ca="1" si="173"/>
        <v>143150</v>
      </c>
      <c r="B602">
        <v>100498</v>
      </c>
      <c r="C602">
        <f t="shared" ca="1" si="174"/>
        <v>13454026532</v>
      </c>
      <c r="D602" t="str">
        <f t="shared" ref="D602:E621" ca="1" si="190">IF(RAND()&lt;0.33," 天猫 ",IF(RAND()&lt;0.66," 微信 "," App "))</f>
        <v xml:space="preserve"> 微信 </v>
      </c>
      <c r="E602" t="str">
        <f t="shared" ca="1" si="190"/>
        <v xml:space="preserve"> App </v>
      </c>
      <c r="F602" t="str">
        <f t="shared" ca="1" si="175"/>
        <v xml:space="preserve"> 支付宝 </v>
      </c>
      <c r="G602" t="str">
        <f t="shared" ca="1" si="176"/>
        <v xml:space="preserve"> 微信 - App - 支付宝 </v>
      </c>
      <c r="H602" t="str">
        <f t="shared" ca="1" si="177"/>
        <v>6532</v>
      </c>
      <c r="I602">
        <f t="shared" ca="1" si="178"/>
        <v>6</v>
      </c>
      <c r="J602" t="str">
        <f t="shared" ca="1" si="179"/>
        <v>微信 - App - 支付宝</v>
      </c>
      <c r="K602" t="str">
        <f t="shared" ca="1" si="180"/>
        <v>134****6532</v>
      </c>
      <c r="L602">
        <f t="shared" si="181"/>
        <v>602</v>
      </c>
      <c r="M602">
        <f t="shared" si="182"/>
        <v>601</v>
      </c>
      <c r="N602" s="3">
        <f t="shared" ca="1" si="183"/>
        <v>128308</v>
      </c>
      <c r="O602" s="5">
        <f t="shared" ca="1" si="184"/>
        <v>194236</v>
      </c>
      <c r="P602" t="str">
        <f t="shared" ca="1" si="185"/>
        <v xml:space="preserve"> 微信支付 </v>
      </c>
      <c r="Q602" t="str">
        <f t="shared" ca="1" si="186"/>
        <v xml:space="preserve"> 支付宝 </v>
      </c>
      <c r="R602" t="str">
        <f t="shared" ca="1" si="187"/>
        <v xml:space="preserve"> 支付宝 </v>
      </c>
      <c r="S602" t="str">
        <f t="shared" ca="1" si="188"/>
        <v>微信支付 - 支付宝 - 支付宝</v>
      </c>
    </row>
    <row r="603" spans="1:19" x14ac:dyDescent="0.2">
      <c r="A603" s="3">
        <f t="shared" ca="1" si="173"/>
        <v>194236</v>
      </c>
      <c r="B603">
        <v>100354</v>
      </c>
      <c r="C603">
        <f t="shared" ca="1" si="174"/>
        <v>13672977050</v>
      </c>
      <c r="D603" t="str">
        <f t="shared" ca="1" si="190"/>
        <v xml:space="preserve"> App </v>
      </c>
      <c r="E603" t="str">
        <f t="shared" ca="1" si="190"/>
        <v xml:space="preserve"> 天猫 </v>
      </c>
      <c r="F603" t="str">
        <f t="shared" ca="1" si="175"/>
        <v xml:space="preserve"> 支付宝 </v>
      </c>
      <c r="G603" t="str">
        <f t="shared" ca="1" si="176"/>
        <v xml:space="preserve"> App - 天猫 - 支付宝 </v>
      </c>
      <c r="H603" t="str">
        <f t="shared" ca="1" si="177"/>
        <v>7050</v>
      </c>
      <c r="I603">
        <f t="shared" ca="1" si="178"/>
        <v>6</v>
      </c>
      <c r="J603" t="str">
        <f t="shared" ca="1" si="179"/>
        <v>App - 天猫 - 支付宝</v>
      </c>
      <c r="K603" t="str">
        <f t="shared" ca="1" si="180"/>
        <v>136****7050</v>
      </c>
      <c r="L603">
        <f t="shared" si="181"/>
        <v>603</v>
      </c>
      <c r="M603">
        <f t="shared" si="182"/>
        <v>602</v>
      </c>
      <c r="N603" s="3">
        <f t="shared" ca="1" si="183"/>
        <v>130055</v>
      </c>
      <c r="O603" s="5">
        <f t="shared" ca="1" si="184"/>
        <v>199509</v>
      </c>
      <c r="P603" t="str">
        <f t="shared" ca="1" si="185"/>
        <v xml:space="preserve"> 信用卡 </v>
      </c>
      <c r="Q603" t="str">
        <f t="shared" ca="1" si="186"/>
        <v xml:space="preserve"> 支付宝 </v>
      </c>
      <c r="R603" t="str">
        <f t="shared" ca="1" si="187"/>
        <v xml:space="preserve"> 支付宝 </v>
      </c>
      <c r="S603" t="str">
        <f t="shared" ca="1" si="188"/>
        <v>信用卡 - 支付宝 - 支付宝</v>
      </c>
    </row>
    <row r="604" spans="1:19" x14ac:dyDescent="0.2">
      <c r="A604" s="3">
        <f t="shared" ca="1" si="173"/>
        <v>199509</v>
      </c>
      <c r="B604">
        <v>101361</v>
      </c>
      <c r="C604">
        <f t="shared" ca="1" si="174"/>
        <v>13148460551</v>
      </c>
      <c r="D604" t="str">
        <f t="shared" ca="1" si="190"/>
        <v xml:space="preserve"> 天猫 </v>
      </c>
      <c r="E604" t="str">
        <f t="shared" ca="1" si="190"/>
        <v xml:space="preserve"> 微信 </v>
      </c>
      <c r="F604" t="str">
        <f t="shared" ca="1" si="175"/>
        <v xml:space="preserve"> 支付宝 </v>
      </c>
      <c r="G604" t="str">
        <f t="shared" ca="1" si="176"/>
        <v xml:space="preserve"> 天猫 - 微信 - 支付宝 </v>
      </c>
      <c r="H604" t="str">
        <f t="shared" ca="1" si="177"/>
        <v>0551</v>
      </c>
      <c r="I604">
        <f t="shared" ca="1" si="178"/>
        <v>6</v>
      </c>
      <c r="J604" t="str">
        <f t="shared" ca="1" si="179"/>
        <v>天猫 - 微信 - 支付宝</v>
      </c>
      <c r="K604" t="str">
        <f t="shared" ca="1" si="180"/>
        <v>131****0551</v>
      </c>
      <c r="L604">
        <f t="shared" si="181"/>
        <v>604</v>
      </c>
      <c r="M604">
        <f t="shared" si="182"/>
        <v>603</v>
      </c>
      <c r="N604" s="3">
        <f t="shared" ca="1" si="183"/>
        <v>102828</v>
      </c>
      <c r="O604" s="5">
        <f t="shared" ca="1" si="184"/>
        <v>188814</v>
      </c>
      <c r="P604" t="str">
        <f t="shared" ca="1" si="185"/>
        <v xml:space="preserve"> 微信支付 </v>
      </c>
      <c r="Q604" t="str">
        <f t="shared" ca="1" si="186"/>
        <v xml:space="preserve"> 信用卡 </v>
      </c>
      <c r="R604" t="str">
        <f t="shared" ca="1" si="187"/>
        <v xml:space="preserve"> 微信支付 </v>
      </c>
      <c r="S604" t="str">
        <f t="shared" ca="1" si="188"/>
        <v>微信支付 - 信用卡 - 微信支付</v>
      </c>
    </row>
    <row r="605" spans="1:19" x14ac:dyDescent="0.2">
      <c r="A605" s="3">
        <f t="shared" ca="1" si="173"/>
        <v>188814</v>
      </c>
      <c r="B605">
        <v>100384</v>
      </c>
      <c r="C605">
        <f t="shared" ca="1" si="174"/>
        <v>13525209124</v>
      </c>
      <c r="D605" t="str">
        <f t="shared" ca="1" si="190"/>
        <v xml:space="preserve"> 微信 </v>
      </c>
      <c r="E605" t="str">
        <f t="shared" ca="1" si="190"/>
        <v xml:space="preserve"> 微信 </v>
      </c>
      <c r="F605" t="str">
        <f t="shared" ca="1" si="175"/>
        <v xml:space="preserve"> 微信支付 </v>
      </c>
      <c r="G605" t="str">
        <f t="shared" ca="1" si="176"/>
        <v xml:space="preserve"> 微信 - 微信 - 微信支付 </v>
      </c>
      <c r="H605" t="str">
        <f t="shared" ca="1" si="177"/>
        <v>9124</v>
      </c>
      <c r="I605">
        <f t="shared" ca="1" si="178"/>
        <v>6</v>
      </c>
      <c r="J605" t="str">
        <f t="shared" ca="1" si="179"/>
        <v>微信 - 微信 - 微信支付</v>
      </c>
      <c r="K605" t="str">
        <f t="shared" ca="1" si="180"/>
        <v>135****9124</v>
      </c>
      <c r="L605">
        <f t="shared" si="181"/>
        <v>605</v>
      </c>
      <c r="M605">
        <f t="shared" si="182"/>
        <v>604</v>
      </c>
      <c r="N605" s="3">
        <f t="shared" ca="1" si="183"/>
        <v>184734</v>
      </c>
      <c r="O605" s="5">
        <f t="shared" ca="1" si="184"/>
        <v>120042</v>
      </c>
      <c r="P605" t="str">
        <f t="shared" ca="1" si="185"/>
        <v xml:space="preserve"> 微信支付 </v>
      </c>
      <c r="Q605" t="str">
        <f t="shared" ca="1" si="186"/>
        <v xml:space="preserve"> 微信支付 </v>
      </c>
      <c r="R605" t="str">
        <f t="shared" ca="1" si="187"/>
        <v xml:space="preserve"> 信用卡 </v>
      </c>
      <c r="S605" t="str">
        <f t="shared" ca="1" si="188"/>
        <v>微信支付 - 微信支付 - 信用卡</v>
      </c>
    </row>
    <row r="606" spans="1:19" x14ac:dyDescent="0.2">
      <c r="A606" s="3">
        <f t="shared" ca="1" si="173"/>
        <v>120042</v>
      </c>
      <c r="B606">
        <v>100577</v>
      </c>
      <c r="C606">
        <f t="shared" ca="1" si="174"/>
        <v>13846957633</v>
      </c>
      <c r="D606" t="str">
        <f t="shared" ca="1" si="190"/>
        <v xml:space="preserve"> 天猫 </v>
      </c>
      <c r="E606" t="str">
        <f t="shared" ca="1" si="190"/>
        <v xml:space="preserve"> 微信 </v>
      </c>
      <c r="F606" t="str">
        <f t="shared" ca="1" si="175"/>
        <v xml:space="preserve"> 微信支付 </v>
      </c>
      <c r="G606" t="str">
        <f t="shared" ca="1" si="176"/>
        <v xml:space="preserve"> 天猫 - 微信 - 微信支付 </v>
      </c>
      <c r="H606" t="str">
        <f t="shared" ca="1" si="177"/>
        <v>7633</v>
      </c>
      <c r="I606">
        <f t="shared" ca="1" si="178"/>
        <v>6</v>
      </c>
      <c r="J606" t="str">
        <f t="shared" ca="1" si="179"/>
        <v>天猫 - 微信 - 微信支付</v>
      </c>
      <c r="K606" t="str">
        <f t="shared" ca="1" si="180"/>
        <v>138****7633</v>
      </c>
      <c r="L606">
        <f t="shared" si="181"/>
        <v>606</v>
      </c>
      <c r="M606">
        <f t="shared" si="182"/>
        <v>605</v>
      </c>
      <c r="N606" s="3">
        <f t="shared" ca="1" si="183"/>
        <v>186010</v>
      </c>
      <c r="O606" s="5">
        <f t="shared" ca="1" si="184"/>
        <v>135458</v>
      </c>
      <c r="P606" t="str">
        <f t="shared" ca="1" si="185"/>
        <v xml:space="preserve"> 微信支付 </v>
      </c>
      <c r="Q606" t="str">
        <f t="shared" ca="1" si="186"/>
        <v xml:space="preserve"> 支付宝 </v>
      </c>
      <c r="R606" t="str">
        <f t="shared" ca="1" si="187"/>
        <v xml:space="preserve"> 信用卡 </v>
      </c>
      <c r="S606" t="str">
        <f t="shared" ca="1" si="188"/>
        <v>微信支付 - 支付宝 - 信用卡</v>
      </c>
    </row>
    <row r="607" spans="1:19" x14ac:dyDescent="0.2">
      <c r="A607" s="3">
        <f t="shared" ca="1" si="173"/>
        <v>135458</v>
      </c>
      <c r="B607">
        <v>100240</v>
      </c>
      <c r="C607">
        <f t="shared" ca="1" si="174"/>
        <v>13756937898</v>
      </c>
      <c r="D607" t="str">
        <f t="shared" ca="1" si="190"/>
        <v xml:space="preserve"> App </v>
      </c>
      <c r="E607" t="str">
        <f t="shared" ca="1" si="190"/>
        <v xml:space="preserve"> 天猫 </v>
      </c>
      <c r="F607" t="str">
        <f t="shared" ca="1" si="175"/>
        <v xml:space="preserve"> 信用卡 </v>
      </c>
      <c r="G607" t="str">
        <f t="shared" ca="1" si="176"/>
        <v xml:space="preserve"> App - 天猫 - 信用卡 </v>
      </c>
      <c r="H607" t="str">
        <f t="shared" ca="1" si="177"/>
        <v>7898</v>
      </c>
      <c r="I607">
        <f t="shared" ca="1" si="178"/>
        <v>6</v>
      </c>
      <c r="J607" t="str">
        <f t="shared" ca="1" si="179"/>
        <v>App - 天猫 - 信用卡</v>
      </c>
      <c r="K607" t="str">
        <f t="shared" ca="1" si="180"/>
        <v>137****7898</v>
      </c>
      <c r="L607">
        <f t="shared" si="181"/>
        <v>607</v>
      </c>
      <c r="M607">
        <f t="shared" si="182"/>
        <v>606</v>
      </c>
      <c r="N607" s="3">
        <f t="shared" ca="1" si="183"/>
        <v>116130</v>
      </c>
      <c r="O607" s="5">
        <f t="shared" ca="1" si="184"/>
        <v>150172</v>
      </c>
      <c r="P607" t="str">
        <f t="shared" ca="1" si="185"/>
        <v xml:space="preserve"> 微信支付 </v>
      </c>
      <c r="Q607" t="str">
        <f t="shared" ca="1" si="186"/>
        <v xml:space="preserve"> 微信支付 </v>
      </c>
      <c r="R607" t="str">
        <f t="shared" ca="1" si="187"/>
        <v xml:space="preserve"> 信用卡 </v>
      </c>
      <c r="S607" t="str">
        <f t="shared" ca="1" si="188"/>
        <v>微信支付 - 微信支付 - 信用卡</v>
      </c>
    </row>
    <row r="608" spans="1:19" x14ac:dyDescent="0.2">
      <c r="A608" s="3">
        <f t="shared" ca="1" si="173"/>
        <v>150172</v>
      </c>
      <c r="B608">
        <v>100244</v>
      </c>
      <c r="C608">
        <f t="shared" ca="1" si="174"/>
        <v>13467002166</v>
      </c>
      <c r="D608" t="str">
        <f t="shared" ca="1" si="190"/>
        <v xml:space="preserve"> 微信 </v>
      </c>
      <c r="E608" t="str">
        <f t="shared" ca="1" si="190"/>
        <v xml:space="preserve"> 微信 </v>
      </c>
      <c r="F608" t="str">
        <f t="shared" ca="1" si="175"/>
        <v xml:space="preserve"> 微信支付 </v>
      </c>
      <c r="G608" t="str">
        <f t="shared" ca="1" si="176"/>
        <v xml:space="preserve"> 微信 - 微信 - 微信支付 </v>
      </c>
      <c r="H608" t="str">
        <f t="shared" ca="1" si="177"/>
        <v>2166</v>
      </c>
      <c r="I608">
        <f t="shared" ca="1" si="178"/>
        <v>6</v>
      </c>
      <c r="J608" t="str">
        <f t="shared" ca="1" si="179"/>
        <v>微信 - 微信 - 微信支付</v>
      </c>
      <c r="K608" t="str">
        <f t="shared" ca="1" si="180"/>
        <v>134****2166</v>
      </c>
      <c r="L608">
        <f t="shared" si="181"/>
        <v>608</v>
      </c>
      <c r="M608">
        <f t="shared" si="182"/>
        <v>607</v>
      </c>
      <c r="N608" s="3">
        <f t="shared" ca="1" si="183"/>
        <v>148800</v>
      </c>
      <c r="O608" s="5">
        <f t="shared" ca="1" si="184"/>
        <v>138872</v>
      </c>
      <c r="P608" t="str">
        <f t="shared" ca="1" si="185"/>
        <v xml:space="preserve"> 微信支付 </v>
      </c>
      <c r="Q608" t="str">
        <f t="shared" ca="1" si="186"/>
        <v xml:space="preserve"> 微信支付 </v>
      </c>
      <c r="R608" t="str">
        <f t="shared" ca="1" si="187"/>
        <v xml:space="preserve"> 信用卡 </v>
      </c>
      <c r="S608" t="str">
        <f t="shared" ca="1" si="188"/>
        <v>微信支付 - 微信支付 - 信用卡</v>
      </c>
    </row>
    <row r="609" spans="1:19" x14ac:dyDescent="0.2">
      <c r="A609" s="3">
        <f t="shared" ca="1" si="173"/>
        <v>138872</v>
      </c>
      <c r="B609">
        <v>100026</v>
      </c>
      <c r="C609">
        <f t="shared" ca="1" si="174"/>
        <v>13273538790</v>
      </c>
      <c r="D609" t="str">
        <f t="shared" ca="1" si="190"/>
        <v xml:space="preserve"> 天猫 </v>
      </c>
      <c r="E609" t="str">
        <f t="shared" ca="1" si="190"/>
        <v xml:space="preserve"> 天猫 </v>
      </c>
      <c r="F609" t="str">
        <f t="shared" ca="1" si="175"/>
        <v xml:space="preserve"> 微信支付 </v>
      </c>
      <c r="G609" t="str">
        <f t="shared" ca="1" si="176"/>
        <v xml:space="preserve"> 天猫 - 天猫 - 微信支付 </v>
      </c>
      <c r="H609" t="str">
        <f t="shared" ca="1" si="177"/>
        <v>8790</v>
      </c>
      <c r="I609">
        <f t="shared" ca="1" si="178"/>
        <v>6</v>
      </c>
      <c r="J609" t="str">
        <f t="shared" ca="1" si="179"/>
        <v>天猫 - 天猫 - 微信支付</v>
      </c>
      <c r="K609" t="str">
        <f t="shared" ca="1" si="180"/>
        <v>132****8790</v>
      </c>
      <c r="L609">
        <f t="shared" si="181"/>
        <v>609</v>
      </c>
      <c r="M609">
        <f t="shared" si="182"/>
        <v>608</v>
      </c>
      <c r="N609" s="3">
        <f t="shared" ca="1" si="183"/>
        <v>162331</v>
      </c>
      <c r="O609" s="5">
        <f t="shared" ca="1" si="184"/>
        <v>189341</v>
      </c>
      <c r="P609" t="str">
        <f t="shared" ca="1" si="185"/>
        <v xml:space="preserve"> 支付宝 </v>
      </c>
      <c r="Q609" t="str">
        <f t="shared" ca="1" si="186"/>
        <v xml:space="preserve"> 信用卡 </v>
      </c>
      <c r="R609" t="str">
        <f t="shared" ca="1" si="187"/>
        <v xml:space="preserve"> 支付宝 </v>
      </c>
      <c r="S609" t="str">
        <f t="shared" ca="1" si="188"/>
        <v>支付宝 - 信用卡 - 支付宝</v>
      </c>
    </row>
    <row r="610" spans="1:19" x14ac:dyDescent="0.2">
      <c r="A610" s="3">
        <f t="shared" ca="1" si="173"/>
        <v>189341</v>
      </c>
      <c r="B610">
        <v>100508</v>
      </c>
      <c r="C610">
        <f t="shared" ca="1" si="174"/>
        <v>13004049639</v>
      </c>
      <c r="D610" t="str">
        <f t="shared" ca="1" si="190"/>
        <v xml:space="preserve"> 天猫 </v>
      </c>
      <c r="E610" t="str">
        <f t="shared" ca="1" si="190"/>
        <v xml:space="preserve"> 微信 </v>
      </c>
      <c r="F610" t="str">
        <f t="shared" ca="1" si="175"/>
        <v xml:space="preserve"> 支付宝 </v>
      </c>
      <c r="G610" t="str">
        <f t="shared" ca="1" si="176"/>
        <v xml:space="preserve"> 天猫 - 微信 - 支付宝 </v>
      </c>
      <c r="H610" t="str">
        <f t="shared" ca="1" si="177"/>
        <v>9639</v>
      </c>
      <c r="I610">
        <f t="shared" ca="1" si="178"/>
        <v>6</v>
      </c>
      <c r="J610" t="str">
        <f t="shared" ca="1" si="179"/>
        <v>天猫 - 微信 - 支付宝</v>
      </c>
      <c r="K610" t="str">
        <f t="shared" ca="1" si="180"/>
        <v>130****9639</v>
      </c>
      <c r="L610">
        <f t="shared" si="181"/>
        <v>610</v>
      </c>
      <c r="M610">
        <f t="shared" si="182"/>
        <v>609</v>
      </c>
      <c r="N610" s="3">
        <f t="shared" ca="1" si="183"/>
        <v>197462</v>
      </c>
      <c r="O610" s="5">
        <f t="shared" ca="1" si="184"/>
        <v>176150</v>
      </c>
      <c r="P610" t="str">
        <f t="shared" ca="1" si="185"/>
        <v xml:space="preserve"> 信用卡 </v>
      </c>
      <c r="Q610" t="str">
        <f t="shared" ca="1" si="186"/>
        <v xml:space="preserve"> 支付宝 </v>
      </c>
      <c r="R610" t="str">
        <f t="shared" ca="1" si="187"/>
        <v xml:space="preserve"> 信用卡 </v>
      </c>
      <c r="S610" t="str">
        <f t="shared" ca="1" si="188"/>
        <v>信用卡 - 支付宝 - 信用卡</v>
      </c>
    </row>
    <row r="611" spans="1:19" x14ac:dyDescent="0.2">
      <c r="A611" s="3">
        <f t="shared" ca="1" si="173"/>
        <v>176150</v>
      </c>
      <c r="B611">
        <v>100803</v>
      </c>
      <c r="C611">
        <f t="shared" ca="1" si="174"/>
        <v>13783823217</v>
      </c>
      <c r="D611" t="str">
        <f t="shared" ca="1" si="190"/>
        <v xml:space="preserve"> 微信 </v>
      </c>
      <c r="E611" t="str">
        <f t="shared" ca="1" si="190"/>
        <v xml:space="preserve"> 微信 </v>
      </c>
      <c r="F611" t="str">
        <f t="shared" ca="1" si="175"/>
        <v xml:space="preserve"> 微信支付 </v>
      </c>
      <c r="G611" t="str">
        <f t="shared" ca="1" si="176"/>
        <v xml:space="preserve"> 微信 - 微信 - 微信支付 </v>
      </c>
      <c r="H611" t="str">
        <f t="shared" ca="1" si="177"/>
        <v>3217</v>
      </c>
      <c r="I611">
        <f t="shared" ca="1" si="178"/>
        <v>6</v>
      </c>
      <c r="J611" t="str">
        <f t="shared" ca="1" si="179"/>
        <v>微信 - 微信 - 微信支付</v>
      </c>
      <c r="K611" t="str">
        <f t="shared" ca="1" si="180"/>
        <v>137****3217</v>
      </c>
      <c r="L611">
        <f t="shared" si="181"/>
        <v>611</v>
      </c>
      <c r="M611">
        <f t="shared" si="182"/>
        <v>610</v>
      </c>
      <c r="N611" s="3">
        <f t="shared" ca="1" si="183"/>
        <v>195660</v>
      </c>
      <c r="O611" s="5">
        <f t="shared" ca="1" si="184"/>
        <v>105884</v>
      </c>
      <c r="P611" t="str">
        <f t="shared" ca="1" si="185"/>
        <v xml:space="preserve"> 微信支付 </v>
      </c>
      <c r="Q611" t="str">
        <f t="shared" ca="1" si="186"/>
        <v xml:space="preserve"> 微信支付 </v>
      </c>
      <c r="R611" t="str">
        <f t="shared" ca="1" si="187"/>
        <v xml:space="preserve"> 微信支付 </v>
      </c>
      <c r="S611" t="str">
        <f t="shared" ca="1" si="188"/>
        <v>微信支付 - 微信支付 - 微信支付</v>
      </c>
    </row>
    <row r="612" spans="1:19" x14ac:dyDescent="0.2">
      <c r="A612" s="3">
        <f t="shared" ca="1" si="173"/>
        <v>105884</v>
      </c>
      <c r="B612">
        <v>101280</v>
      </c>
      <c r="C612">
        <f t="shared" ca="1" si="174"/>
        <v>13582287857</v>
      </c>
      <c r="D612" t="str">
        <f t="shared" ca="1" si="190"/>
        <v xml:space="preserve"> 微信 </v>
      </c>
      <c r="E612" t="str">
        <f t="shared" ca="1" si="190"/>
        <v xml:space="preserve"> App </v>
      </c>
      <c r="F612" t="str">
        <f t="shared" ca="1" si="175"/>
        <v xml:space="preserve"> 信用卡 </v>
      </c>
      <c r="G612" t="str">
        <f t="shared" ca="1" si="176"/>
        <v xml:space="preserve"> 微信 - App - 信用卡 </v>
      </c>
      <c r="H612" t="str">
        <f t="shared" ca="1" si="177"/>
        <v>7857</v>
      </c>
      <c r="I612">
        <f t="shared" ca="1" si="178"/>
        <v>6</v>
      </c>
      <c r="J612" t="str">
        <f t="shared" ca="1" si="179"/>
        <v>微信 - App - 信用卡</v>
      </c>
      <c r="K612" t="str">
        <f t="shared" ca="1" si="180"/>
        <v>135****7857</v>
      </c>
      <c r="L612">
        <f t="shared" si="181"/>
        <v>612</v>
      </c>
      <c r="M612">
        <f t="shared" si="182"/>
        <v>611</v>
      </c>
      <c r="N612" s="3">
        <f t="shared" ca="1" si="183"/>
        <v>176906</v>
      </c>
      <c r="O612" s="5">
        <f t="shared" ca="1" si="184"/>
        <v>131055</v>
      </c>
      <c r="P612" t="str">
        <f t="shared" ca="1" si="185"/>
        <v xml:space="preserve"> 信用卡 </v>
      </c>
      <c r="Q612" t="str">
        <f t="shared" ca="1" si="186"/>
        <v xml:space="preserve"> 微信支付 </v>
      </c>
      <c r="R612" t="str">
        <f t="shared" ca="1" si="187"/>
        <v xml:space="preserve"> 信用卡 </v>
      </c>
      <c r="S612" t="str">
        <f t="shared" ca="1" si="188"/>
        <v>信用卡 - 微信支付 - 信用卡</v>
      </c>
    </row>
    <row r="613" spans="1:19" x14ac:dyDescent="0.2">
      <c r="A613" s="3">
        <f t="shared" ca="1" si="173"/>
        <v>131055</v>
      </c>
      <c r="B613">
        <v>101395</v>
      </c>
      <c r="C613">
        <f t="shared" ca="1" si="174"/>
        <v>13219437910</v>
      </c>
      <c r="D613" t="str">
        <f t="shared" ca="1" si="190"/>
        <v xml:space="preserve"> 微信 </v>
      </c>
      <c r="E613" t="str">
        <f t="shared" ca="1" si="190"/>
        <v xml:space="preserve"> 微信 </v>
      </c>
      <c r="F613" t="str">
        <f t="shared" ca="1" si="175"/>
        <v xml:space="preserve"> 微信支付 </v>
      </c>
      <c r="G613" t="str">
        <f t="shared" ca="1" si="176"/>
        <v xml:space="preserve"> 微信 - 微信 - 微信支付 </v>
      </c>
      <c r="H613" t="str">
        <f t="shared" ca="1" si="177"/>
        <v>7910</v>
      </c>
      <c r="I613">
        <f t="shared" ca="1" si="178"/>
        <v>6</v>
      </c>
      <c r="J613" t="str">
        <f t="shared" ca="1" si="179"/>
        <v>微信 - 微信 - 微信支付</v>
      </c>
      <c r="K613" t="str">
        <f t="shared" ca="1" si="180"/>
        <v>132****7910</v>
      </c>
      <c r="L613">
        <f t="shared" si="181"/>
        <v>613</v>
      </c>
      <c r="M613">
        <f t="shared" si="182"/>
        <v>612</v>
      </c>
      <c r="N613" s="3">
        <f t="shared" ca="1" si="183"/>
        <v>112561</v>
      </c>
      <c r="O613" s="5">
        <f t="shared" ca="1" si="184"/>
        <v>145334</v>
      </c>
      <c r="P613" t="str">
        <f t="shared" ca="1" si="185"/>
        <v xml:space="preserve"> 支付宝 </v>
      </c>
      <c r="Q613" t="str">
        <f t="shared" ca="1" si="186"/>
        <v xml:space="preserve"> 微信支付 </v>
      </c>
      <c r="R613" t="str">
        <f t="shared" ca="1" si="187"/>
        <v xml:space="preserve"> 支付宝 </v>
      </c>
      <c r="S613" t="str">
        <f t="shared" ca="1" si="188"/>
        <v>支付宝 - 微信支付 - 支付宝</v>
      </c>
    </row>
    <row r="614" spans="1:19" x14ac:dyDescent="0.2">
      <c r="A614" s="3">
        <f t="shared" ca="1" si="173"/>
        <v>145334</v>
      </c>
      <c r="B614">
        <v>100739</v>
      </c>
      <c r="C614">
        <f t="shared" ca="1" si="174"/>
        <v>13653909057</v>
      </c>
      <c r="D614" t="str">
        <f t="shared" ca="1" si="190"/>
        <v xml:space="preserve"> 天猫 </v>
      </c>
      <c r="E614" t="str">
        <f t="shared" ca="1" si="190"/>
        <v xml:space="preserve"> App </v>
      </c>
      <c r="F614" t="str">
        <f t="shared" ca="1" si="175"/>
        <v xml:space="preserve"> 信用卡 </v>
      </c>
      <c r="G614" t="str">
        <f t="shared" ca="1" si="176"/>
        <v xml:space="preserve"> 天猫 - App - 信用卡 </v>
      </c>
      <c r="H614" t="str">
        <f t="shared" ca="1" si="177"/>
        <v>9057</v>
      </c>
      <c r="I614">
        <f t="shared" ca="1" si="178"/>
        <v>6</v>
      </c>
      <c r="J614" t="str">
        <f t="shared" ca="1" si="179"/>
        <v>天猫 - App - 信用卡</v>
      </c>
      <c r="K614" t="str">
        <f t="shared" ca="1" si="180"/>
        <v>136****9057</v>
      </c>
      <c r="L614">
        <f t="shared" si="181"/>
        <v>614</v>
      </c>
      <c r="M614">
        <f t="shared" si="182"/>
        <v>613</v>
      </c>
      <c r="N614" s="3">
        <f t="shared" ca="1" si="183"/>
        <v>172459</v>
      </c>
      <c r="O614" s="5">
        <f t="shared" ca="1" si="184"/>
        <v>177669</v>
      </c>
      <c r="P614" t="str">
        <f t="shared" ca="1" si="185"/>
        <v xml:space="preserve"> 微信支付 </v>
      </c>
      <c r="Q614" t="str">
        <f t="shared" ca="1" si="186"/>
        <v xml:space="preserve"> 支付宝 </v>
      </c>
      <c r="R614" t="str">
        <f t="shared" ca="1" si="187"/>
        <v xml:space="preserve"> 信用卡 </v>
      </c>
      <c r="S614" t="str">
        <f t="shared" ca="1" si="188"/>
        <v>微信支付 - 支付宝 - 信用卡</v>
      </c>
    </row>
    <row r="615" spans="1:19" x14ac:dyDescent="0.2">
      <c r="A615" s="3">
        <f t="shared" ca="1" si="173"/>
        <v>177669</v>
      </c>
      <c r="B615">
        <v>100100</v>
      </c>
      <c r="C615">
        <f t="shared" ca="1" si="174"/>
        <v>13626851143</v>
      </c>
      <c r="D615" t="str">
        <f t="shared" ca="1" si="190"/>
        <v xml:space="preserve"> App </v>
      </c>
      <c r="E615" t="str">
        <f t="shared" ca="1" si="190"/>
        <v xml:space="preserve"> App </v>
      </c>
      <c r="F615" t="str">
        <f t="shared" ca="1" si="175"/>
        <v xml:space="preserve"> 微信支付 </v>
      </c>
      <c r="G615" t="str">
        <f t="shared" ca="1" si="176"/>
        <v xml:space="preserve"> App - App - 微信支付 </v>
      </c>
      <c r="H615" t="str">
        <f t="shared" ca="1" si="177"/>
        <v>1143</v>
      </c>
      <c r="I615">
        <f t="shared" ca="1" si="178"/>
        <v>6</v>
      </c>
      <c r="J615" t="str">
        <f t="shared" ca="1" si="179"/>
        <v>App - App - 微信支付</v>
      </c>
      <c r="K615" t="str">
        <f t="shared" ca="1" si="180"/>
        <v>136****1143</v>
      </c>
      <c r="L615">
        <f t="shared" si="181"/>
        <v>615</v>
      </c>
      <c r="M615">
        <f t="shared" si="182"/>
        <v>614</v>
      </c>
      <c r="N615" s="3">
        <f t="shared" ca="1" si="183"/>
        <v>125112</v>
      </c>
      <c r="O615" s="5">
        <f t="shared" ca="1" si="184"/>
        <v>116127</v>
      </c>
      <c r="P615" t="str">
        <f t="shared" ca="1" si="185"/>
        <v xml:space="preserve"> 微信支付 </v>
      </c>
      <c r="Q615" t="str">
        <f t="shared" ca="1" si="186"/>
        <v xml:space="preserve"> 微信支付 </v>
      </c>
      <c r="R615" t="str">
        <f t="shared" ca="1" si="187"/>
        <v xml:space="preserve"> 支付宝 </v>
      </c>
      <c r="S615" t="str">
        <f t="shared" ca="1" si="188"/>
        <v>微信支付 - 微信支付 - 支付宝</v>
      </c>
    </row>
    <row r="616" spans="1:19" x14ac:dyDescent="0.2">
      <c r="A616" s="3">
        <f t="shared" ca="1" si="173"/>
        <v>116127</v>
      </c>
      <c r="B616">
        <v>100561</v>
      </c>
      <c r="C616">
        <f t="shared" ca="1" si="174"/>
        <v>13546868173</v>
      </c>
      <c r="D616" t="str">
        <f t="shared" ca="1" si="190"/>
        <v xml:space="preserve"> 微信 </v>
      </c>
      <c r="E616" t="str">
        <f t="shared" ca="1" si="190"/>
        <v xml:space="preserve"> 微信 </v>
      </c>
      <c r="F616" t="str">
        <f t="shared" ca="1" si="175"/>
        <v xml:space="preserve"> 支付宝 </v>
      </c>
      <c r="G616" t="str">
        <f t="shared" ca="1" si="176"/>
        <v xml:space="preserve"> 微信 - 微信 - 支付宝 </v>
      </c>
      <c r="H616" t="str">
        <f t="shared" ca="1" si="177"/>
        <v>8173</v>
      </c>
      <c r="I616">
        <f t="shared" ca="1" si="178"/>
        <v>6</v>
      </c>
      <c r="J616" t="str">
        <f t="shared" ca="1" si="179"/>
        <v>微信 - 微信 - 支付宝</v>
      </c>
      <c r="K616" t="str">
        <f t="shared" ca="1" si="180"/>
        <v>135****8173</v>
      </c>
      <c r="L616">
        <f t="shared" si="181"/>
        <v>616</v>
      </c>
      <c r="M616">
        <f t="shared" si="182"/>
        <v>615</v>
      </c>
      <c r="N616" s="3">
        <f t="shared" ca="1" si="183"/>
        <v>189364</v>
      </c>
      <c r="O616" s="5">
        <f t="shared" ca="1" si="184"/>
        <v>167620</v>
      </c>
      <c r="P616" t="str">
        <f t="shared" ca="1" si="185"/>
        <v xml:space="preserve"> 微信支付 </v>
      </c>
      <c r="Q616" t="str">
        <f t="shared" ca="1" si="186"/>
        <v xml:space="preserve"> 微信支付 </v>
      </c>
      <c r="R616" t="str">
        <f t="shared" ca="1" si="187"/>
        <v xml:space="preserve"> 微信支付 </v>
      </c>
      <c r="S616" t="str">
        <f t="shared" ca="1" si="188"/>
        <v>微信支付 - 微信支付 - 微信支付</v>
      </c>
    </row>
    <row r="617" spans="1:19" x14ac:dyDescent="0.2">
      <c r="A617" s="3">
        <f t="shared" ca="1" si="173"/>
        <v>167620</v>
      </c>
      <c r="B617">
        <v>100323</v>
      </c>
      <c r="C617">
        <f t="shared" ca="1" si="174"/>
        <v>13547805987</v>
      </c>
      <c r="D617" t="str">
        <f t="shared" ca="1" si="190"/>
        <v xml:space="preserve"> App </v>
      </c>
      <c r="E617" t="str">
        <f t="shared" ca="1" si="190"/>
        <v xml:space="preserve"> 微信 </v>
      </c>
      <c r="F617" t="str">
        <f t="shared" ca="1" si="175"/>
        <v xml:space="preserve"> 信用卡 </v>
      </c>
      <c r="G617" t="str">
        <f t="shared" ca="1" si="176"/>
        <v xml:space="preserve"> App - 微信 - 信用卡 </v>
      </c>
      <c r="H617" t="str">
        <f t="shared" ca="1" si="177"/>
        <v>5987</v>
      </c>
      <c r="I617">
        <f t="shared" ca="1" si="178"/>
        <v>6</v>
      </c>
      <c r="J617" t="str">
        <f t="shared" ca="1" si="179"/>
        <v>App - 微信 - 信用卡</v>
      </c>
      <c r="K617" t="str">
        <f t="shared" ca="1" si="180"/>
        <v>135****5987</v>
      </c>
      <c r="L617">
        <f t="shared" si="181"/>
        <v>617</v>
      </c>
      <c r="M617">
        <f t="shared" si="182"/>
        <v>616</v>
      </c>
      <c r="N617" s="3">
        <f t="shared" ca="1" si="183"/>
        <v>109782</v>
      </c>
      <c r="O617" s="5">
        <f t="shared" ca="1" si="184"/>
        <v>106558</v>
      </c>
      <c r="P617" t="str">
        <f t="shared" ca="1" si="185"/>
        <v xml:space="preserve"> 微信支付 </v>
      </c>
      <c r="Q617" t="str">
        <f t="shared" ca="1" si="186"/>
        <v xml:space="preserve"> 信用卡 </v>
      </c>
      <c r="R617" t="str">
        <f t="shared" ca="1" si="187"/>
        <v xml:space="preserve"> 支付宝 </v>
      </c>
      <c r="S617" t="str">
        <f t="shared" ca="1" si="188"/>
        <v>微信支付 - 信用卡 - 支付宝</v>
      </c>
    </row>
    <row r="618" spans="1:19" x14ac:dyDescent="0.2">
      <c r="A618" s="3">
        <f t="shared" ca="1" si="173"/>
        <v>106558</v>
      </c>
      <c r="B618">
        <v>101162</v>
      </c>
      <c r="C618">
        <f t="shared" ca="1" si="174"/>
        <v>13371631269</v>
      </c>
      <c r="D618" t="str">
        <f t="shared" ca="1" si="190"/>
        <v xml:space="preserve"> 微信 </v>
      </c>
      <c r="E618" t="str">
        <f t="shared" ca="1" si="190"/>
        <v xml:space="preserve"> 微信 </v>
      </c>
      <c r="F618" t="str">
        <f t="shared" ca="1" si="175"/>
        <v xml:space="preserve"> 信用卡 </v>
      </c>
      <c r="G618" t="str">
        <f t="shared" ca="1" si="176"/>
        <v xml:space="preserve"> 微信 - 微信 - 信用卡 </v>
      </c>
      <c r="H618" t="str">
        <f t="shared" ca="1" si="177"/>
        <v>1269</v>
      </c>
      <c r="I618">
        <f t="shared" ca="1" si="178"/>
        <v>6</v>
      </c>
      <c r="J618" t="str">
        <f t="shared" ca="1" si="179"/>
        <v>微信 - 微信 - 信用卡</v>
      </c>
      <c r="K618" t="str">
        <f t="shared" ca="1" si="180"/>
        <v>133****1269</v>
      </c>
      <c r="L618">
        <f t="shared" si="181"/>
        <v>618</v>
      </c>
      <c r="M618">
        <f t="shared" si="182"/>
        <v>617</v>
      </c>
      <c r="N618" s="3">
        <f t="shared" ca="1" si="183"/>
        <v>154291</v>
      </c>
      <c r="O618" s="5">
        <f t="shared" ca="1" si="184"/>
        <v>123690</v>
      </c>
      <c r="P618" t="str">
        <f t="shared" ca="1" si="185"/>
        <v xml:space="preserve"> 微信支付 </v>
      </c>
      <c r="Q618" t="str">
        <f t="shared" ca="1" si="186"/>
        <v xml:space="preserve"> 信用卡 </v>
      </c>
      <c r="R618" t="str">
        <f t="shared" ca="1" si="187"/>
        <v xml:space="preserve"> 信用卡 </v>
      </c>
      <c r="S618" t="str">
        <f t="shared" ca="1" si="188"/>
        <v>微信支付 - 信用卡 - 信用卡</v>
      </c>
    </row>
    <row r="619" spans="1:19" x14ac:dyDescent="0.2">
      <c r="A619" s="3">
        <f t="shared" ca="1" si="173"/>
        <v>123690</v>
      </c>
      <c r="B619">
        <v>100796</v>
      </c>
      <c r="C619">
        <f t="shared" ca="1" si="174"/>
        <v>13905456419</v>
      </c>
      <c r="D619" t="str">
        <f t="shared" ca="1" si="190"/>
        <v xml:space="preserve"> 天猫 </v>
      </c>
      <c r="E619" t="str">
        <f t="shared" ca="1" si="190"/>
        <v xml:space="preserve"> App </v>
      </c>
      <c r="F619" t="str">
        <f t="shared" ca="1" si="175"/>
        <v xml:space="preserve"> 微信支付 </v>
      </c>
      <c r="G619" t="str">
        <f t="shared" ca="1" si="176"/>
        <v xml:space="preserve"> 天猫 - App - 微信支付 </v>
      </c>
      <c r="H619" t="str">
        <f t="shared" ca="1" si="177"/>
        <v>6419</v>
      </c>
      <c r="I619">
        <f t="shared" ca="1" si="178"/>
        <v>6</v>
      </c>
      <c r="J619" t="str">
        <f t="shared" ca="1" si="179"/>
        <v>天猫 - App - 微信支付</v>
      </c>
      <c r="K619" t="str">
        <f t="shared" ca="1" si="180"/>
        <v>139****6419</v>
      </c>
      <c r="L619">
        <f t="shared" si="181"/>
        <v>619</v>
      </c>
      <c r="M619">
        <f t="shared" si="182"/>
        <v>618</v>
      </c>
      <c r="N619" s="3">
        <f t="shared" ca="1" si="183"/>
        <v>101579</v>
      </c>
      <c r="O619" s="5">
        <f t="shared" ca="1" si="184"/>
        <v>180701</v>
      </c>
      <c r="P619" t="str">
        <f t="shared" ca="1" si="185"/>
        <v xml:space="preserve"> 微信支付 </v>
      </c>
      <c r="Q619" t="str">
        <f t="shared" ca="1" si="186"/>
        <v xml:space="preserve"> 信用卡 </v>
      </c>
      <c r="R619" t="str">
        <f t="shared" ca="1" si="187"/>
        <v xml:space="preserve"> 支付宝 </v>
      </c>
      <c r="S619" t="str">
        <f t="shared" ca="1" si="188"/>
        <v>微信支付 - 信用卡 - 支付宝</v>
      </c>
    </row>
    <row r="620" spans="1:19" x14ac:dyDescent="0.2">
      <c r="A620" s="3">
        <f t="shared" ca="1" si="173"/>
        <v>180701</v>
      </c>
      <c r="B620">
        <v>101452</v>
      </c>
      <c r="C620">
        <f t="shared" ca="1" si="174"/>
        <v>13047027094</v>
      </c>
      <c r="D620" t="str">
        <f t="shared" ca="1" si="190"/>
        <v xml:space="preserve"> 微信 </v>
      </c>
      <c r="E620" t="str">
        <f t="shared" ca="1" si="190"/>
        <v xml:space="preserve"> 微信 </v>
      </c>
      <c r="F620" t="str">
        <f t="shared" ca="1" si="175"/>
        <v xml:space="preserve"> 微信支付 </v>
      </c>
      <c r="G620" t="str">
        <f t="shared" ca="1" si="176"/>
        <v xml:space="preserve"> 微信 - 微信 - 微信支付 </v>
      </c>
      <c r="H620" t="str">
        <f t="shared" ca="1" si="177"/>
        <v>7094</v>
      </c>
      <c r="I620">
        <f t="shared" ca="1" si="178"/>
        <v>6</v>
      </c>
      <c r="J620" t="str">
        <f t="shared" ca="1" si="179"/>
        <v>微信 - 微信 - 微信支付</v>
      </c>
      <c r="K620" t="str">
        <f t="shared" ca="1" si="180"/>
        <v>130****7094</v>
      </c>
      <c r="L620">
        <f t="shared" si="181"/>
        <v>620</v>
      </c>
      <c r="M620">
        <f t="shared" si="182"/>
        <v>619</v>
      </c>
      <c r="N620" s="3">
        <f t="shared" ca="1" si="183"/>
        <v>100056</v>
      </c>
      <c r="O620" s="5">
        <f t="shared" ca="1" si="184"/>
        <v>124463</v>
      </c>
      <c r="P620" t="str">
        <f t="shared" ca="1" si="185"/>
        <v xml:space="preserve"> 信用卡 </v>
      </c>
      <c r="Q620" t="str">
        <f t="shared" ca="1" si="186"/>
        <v xml:space="preserve"> 信用卡 </v>
      </c>
      <c r="R620" t="str">
        <f t="shared" ca="1" si="187"/>
        <v xml:space="preserve"> 支付宝 </v>
      </c>
      <c r="S620" t="str">
        <f t="shared" ca="1" si="188"/>
        <v>信用卡 - 信用卡 - 支付宝</v>
      </c>
    </row>
    <row r="621" spans="1:19" x14ac:dyDescent="0.2">
      <c r="A621" s="3">
        <f t="shared" ca="1" si="173"/>
        <v>124463</v>
      </c>
      <c r="B621">
        <v>100242</v>
      </c>
      <c r="C621">
        <f t="shared" ca="1" si="174"/>
        <v>13601306300</v>
      </c>
      <c r="D621" t="str">
        <f t="shared" ca="1" si="190"/>
        <v xml:space="preserve"> App </v>
      </c>
      <c r="E621" t="str">
        <f t="shared" ca="1" si="190"/>
        <v xml:space="preserve"> 天猫 </v>
      </c>
      <c r="F621" t="str">
        <f t="shared" ca="1" si="175"/>
        <v xml:space="preserve"> 微信支付 </v>
      </c>
      <c r="G621" t="str">
        <f t="shared" ca="1" si="176"/>
        <v xml:space="preserve"> App - 天猫 - 微信支付 </v>
      </c>
      <c r="H621" t="str">
        <f t="shared" ca="1" si="177"/>
        <v>6300</v>
      </c>
      <c r="I621">
        <f t="shared" ca="1" si="178"/>
        <v>6</v>
      </c>
      <c r="J621" t="str">
        <f t="shared" ca="1" si="179"/>
        <v>App - 天猫 - 微信支付</v>
      </c>
      <c r="K621" t="str">
        <f t="shared" ca="1" si="180"/>
        <v>136****6300</v>
      </c>
      <c r="L621">
        <f t="shared" si="181"/>
        <v>621</v>
      </c>
      <c r="M621">
        <f t="shared" si="182"/>
        <v>620</v>
      </c>
      <c r="N621" s="3">
        <f t="shared" ca="1" si="183"/>
        <v>117237</v>
      </c>
      <c r="O621" s="5">
        <f t="shared" ca="1" si="184"/>
        <v>115953</v>
      </c>
      <c r="P621" t="str">
        <f t="shared" ca="1" si="185"/>
        <v xml:space="preserve"> 支付宝 </v>
      </c>
      <c r="Q621" t="str">
        <f t="shared" ca="1" si="186"/>
        <v xml:space="preserve"> 微信支付 </v>
      </c>
      <c r="R621" t="str">
        <f t="shared" ca="1" si="187"/>
        <v xml:space="preserve"> 微信支付 </v>
      </c>
      <c r="S621" t="str">
        <f t="shared" ca="1" si="188"/>
        <v>支付宝 - 微信支付 - 微信支付</v>
      </c>
    </row>
    <row r="622" spans="1:19" x14ac:dyDescent="0.2">
      <c r="A622" s="3">
        <f t="shared" ca="1" si="173"/>
        <v>115953</v>
      </c>
      <c r="B622">
        <v>100638</v>
      </c>
      <c r="C622">
        <f t="shared" ca="1" si="174"/>
        <v>13335204339</v>
      </c>
      <c r="D622" t="str">
        <f t="shared" ref="D622:E641" ca="1" si="191">IF(RAND()&lt;0.33," 天猫 ",IF(RAND()&lt;0.66," 微信 "," App "))</f>
        <v xml:space="preserve"> App </v>
      </c>
      <c r="E622" t="str">
        <f t="shared" ca="1" si="191"/>
        <v xml:space="preserve"> 微信 </v>
      </c>
      <c r="F622" t="str">
        <f t="shared" ca="1" si="175"/>
        <v xml:space="preserve"> 微信支付 </v>
      </c>
      <c r="G622" t="str">
        <f t="shared" ca="1" si="176"/>
        <v xml:space="preserve"> App - 微信 - 微信支付 </v>
      </c>
      <c r="H622" t="str">
        <f t="shared" ca="1" si="177"/>
        <v>4339</v>
      </c>
      <c r="I622">
        <f t="shared" ca="1" si="178"/>
        <v>6</v>
      </c>
      <c r="J622" t="str">
        <f t="shared" ca="1" si="179"/>
        <v>App - 微信 - 微信支付</v>
      </c>
      <c r="K622" t="str">
        <f t="shared" ca="1" si="180"/>
        <v>133****4339</v>
      </c>
      <c r="L622">
        <f t="shared" si="181"/>
        <v>622</v>
      </c>
      <c r="M622">
        <f t="shared" si="182"/>
        <v>621</v>
      </c>
      <c r="N622" s="3">
        <f t="shared" ca="1" si="183"/>
        <v>163332</v>
      </c>
      <c r="O622" s="5">
        <f t="shared" ca="1" si="184"/>
        <v>188835</v>
      </c>
      <c r="P622" t="str">
        <f t="shared" ca="1" si="185"/>
        <v xml:space="preserve"> 信用卡 </v>
      </c>
      <c r="Q622" t="str">
        <f t="shared" ca="1" si="186"/>
        <v xml:space="preserve"> 微信支付 </v>
      </c>
      <c r="R622" t="str">
        <f t="shared" ca="1" si="187"/>
        <v xml:space="preserve"> 支付宝 </v>
      </c>
      <c r="S622" t="str">
        <f t="shared" ca="1" si="188"/>
        <v>信用卡 - 微信支付 - 支付宝</v>
      </c>
    </row>
    <row r="623" spans="1:19" x14ac:dyDescent="0.2">
      <c r="A623" s="3">
        <f t="shared" ca="1" si="173"/>
        <v>188835</v>
      </c>
      <c r="B623">
        <v>100290</v>
      </c>
      <c r="C623">
        <f t="shared" ca="1" si="174"/>
        <v>13478309286</v>
      </c>
      <c r="D623" t="str">
        <f t="shared" ca="1" si="191"/>
        <v xml:space="preserve"> 微信 </v>
      </c>
      <c r="E623" t="str">
        <f t="shared" ca="1" si="191"/>
        <v xml:space="preserve"> 微信 </v>
      </c>
      <c r="F623" t="str">
        <f t="shared" ca="1" si="175"/>
        <v xml:space="preserve"> 微信支付 </v>
      </c>
      <c r="G623" t="str">
        <f t="shared" ca="1" si="176"/>
        <v xml:space="preserve"> 微信 - 微信 - 微信支付 </v>
      </c>
      <c r="H623" t="str">
        <f t="shared" ca="1" si="177"/>
        <v>9286</v>
      </c>
      <c r="I623">
        <f t="shared" ca="1" si="178"/>
        <v>6</v>
      </c>
      <c r="J623" t="str">
        <f t="shared" ca="1" si="179"/>
        <v>微信 - 微信 - 微信支付</v>
      </c>
      <c r="K623" t="str">
        <f t="shared" ca="1" si="180"/>
        <v>134****9286</v>
      </c>
      <c r="L623">
        <f t="shared" si="181"/>
        <v>623</v>
      </c>
      <c r="M623">
        <f t="shared" si="182"/>
        <v>622</v>
      </c>
      <c r="N623" s="3">
        <f t="shared" ca="1" si="183"/>
        <v>124973</v>
      </c>
      <c r="O623" s="5">
        <f t="shared" ca="1" si="184"/>
        <v>108087</v>
      </c>
      <c r="P623" t="str">
        <f t="shared" ca="1" si="185"/>
        <v xml:space="preserve"> 信用卡 </v>
      </c>
      <c r="Q623" t="str">
        <f t="shared" ca="1" si="186"/>
        <v xml:space="preserve"> 信用卡 </v>
      </c>
      <c r="R623" t="str">
        <f t="shared" ca="1" si="187"/>
        <v xml:space="preserve"> 微信支付 </v>
      </c>
      <c r="S623" t="str">
        <f t="shared" ca="1" si="188"/>
        <v>信用卡 - 信用卡 - 微信支付</v>
      </c>
    </row>
    <row r="624" spans="1:19" x14ac:dyDescent="0.2">
      <c r="A624" s="3">
        <f t="shared" ca="1" si="173"/>
        <v>108087</v>
      </c>
      <c r="B624">
        <v>100031</v>
      </c>
      <c r="C624">
        <f t="shared" ca="1" si="174"/>
        <v>13173941215</v>
      </c>
      <c r="D624" t="str">
        <f t="shared" ca="1" si="191"/>
        <v xml:space="preserve"> 天猫 </v>
      </c>
      <c r="E624" t="str">
        <f t="shared" ca="1" si="191"/>
        <v xml:space="preserve"> 微信 </v>
      </c>
      <c r="F624" t="str">
        <f t="shared" ca="1" si="175"/>
        <v xml:space="preserve"> 支付宝 </v>
      </c>
      <c r="G624" t="str">
        <f t="shared" ca="1" si="176"/>
        <v xml:space="preserve"> 天猫 - 微信 - 支付宝 </v>
      </c>
      <c r="H624" t="str">
        <f t="shared" ca="1" si="177"/>
        <v>1215</v>
      </c>
      <c r="I624">
        <f t="shared" ca="1" si="178"/>
        <v>6</v>
      </c>
      <c r="J624" t="str">
        <f t="shared" ca="1" si="179"/>
        <v>天猫 - 微信 - 支付宝</v>
      </c>
      <c r="K624" t="str">
        <f t="shared" ca="1" si="180"/>
        <v>131****1215</v>
      </c>
      <c r="L624">
        <f t="shared" si="181"/>
        <v>624</v>
      </c>
      <c r="M624">
        <f t="shared" si="182"/>
        <v>623</v>
      </c>
      <c r="N624" s="3">
        <f t="shared" ca="1" si="183"/>
        <v>170189</v>
      </c>
      <c r="O624" s="5">
        <f t="shared" ca="1" si="184"/>
        <v>142353</v>
      </c>
      <c r="P624" t="str">
        <f t="shared" ca="1" si="185"/>
        <v xml:space="preserve"> 信用卡 </v>
      </c>
      <c r="Q624" t="str">
        <f t="shared" ca="1" si="186"/>
        <v xml:space="preserve"> 信用卡 </v>
      </c>
      <c r="R624" t="str">
        <f t="shared" ca="1" si="187"/>
        <v xml:space="preserve"> 支付宝 </v>
      </c>
      <c r="S624" t="str">
        <f t="shared" ca="1" si="188"/>
        <v>信用卡 - 信用卡 - 支付宝</v>
      </c>
    </row>
    <row r="625" spans="1:19" x14ac:dyDescent="0.2">
      <c r="A625" s="3">
        <f t="shared" ca="1" si="173"/>
        <v>142353</v>
      </c>
      <c r="B625">
        <v>101496</v>
      </c>
      <c r="C625">
        <f t="shared" ca="1" si="174"/>
        <v>13939589554</v>
      </c>
      <c r="D625" t="str">
        <f t="shared" ca="1" si="191"/>
        <v xml:space="preserve"> App </v>
      </c>
      <c r="E625" t="str">
        <f t="shared" ca="1" si="191"/>
        <v xml:space="preserve"> 微信 </v>
      </c>
      <c r="F625" t="str">
        <f t="shared" ca="1" si="175"/>
        <v xml:space="preserve"> 支付宝 </v>
      </c>
      <c r="G625" t="str">
        <f t="shared" ca="1" si="176"/>
        <v xml:space="preserve"> App - 微信 - 支付宝 </v>
      </c>
      <c r="H625" t="str">
        <f t="shared" ca="1" si="177"/>
        <v>9554</v>
      </c>
      <c r="I625">
        <f t="shared" ca="1" si="178"/>
        <v>6</v>
      </c>
      <c r="J625" t="str">
        <f t="shared" ca="1" si="179"/>
        <v>App - 微信 - 支付宝</v>
      </c>
      <c r="K625" t="str">
        <f t="shared" ca="1" si="180"/>
        <v>139****9554</v>
      </c>
      <c r="L625">
        <f t="shared" si="181"/>
        <v>625</v>
      </c>
      <c r="M625">
        <f t="shared" si="182"/>
        <v>624</v>
      </c>
      <c r="N625" s="3">
        <f t="shared" ca="1" si="183"/>
        <v>138176</v>
      </c>
      <c r="O625" s="5">
        <f t="shared" ca="1" si="184"/>
        <v>132965</v>
      </c>
      <c r="P625" t="str">
        <f t="shared" ca="1" si="185"/>
        <v xml:space="preserve"> 微信支付 </v>
      </c>
      <c r="Q625" t="str">
        <f t="shared" ca="1" si="186"/>
        <v xml:space="preserve"> 信用卡 </v>
      </c>
      <c r="R625" t="str">
        <f t="shared" ca="1" si="187"/>
        <v xml:space="preserve"> 信用卡 </v>
      </c>
      <c r="S625" t="str">
        <f t="shared" ca="1" si="188"/>
        <v>微信支付 - 信用卡 - 信用卡</v>
      </c>
    </row>
    <row r="626" spans="1:19" x14ac:dyDescent="0.2">
      <c r="A626" s="3">
        <f t="shared" ca="1" si="173"/>
        <v>132965</v>
      </c>
      <c r="B626">
        <v>100631</v>
      </c>
      <c r="C626">
        <f t="shared" ca="1" si="174"/>
        <v>13800266276</v>
      </c>
      <c r="D626" t="str">
        <f t="shared" ca="1" si="191"/>
        <v xml:space="preserve"> App </v>
      </c>
      <c r="E626" t="str">
        <f t="shared" ca="1" si="191"/>
        <v xml:space="preserve"> 微信 </v>
      </c>
      <c r="F626" t="str">
        <f t="shared" ca="1" si="175"/>
        <v xml:space="preserve"> 微信支付 </v>
      </c>
      <c r="G626" t="str">
        <f t="shared" ca="1" si="176"/>
        <v xml:space="preserve"> App - 微信 - 微信支付 </v>
      </c>
      <c r="H626" t="str">
        <f t="shared" ca="1" si="177"/>
        <v>6276</v>
      </c>
      <c r="I626">
        <f t="shared" ca="1" si="178"/>
        <v>6</v>
      </c>
      <c r="J626" t="str">
        <f t="shared" ca="1" si="179"/>
        <v>App - 微信 - 微信支付</v>
      </c>
      <c r="K626" t="str">
        <f t="shared" ca="1" si="180"/>
        <v>138****6276</v>
      </c>
      <c r="L626">
        <f t="shared" si="181"/>
        <v>626</v>
      </c>
      <c r="M626">
        <f t="shared" si="182"/>
        <v>625</v>
      </c>
      <c r="N626" s="3">
        <f t="shared" ca="1" si="183"/>
        <v>127649</v>
      </c>
      <c r="O626" s="5">
        <f t="shared" ca="1" si="184"/>
        <v>113320</v>
      </c>
      <c r="P626" t="str">
        <f t="shared" ca="1" si="185"/>
        <v xml:space="preserve"> 支付宝 </v>
      </c>
      <c r="Q626" t="str">
        <f t="shared" ca="1" si="186"/>
        <v xml:space="preserve"> 支付宝 </v>
      </c>
      <c r="R626" t="str">
        <f t="shared" ca="1" si="187"/>
        <v xml:space="preserve"> 微信支付 </v>
      </c>
      <c r="S626" t="str">
        <f t="shared" ca="1" si="188"/>
        <v>支付宝 - 支付宝 - 微信支付</v>
      </c>
    </row>
    <row r="627" spans="1:19" x14ac:dyDescent="0.2">
      <c r="A627" s="3">
        <f t="shared" ca="1" si="173"/>
        <v>113320</v>
      </c>
      <c r="B627">
        <v>100890</v>
      </c>
      <c r="C627">
        <f t="shared" ca="1" si="174"/>
        <v>13727082917</v>
      </c>
      <c r="D627" t="str">
        <f t="shared" ca="1" si="191"/>
        <v xml:space="preserve"> 微信 </v>
      </c>
      <c r="E627" t="str">
        <f t="shared" ca="1" si="191"/>
        <v xml:space="preserve"> 天猫 </v>
      </c>
      <c r="F627" t="str">
        <f t="shared" ca="1" si="175"/>
        <v xml:space="preserve"> 支付宝 </v>
      </c>
      <c r="G627" t="str">
        <f t="shared" ca="1" si="176"/>
        <v xml:space="preserve"> 微信 - 天猫 - 支付宝 </v>
      </c>
      <c r="H627" t="str">
        <f t="shared" ca="1" si="177"/>
        <v>2917</v>
      </c>
      <c r="I627">
        <f t="shared" ca="1" si="178"/>
        <v>6</v>
      </c>
      <c r="J627" t="str">
        <f t="shared" ca="1" si="179"/>
        <v>微信 - 天猫 - 支付宝</v>
      </c>
      <c r="K627" t="str">
        <f t="shared" ca="1" si="180"/>
        <v>137****2917</v>
      </c>
      <c r="L627">
        <f t="shared" si="181"/>
        <v>627</v>
      </c>
      <c r="M627">
        <f t="shared" si="182"/>
        <v>626</v>
      </c>
      <c r="N627" s="3">
        <f t="shared" ca="1" si="183"/>
        <v>153020</v>
      </c>
      <c r="O627" s="5">
        <f t="shared" ca="1" si="184"/>
        <v>110953</v>
      </c>
      <c r="P627" t="str">
        <f t="shared" ca="1" si="185"/>
        <v xml:space="preserve"> 微信支付 </v>
      </c>
      <c r="Q627" t="str">
        <f t="shared" ca="1" si="186"/>
        <v xml:space="preserve"> 微信支付 </v>
      </c>
      <c r="R627" t="str">
        <f t="shared" ca="1" si="187"/>
        <v xml:space="preserve"> 微信支付 </v>
      </c>
      <c r="S627" t="str">
        <f t="shared" ca="1" si="188"/>
        <v>微信支付 - 微信支付 - 微信支付</v>
      </c>
    </row>
    <row r="628" spans="1:19" x14ac:dyDescent="0.2">
      <c r="A628" s="3">
        <f t="shared" ca="1" si="173"/>
        <v>110953</v>
      </c>
      <c r="B628">
        <v>101014</v>
      </c>
      <c r="C628">
        <f t="shared" ca="1" si="174"/>
        <v>13048311705</v>
      </c>
      <c r="D628" t="str">
        <f t="shared" ca="1" si="191"/>
        <v xml:space="preserve"> 微信 </v>
      </c>
      <c r="E628" t="str">
        <f t="shared" ca="1" si="191"/>
        <v xml:space="preserve"> App </v>
      </c>
      <c r="F628" t="str">
        <f t="shared" ca="1" si="175"/>
        <v xml:space="preserve"> 信用卡 </v>
      </c>
      <c r="G628" t="str">
        <f t="shared" ca="1" si="176"/>
        <v xml:space="preserve"> 微信 - App - 信用卡 </v>
      </c>
      <c r="H628" t="str">
        <f t="shared" ca="1" si="177"/>
        <v>1705</v>
      </c>
      <c r="I628">
        <f t="shared" ca="1" si="178"/>
        <v>6</v>
      </c>
      <c r="J628" t="str">
        <f t="shared" ca="1" si="179"/>
        <v>微信 - App - 信用卡</v>
      </c>
      <c r="K628" t="str">
        <f t="shared" ca="1" si="180"/>
        <v>130****1705</v>
      </c>
      <c r="L628">
        <f t="shared" si="181"/>
        <v>628</v>
      </c>
      <c r="M628">
        <f t="shared" si="182"/>
        <v>627</v>
      </c>
      <c r="N628" s="3">
        <f t="shared" ca="1" si="183"/>
        <v>187294</v>
      </c>
      <c r="O628" s="5">
        <f t="shared" ca="1" si="184"/>
        <v>142717</v>
      </c>
      <c r="P628" t="str">
        <f t="shared" ca="1" si="185"/>
        <v xml:space="preserve"> 信用卡 </v>
      </c>
      <c r="Q628" t="str">
        <f t="shared" ca="1" si="186"/>
        <v xml:space="preserve"> 信用卡 </v>
      </c>
      <c r="R628" t="str">
        <f t="shared" ca="1" si="187"/>
        <v xml:space="preserve"> 微信支付 </v>
      </c>
      <c r="S628" t="str">
        <f t="shared" ca="1" si="188"/>
        <v>信用卡 - 信用卡 - 微信支付</v>
      </c>
    </row>
    <row r="629" spans="1:19" x14ac:dyDescent="0.2">
      <c r="A629" s="3">
        <f t="shared" ca="1" si="173"/>
        <v>142717</v>
      </c>
      <c r="B629">
        <v>101113</v>
      </c>
      <c r="C629">
        <f t="shared" ca="1" si="174"/>
        <v>13768299815</v>
      </c>
      <c r="D629" t="str">
        <f t="shared" ca="1" si="191"/>
        <v xml:space="preserve"> 微信 </v>
      </c>
      <c r="E629" t="str">
        <f t="shared" ca="1" si="191"/>
        <v xml:space="preserve"> 天猫 </v>
      </c>
      <c r="F629" t="str">
        <f t="shared" ca="1" si="175"/>
        <v xml:space="preserve"> 微信支付 </v>
      </c>
      <c r="G629" t="str">
        <f t="shared" ca="1" si="176"/>
        <v xml:space="preserve"> 微信 - 天猫 - 微信支付 </v>
      </c>
      <c r="H629" t="str">
        <f t="shared" ca="1" si="177"/>
        <v>9815</v>
      </c>
      <c r="I629">
        <f t="shared" ca="1" si="178"/>
        <v>6</v>
      </c>
      <c r="J629" t="str">
        <f t="shared" ca="1" si="179"/>
        <v>微信 - 天猫 - 微信支付</v>
      </c>
      <c r="K629" t="str">
        <f t="shared" ca="1" si="180"/>
        <v>137****9815</v>
      </c>
      <c r="L629">
        <f t="shared" si="181"/>
        <v>629</v>
      </c>
      <c r="M629">
        <f t="shared" si="182"/>
        <v>628</v>
      </c>
      <c r="N629" s="3">
        <f t="shared" ca="1" si="183"/>
        <v>185584</v>
      </c>
      <c r="O629" s="5">
        <f t="shared" ca="1" si="184"/>
        <v>194136</v>
      </c>
      <c r="P629" t="str">
        <f t="shared" ca="1" si="185"/>
        <v xml:space="preserve"> 信用卡 </v>
      </c>
      <c r="Q629" t="str">
        <f t="shared" ca="1" si="186"/>
        <v xml:space="preserve"> 微信支付 </v>
      </c>
      <c r="R629" t="str">
        <f t="shared" ca="1" si="187"/>
        <v xml:space="preserve"> 信用卡 </v>
      </c>
      <c r="S629" t="str">
        <f t="shared" ca="1" si="188"/>
        <v>信用卡 - 微信支付 - 信用卡</v>
      </c>
    </row>
    <row r="630" spans="1:19" x14ac:dyDescent="0.2">
      <c r="A630" s="3">
        <f t="shared" ca="1" si="173"/>
        <v>194136</v>
      </c>
      <c r="B630">
        <v>101102</v>
      </c>
      <c r="C630">
        <f t="shared" ca="1" si="174"/>
        <v>13663040808</v>
      </c>
      <c r="D630" t="str">
        <f t="shared" ca="1" si="191"/>
        <v xml:space="preserve"> 微信 </v>
      </c>
      <c r="E630" t="str">
        <f t="shared" ca="1" si="191"/>
        <v xml:space="preserve"> 微信 </v>
      </c>
      <c r="F630" t="str">
        <f t="shared" ca="1" si="175"/>
        <v xml:space="preserve"> 微信支付 </v>
      </c>
      <c r="G630" t="str">
        <f t="shared" ca="1" si="176"/>
        <v xml:space="preserve"> 微信 - 微信 - 微信支付 </v>
      </c>
      <c r="H630" t="str">
        <f t="shared" ca="1" si="177"/>
        <v>0808</v>
      </c>
      <c r="I630">
        <f t="shared" ca="1" si="178"/>
        <v>6</v>
      </c>
      <c r="J630" t="str">
        <f t="shared" ca="1" si="179"/>
        <v>微信 - 微信 - 微信支付</v>
      </c>
      <c r="K630" t="str">
        <f t="shared" ca="1" si="180"/>
        <v>136****0808</v>
      </c>
      <c r="L630">
        <f t="shared" si="181"/>
        <v>630</v>
      </c>
      <c r="M630">
        <f t="shared" si="182"/>
        <v>629</v>
      </c>
      <c r="N630" s="3">
        <f t="shared" ca="1" si="183"/>
        <v>100456</v>
      </c>
      <c r="O630" s="5">
        <f t="shared" ca="1" si="184"/>
        <v>194320</v>
      </c>
      <c r="P630" t="str">
        <f t="shared" ca="1" si="185"/>
        <v xml:space="preserve"> 支付宝 </v>
      </c>
      <c r="Q630" t="str">
        <f t="shared" ca="1" si="186"/>
        <v xml:space="preserve"> 微信支付 </v>
      </c>
      <c r="R630" t="str">
        <f t="shared" ca="1" si="187"/>
        <v xml:space="preserve"> 微信支付 </v>
      </c>
      <c r="S630" t="str">
        <f t="shared" ca="1" si="188"/>
        <v>支付宝 - 微信支付 - 微信支付</v>
      </c>
    </row>
    <row r="631" spans="1:19" x14ac:dyDescent="0.2">
      <c r="A631" s="3">
        <f t="shared" ca="1" si="173"/>
        <v>194320</v>
      </c>
      <c r="B631">
        <v>100039</v>
      </c>
      <c r="C631">
        <f t="shared" ca="1" si="174"/>
        <v>13825050209</v>
      </c>
      <c r="D631" t="str">
        <f t="shared" ca="1" si="191"/>
        <v xml:space="preserve"> 天猫 </v>
      </c>
      <c r="E631" t="str">
        <f t="shared" ca="1" si="191"/>
        <v xml:space="preserve"> 天猫 </v>
      </c>
      <c r="F631" t="str">
        <f t="shared" ca="1" si="175"/>
        <v xml:space="preserve"> 微信支付 </v>
      </c>
      <c r="G631" t="str">
        <f t="shared" ca="1" si="176"/>
        <v xml:space="preserve"> 天猫 - 天猫 - 微信支付 </v>
      </c>
      <c r="H631" t="str">
        <f t="shared" ca="1" si="177"/>
        <v>0209</v>
      </c>
      <c r="I631">
        <f t="shared" ca="1" si="178"/>
        <v>6</v>
      </c>
      <c r="J631" t="str">
        <f t="shared" ca="1" si="179"/>
        <v>天猫 - 天猫 - 微信支付</v>
      </c>
      <c r="K631" t="str">
        <f t="shared" ca="1" si="180"/>
        <v>138****0209</v>
      </c>
      <c r="L631">
        <f t="shared" si="181"/>
        <v>631</v>
      </c>
      <c r="M631">
        <f t="shared" si="182"/>
        <v>630</v>
      </c>
      <c r="N631" s="3">
        <f t="shared" ca="1" si="183"/>
        <v>194150</v>
      </c>
      <c r="O631" s="5">
        <f t="shared" ca="1" si="184"/>
        <v>122673</v>
      </c>
      <c r="P631" t="str">
        <f t="shared" ca="1" si="185"/>
        <v xml:space="preserve"> 支付宝 </v>
      </c>
      <c r="Q631" t="str">
        <f t="shared" ca="1" si="186"/>
        <v xml:space="preserve"> 支付宝 </v>
      </c>
      <c r="R631" t="str">
        <f t="shared" ca="1" si="187"/>
        <v xml:space="preserve"> 支付宝 </v>
      </c>
      <c r="S631" t="str">
        <f t="shared" ca="1" si="188"/>
        <v>支付宝 - 支付宝 - 支付宝</v>
      </c>
    </row>
    <row r="632" spans="1:19" x14ac:dyDescent="0.2">
      <c r="A632" s="3">
        <f t="shared" ca="1" si="173"/>
        <v>122673</v>
      </c>
      <c r="B632">
        <v>100080</v>
      </c>
      <c r="C632">
        <f t="shared" ca="1" si="174"/>
        <v>13296060635</v>
      </c>
      <c r="D632" t="str">
        <f t="shared" ca="1" si="191"/>
        <v xml:space="preserve"> 微信 </v>
      </c>
      <c r="E632" t="str">
        <f t="shared" ca="1" si="191"/>
        <v xml:space="preserve"> 天猫 </v>
      </c>
      <c r="F632" t="str">
        <f t="shared" ca="1" si="175"/>
        <v xml:space="preserve"> 信用卡 </v>
      </c>
      <c r="G632" t="str">
        <f t="shared" ca="1" si="176"/>
        <v xml:space="preserve"> 微信 - 天猫 - 信用卡 </v>
      </c>
      <c r="H632" t="str">
        <f t="shared" ca="1" si="177"/>
        <v>0635</v>
      </c>
      <c r="I632">
        <f t="shared" ca="1" si="178"/>
        <v>6</v>
      </c>
      <c r="J632" t="str">
        <f t="shared" ca="1" si="179"/>
        <v>微信 - 天猫 - 信用卡</v>
      </c>
      <c r="K632" t="str">
        <f t="shared" ca="1" si="180"/>
        <v>132****0635</v>
      </c>
      <c r="L632">
        <f t="shared" si="181"/>
        <v>632</v>
      </c>
      <c r="M632">
        <f t="shared" si="182"/>
        <v>631</v>
      </c>
      <c r="N632" s="3">
        <f t="shared" ca="1" si="183"/>
        <v>172328</v>
      </c>
      <c r="O632" s="5">
        <f t="shared" ca="1" si="184"/>
        <v>168293</v>
      </c>
      <c r="P632" t="str">
        <f t="shared" ca="1" si="185"/>
        <v xml:space="preserve"> 微信支付 </v>
      </c>
      <c r="Q632" t="str">
        <f t="shared" ca="1" si="186"/>
        <v xml:space="preserve"> 信用卡 </v>
      </c>
      <c r="R632" t="str">
        <f t="shared" ca="1" si="187"/>
        <v xml:space="preserve"> 信用卡 </v>
      </c>
      <c r="S632" t="str">
        <f t="shared" ca="1" si="188"/>
        <v>微信支付 - 信用卡 - 信用卡</v>
      </c>
    </row>
    <row r="633" spans="1:19" x14ac:dyDescent="0.2">
      <c r="A633" s="3">
        <f t="shared" ca="1" si="173"/>
        <v>168293</v>
      </c>
      <c r="B633">
        <v>100819</v>
      </c>
      <c r="C633">
        <f t="shared" ca="1" si="174"/>
        <v>13350207081</v>
      </c>
      <c r="D633" t="str">
        <f t="shared" ca="1" si="191"/>
        <v xml:space="preserve"> 天猫 </v>
      </c>
      <c r="E633" t="str">
        <f t="shared" ca="1" si="191"/>
        <v xml:space="preserve"> 天猫 </v>
      </c>
      <c r="F633" t="str">
        <f t="shared" ca="1" si="175"/>
        <v xml:space="preserve"> 信用卡 </v>
      </c>
      <c r="G633" t="str">
        <f t="shared" ca="1" si="176"/>
        <v xml:space="preserve"> 天猫 - 天猫 - 信用卡 </v>
      </c>
      <c r="H633" t="str">
        <f t="shared" ca="1" si="177"/>
        <v>7081</v>
      </c>
      <c r="I633">
        <f t="shared" ca="1" si="178"/>
        <v>6</v>
      </c>
      <c r="J633" t="str">
        <f t="shared" ca="1" si="179"/>
        <v>天猫 - 天猫 - 信用卡</v>
      </c>
      <c r="K633" t="str">
        <f t="shared" ca="1" si="180"/>
        <v>133****7081</v>
      </c>
      <c r="L633">
        <f t="shared" si="181"/>
        <v>633</v>
      </c>
      <c r="M633">
        <f t="shared" si="182"/>
        <v>632</v>
      </c>
      <c r="N633" s="3">
        <f t="shared" ca="1" si="183"/>
        <v>150569</v>
      </c>
      <c r="O633" s="5">
        <f t="shared" ca="1" si="184"/>
        <v>124078</v>
      </c>
      <c r="P633" t="str">
        <f t="shared" ca="1" si="185"/>
        <v xml:space="preserve"> 微信支付 </v>
      </c>
      <c r="Q633" t="str">
        <f t="shared" ca="1" si="186"/>
        <v xml:space="preserve"> 支付宝 </v>
      </c>
      <c r="R633" t="str">
        <f t="shared" ca="1" si="187"/>
        <v xml:space="preserve"> 信用卡 </v>
      </c>
      <c r="S633" t="str">
        <f t="shared" ca="1" si="188"/>
        <v>微信支付 - 支付宝 - 信用卡</v>
      </c>
    </row>
    <row r="634" spans="1:19" x14ac:dyDescent="0.2">
      <c r="A634" s="3">
        <f t="shared" ca="1" si="173"/>
        <v>124078</v>
      </c>
      <c r="B634">
        <v>100376</v>
      </c>
      <c r="C634">
        <f t="shared" ca="1" si="174"/>
        <v>13938093543</v>
      </c>
      <c r="D634" t="str">
        <f t="shared" ca="1" si="191"/>
        <v xml:space="preserve"> 微信 </v>
      </c>
      <c r="E634" t="str">
        <f t="shared" ca="1" si="191"/>
        <v xml:space="preserve"> 微信 </v>
      </c>
      <c r="F634" t="str">
        <f t="shared" ca="1" si="175"/>
        <v xml:space="preserve"> 信用卡 </v>
      </c>
      <c r="G634" t="str">
        <f t="shared" ca="1" si="176"/>
        <v xml:space="preserve"> 微信 - 微信 - 信用卡 </v>
      </c>
      <c r="H634" t="str">
        <f t="shared" ca="1" si="177"/>
        <v>3543</v>
      </c>
      <c r="I634">
        <f t="shared" ca="1" si="178"/>
        <v>6</v>
      </c>
      <c r="J634" t="str">
        <f t="shared" ca="1" si="179"/>
        <v>微信 - 微信 - 信用卡</v>
      </c>
      <c r="K634" t="str">
        <f t="shared" ca="1" si="180"/>
        <v>139****3543</v>
      </c>
      <c r="L634">
        <f t="shared" si="181"/>
        <v>634</v>
      </c>
      <c r="M634">
        <f t="shared" si="182"/>
        <v>633</v>
      </c>
      <c r="N634" s="3">
        <f t="shared" ca="1" si="183"/>
        <v>147774</v>
      </c>
      <c r="O634" s="5">
        <f t="shared" ca="1" si="184"/>
        <v>102099</v>
      </c>
      <c r="P634" t="str">
        <f t="shared" ca="1" si="185"/>
        <v xml:space="preserve"> 支付宝 </v>
      </c>
      <c r="Q634" t="str">
        <f t="shared" ca="1" si="186"/>
        <v xml:space="preserve"> 微信支付 </v>
      </c>
      <c r="R634" t="str">
        <f t="shared" ca="1" si="187"/>
        <v xml:space="preserve"> 支付宝 </v>
      </c>
      <c r="S634" t="str">
        <f t="shared" ca="1" si="188"/>
        <v>支付宝 - 微信支付 - 支付宝</v>
      </c>
    </row>
    <row r="635" spans="1:19" x14ac:dyDescent="0.2">
      <c r="A635" s="3">
        <f t="shared" ca="1" si="173"/>
        <v>102099</v>
      </c>
      <c r="B635">
        <v>101432</v>
      </c>
      <c r="C635">
        <f t="shared" ca="1" si="174"/>
        <v>13255558471</v>
      </c>
      <c r="D635" t="str">
        <f t="shared" ca="1" si="191"/>
        <v xml:space="preserve"> App </v>
      </c>
      <c r="E635" t="str">
        <f t="shared" ca="1" si="191"/>
        <v xml:space="preserve"> 微信 </v>
      </c>
      <c r="F635" t="str">
        <f t="shared" ca="1" si="175"/>
        <v xml:space="preserve"> 信用卡 </v>
      </c>
      <c r="G635" t="str">
        <f t="shared" ca="1" si="176"/>
        <v xml:space="preserve"> App - 微信 - 信用卡 </v>
      </c>
      <c r="H635" t="str">
        <f t="shared" ca="1" si="177"/>
        <v>8471</v>
      </c>
      <c r="I635">
        <f t="shared" ca="1" si="178"/>
        <v>6</v>
      </c>
      <c r="J635" t="str">
        <f t="shared" ca="1" si="179"/>
        <v>App - 微信 - 信用卡</v>
      </c>
      <c r="K635" t="str">
        <f t="shared" ca="1" si="180"/>
        <v>132****8471</v>
      </c>
      <c r="L635">
        <f t="shared" si="181"/>
        <v>635</v>
      </c>
      <c r="M635">
        <f t="shared" si="182"/>
        <v>634</v>
      </c>
      <c r="N635" s="3">
        <f t="shared" ca="1" si="183"/>
        <v>141784</v>
      </c>
      <c r="O635" s="5">
        <f t="shared" ca="1" si="184"/>
        <v>157730</v>
      </c>
      <c r="P635" t="str">
        <f t="shared" ca="1" si="185"/>
        <v xml:space="preserve"> 支付宝 </v>
      </c>
      <c r="Q635" t="str">
        <f t="shared" ca="1" si="186"/>
        <v xml:space="preserve"> 微信支付 </v>
      </c>
      <c r="R635" t="str">
        <f t="shared" ca="1" si="187"/>
        <v xml:space="preserve"> 信用卡 </v>
      </c>
      <c r="S635" t="str">
        <f t="shared" ca="1" si="188"/>
        <v>支付宝 - 微信支付 - 信用卡</v>
      </c>
    </row>
    <row r="636" spans="1:19" x14ac:dyDescent="0.2">
      <c r="A636" s="3">
        <f t="shared" ca="1" si="173"/>
        <v>157730</v>
      </c>
      <c r="B636">
        <v>100841</v>
      </c>
      <c r="C636">
        <f t="shared" ca="1" si="174"/>
        <v>13244368146</v>
      </c>
      <c r="D636" t="str">
        <f t="shared" ca="1" si="191"/>
        <v xml:space="preserve"> 微信 </v>
      </c>
      <c r="E636" t="str">
        <f t="shared" ca="1" si="191"/>
        <v xml:space="preserve"> App </v>
      </c>
      <c r="F636" t="str">
        <f t="shared" ca="1" si="175"/>
        <v xml:space="preserve"> 微信支付 </v>
      </c>
      <c r="G636" t="str">
        <f t="shared" ca="1" si="176"/>
        <v xml:space="preserve"> 微信 - App - 微信支付 </v>
      </c>
      <c r="H636" t="str">
        <f t="shared" ca="1" si="177"/>
        <v>8146</v>
      </c>
      <c r="I636">
        <f t="shared" ca="1" si="178"/>
        <v>6</v>
      </c>
      <c r="J636" t="str">
        <f t="shared" ca="1" si="179"/>
        <v>微信 - App - 微信支付</v>
      </c>
      <c r="K636" t="str">
        <f t="shared" ca="1" si="180"/>
        <v>132****8146</v>
      </c>
      <c r="L636">
        <f t="shared" si="181"/>
        <v>636</v>
      </c>
      <c r="M636">
        <f t="shared" si="182"/>
        <v>635</v>
      </c>
      <c r="N636" s="3">
        <f t="shared" ca="1" si="183"/>
        <v>114862</v>
      </c>
      <c r="O636" s="5">
        <f t="shared" ca="1" si="184"/>
        <v>183095</v>
      </c>
      <c r="P636" t="str">
        <f t="shared" ca="1" si="185"/>
        <v xml:space="preserve"> 支付宝 </v>
      </c>
      <c r="Q636" t="str">
        <f t="shared" ca="1" si="186"/>
        <v xml:space="preserve"> 微信支付 </v>
      </c>
      <c r="R636" t="str">
        <f t="shared" ca="1" si="187"/>
        <v xml:space="preserve"> 微信支付 </v>
      </c>
      <c r="S636" t="str">
        <f t="shared" ca="1" si="188"/>
        <v>支付宝 - 微信支付 - 微信支付</v>
      </c>
    </row>
    <row r="637" spans="1:19" x14ac:dyDescent="0.2">
      <c r="A637" s="3">
        <f t="shared" ca="1" si="173"/>
        <v>183095</v>
      </c>
      <c r="B637">
        <v>100481</v>
      </c>
      <c r="C637">
        <f t="shared" ca="1" si="174"/>
        <v>13502877777</v>
      </c>
      <c r="D637" t="str">
        <f t="shared" ca="1" si="191"/>
        <v xml:space="preserve"> 微信 </v>
      </c>
      <c r="E637" t="str">
        <f t="shared" ca="1" si="191"/>
        <v xml:space="preserve"> App </v>
      </c>
      <c r="F637" t="str">
        <f t="shared" ca="1" si="175"/>
        <v xml:space="preserve"> 支付宝 </v>
      </c>
      <c r="G637" t="str">
        <f t="shared" ca="1" si="176"/>
        <v xml:space="preserve"> 微信 - App - 支付宝 </v>
      </c>
      <c r="H637" t="str">
        <f t="shared" ca="1" si="177"/>
        <v>7777</v>
      </c>
      <c r="I637">
        <f t="shared" ca="1" si="178"/>
        <v>6</v>
      </c>
      <c r="J637" t="str">
        <f t="shared" ca="1" si="179"/>
        <v>微信 - App - 支付宝</v>
      </c>
      <c r="K637" t="str">
        <f t="shared" ca="1" si="180"/>
        <v>135****7777</v>
      </c>
      <c r="L637">
        <f t="shared" si="181"/>
        <v>637</v>
      </c>
      <c r="M637">
        <f t="shared" si="182"/>
        <v>636</v>
      </c>
      <c r="N637" s="3">
        <f t="shared" ca="1" si="183"/>
        <v>161214</v>
      </c>
      <c r="O637" s="5">
        <f t="shared" ca="1" si="184"/>
        <v>120122</v>
      </c>
      <c r="P637" t="str">
        <f t="shared" ca="1" si="185"/>
        <v xml:space="preserve"> 支付宝 </v>
      </c>
      <c r="Q637" t="str">
        <f t="shared" ca="1" si="186"/>
        <v xml:space="preserve"> 微信支付 </v>
      </c>
      <c r="R637" t="str">
        <f t="shared" ca="1" si="187"/>
        <v xml:space="preserve"> 微信支付 </v>
      </c>
      <c r="S637" t="str">
        <f t="shared" ca="1" si="188"/>
        <v>支付宝 - 微信支付 - 微信支付</v>
      </c>
    </row>
    <row r="638" spans="1:19" x14ac:dyDescent="0.2">
      <c r="A638" s="3">
        <f t="shared" ca="1" si="173"/>
        <v>120122</v>
      </c>
      <c r="B638">
        <v>100954</v>
      </c>
      <c r="C638">
        <f t="shared" ca="1" si="174"/>
        <v>13607522337</v>
      </c>
      <c r="D638" t="str">
        <f t="shared" ca="1" si="191"/>
        <v xml:space="preserve"> 天猫 </v>
      </c>
      <c r="E638" t="str">
        <f t="shared" ca="1" si="191"/>
        <v xml:space="preserve"> 天猫 </v>
      </c>
      <c r="F638" t="str">
        <f t="shared" ca="1" si="175"/>
        <v xml:space="preserve"> 支付宝 </v>
      </c>
      <c r="G638" t="str">
        <f t="shared" ca="1" si="176"/>
        <v xml:space="preserve"> 天猫 - 天猫 - 支付宝 </v>
      </c>
      <c r="H638" t="str">
        <f t="shared" ca="1" si="177"/>
        <v>2337</v>
      </c>
      <c r="I638">
        <f t="shared" ca="1" si="178"/>
        <v>6</v>
      </c>
      <c r="J638" t="str">
        <f t="shared" ca="1" si="179"/>
        <v>天猫 - 天猫 - 支付宝</v>
      </c>
      <c r="K638" t="str">
        <f t="shared" ca="1" si="180"/>
        <v>136****2337</v>
      </c>
      <c r="L638">
        <f t="shared" si="181"/>
        <v>638</v>
      </c>
      <c r="M638">
        <f t="shared" si="182"/>
        <v>637</v>
      </c>
      <c r="N638" s="3">
        <f t="shared" ca="1" si="183"/>
        <v>190662</v>
      </c>
      <c r="O638" s="5">
        <f t="shared" ca="1" si="184"/>
        <v>111013</v>
      </c>
      <c r="P638" t="str">
        <f t="shared" ca="1" si="185"/>
        <v xml:space="preserve"> 信用卡 </v>
      </c>
      <c r="Q638" t="str">
        <f t="shared" ca="1" si="186"/>
        <v xml:space="preserve"> 微信支付 </v>
      </c>
      <c r="R638" t="str">
        <f t="shared" ca="1" si="187"/>
        <v xml:space="preserve"> 信用卡 </v>
      </c>
      <c r="S638" t="str">
        <f t="shared" ca="1" si="188"/>
        <v>信用卡 - 微信支付 - 信用卡</v>
      </c>
    </row>
    <row r="639" spans="1:19" x14ac:dyDescent="0.2">
      <c r="A639" s="3">
        <f t="shared" ca="1" si="173"/>
        <v>111013</v>
      </c>
      <c r="B639">
        <v>101492</v>
      </c>
      <c r="C639">
        <f t="shared" ca="1" si="174"/>
        <v>13577878478</v>
      </c>
      <c r="D639" t="str">
        <f t="shared" ca="1" si="191"/>
        <v xml:space="preserve"> App </v>
      </c>
      <c r="E639" t="str">
        <f t="shared" ca="1" si="191"/>
        <v xml:space="preserve"> 微信 </v>
      </c>
      <c r="F639" t="str">
        <f t="shared" ca="1" si="175"/>
        <v xml:space="preserve"> 微信支付 </v>
      </c>
      <c r="G639" t="str">
        <f t="shared" ca="1" si="176"/>
        <v xml:space="preserve"> App - 微信 - 微信支付 </v>
      </c>
      <c r="H639" t="str">
        <f t="shared" ca="1" si="177"/>
        <v>8478</v>
      </c>
      <c r="I639">
        <f t="shared" ca="1" si="178"/>
        <v>6</v>
      </c>
      <c r="J639" t="str">
        <f t="shared" ca="1" si="179"/>
        <v>App - 微信 - 微信支付</v>
      </c>
      <c r="K639" t="str">
        <f t="shared" ca="1" si="180"/>
        <v>135****8478</v>
      </c>
      <c r="L639">
        <f t="shared" si="181"/>
        <v>639</v>
      </c>
      <c r="M639">
        <f t="shared" si="182"/>
        <v>638</v>
      </c>
      <c r="N639" s="3">
        <f t="shared" ca="1" si="183"/>
        <v>157366</v>
      </c>
      <c r="O639" s="5">
        <f t="shared" ca="1" si="184"/>
        <v>175665</v>
      </c>
      <c r="P639" t="str">
        <f t="shared" ca="1" si="185"/>
        <v xml:space="preserve"> 支付宝 </v>
      </c>
      <c r="Q639" t="str">
        <f t="shared" ca="1" si="186"/>
        <v xml:space="preserve"> 信用卡 </v>
      </c>
      <c r="R639" t="str">
        <f t="shared" ca="1" si="187"/>
        <v xml:space="preserve"> 微信支付 </v>
      </c>
      <c r="S639" t="str">
        <f t="shared" ca="1" si="188"/>
        <v>支付宝 - 信用卡 - 微信支付</v>
      </c>
    </row>
    <row r="640" spans="1:19" x14ac:dyDescent="0.2">
      <c r="A640" s="3">
        <f t="shared" ca="1" si="173"/>
        <v>175665</v>
      </c>
      <c r="B640">
        <v>100108</v>
      </c>
      <c r="C640">
        <f t="shared" ca="1" si="174"/>
        <v>13343178147</v>
      </c>
      <c r="D640" t="str">
        <f t="shared" ca="1" si="191"/>
        <v xml:space="preserve"> 天猫 </v>
      </c>
      <c r="E640" t="str">
        <f t="shared" ca="1" si="191"/>
        <v xml:space="preserve"> 天猫 </v>
      </c>
      <c r="F640" t="str">
        <f t="shared" ca="1" si="175"/>
        <v xml:space="preserve"> 支付宝 </v>
      </c>
      <c r="G640" t="str">
        <f t="shared" ca="1" si="176"/>
        <v xml:space="preserve"> 天猫 - 天猫 - 支付宝 </v>
      </c>
      <c r="H640" t="str">
        <f t="shared" ca="1" si="177"/>
        <v>8147</v>
      </c>
      <c r="I640">
        <f t="shared" ca="1" si="178"/>
        <v>6</v>
      </c>
      <c r="J640" t="str">
        <f t="shared" ca="1" si="179"/>
        <v>天猫 - 天猫 - 支付宝</v>
      </c>
      <c r="K640" t="str">
        <f t="shared" ca="1" si="180"/>
        <v>133****8147</v>
      </c>
      <c r="L640">
        <f t="shared" si="181"/>
        <v>640</v>
      </c>
      <c r="M640">
        <f t="shared" si="182"/>
        <v>639</v>
      </c>
      <c r="N640" s="3">
        <f t="shared" ca="1" si="183"/>
        <v>150854</v>
      </c>
      <c r="O640" s="5">
        <f t="shared" ca="1" si="184"/>
        <v>139750</v>
      </c>
      <c r="P640" t="str">
        <f t="shared" ca="1" si="185"/>
        <v xml:space="preserve"> 微信支付 </v>
      </c>
      <c r="Q640" t="str">
        <f t="shared" ca="1" si="186"/>
        <v xml:space="preserve"> 微信支付 </v>
      </c>
      <c r="R640" t="str">
        <f t="shared" ca="1" si="187"/>
        <v xml:space="preserve"> 信用卡 </v>
      </c>
      <c r="S640" t="str">
        <f t="shared" ca="1" si="188"/>
        <v>微信支付 - 微信支付 - 信用卡</v>
      </c>
    </row>
    <row r="641" spans="1:19" x14ac:dyDescent="0.2">
      <c r="A641" s="3">
        <f t="shared" ca="1" si="173"/>
        <v>139750</v>
      </c>
      <c r="B641">
        <v>100730</v>
      </c>
      <c r="C641">
        <f t="shared" ca="1" si="174"/>
        <v>13362595180</v>
      </c>
      <c r="D641" t="str">
        <f t="shared" ca="1" si="191"/>
        <v xml:space="preserve"> 微信 </v>
      </c>
      <c r="E641" t="str">
        <f t="shared" ca="1" si="191"/>
        <v xml:space="preserve"> 微信 </v>
      </c>
      <c r="F641" t="str">
        <f t="shared" ca="1" si="175"/>
        <v xml:space="preserve"> 信用卡 </v>
      </c>
      <c r="G641" t="str">
        <f t="shared" ca="1" si="176"/>
        <v xml:space="preserve"> 微信 - 微信 - 信用卡 </v>
      </c>
      <c r="H641" t="str">
        <f t="shared" ca="1" si="177"/>
        <v>5180</v>
      </c>
      <c r="I641">
        <f t="shared" ca="1" si="178"/>
        <v>6</v>
      </c>
      <c r="J641" t="str">
        <f t="shared" ca="1" si="179"/>
        <v>微信 - 微信 - 信用卡</v>
      </c>
      <c r="K641" t="str">
        <f t="shared" ca="1" si="180"/>
        <v>133****5180</v>
      </c>
      <c r="L641">
        <f t="shared" si="181"/>
        <v>641</v>
      </c>
      <c r="M641">
        <f t="shared" si="182"/>
        <v>640</v>
      </c>
      <c r="N641" s="3">
        <f t="shared" ca="1" si="183"/>
        <v>145860</v>
      </c>
      <c r="O641" s="5">
        <f t="shared" ca="1" si="184"/>
        <v>146222</v>
      </c>
      <c r="P641" t="str">
        <f t="shared" ca="1" si="185"/>
        <v xml:space="preserve"> 微信支付 </v>
      </c>
      <c r="Q641" t="str">
        <f t="shared" ca="1" si="186"/>
        <v xml:space="preserve"> 支付宝 </v>
      </c>
      <c r="R641" t="str">
        <f t="shared" ca="1" si="187"/>
        <v xml:space="preserve"> 微信支付 </v>
      </c>
      <c r="S641" t="str">
        <f t="shared" ca="1" si="188"/>
        <v>微信支付 - 支付宝 - 微信支付</v>
      </c>
    </row>
    <row r="642" spans="1:19" x14ac:dyDescent="0.2">
      <c r="A642" s="3">
        <f t="shared" ref="A642:A705" ca="1" si="192">ROUND((RAND()*100000+100000),0)</f>
        <v>146222</v>
      </c>
      <c r="B642">
        <v>100310</v>
      </c>
      <c r="C642">
        <f t="shared" ref="C642:C705" ca="1" si="193">ROUND((13000000000+RAND()*1000000000),0)</f>
        <v>13524176749</v>
      </c>
      <c r="D642" t="str">
        <f t="shared" ref="D642:E661" ca="1" si="194">IF(RAND()&lt;0.33," 天猫 ",IF(RAND()&lt;0.66," 微信 "," App "))</f>
        <v xml:space="preserve"> 天猫 </v>
      </c>
      <c r="E642" t="str">
        <f t="shared" ca="1" si="194"/>
        <v xml:space="preserve"> 微信 </v>
      </c>
      <c r="F642" t="str">
        <f t="shared" ref="F642:F705" ca="1" si="195">IF(RAND()&lt;0.33," 信用卡 ",IF(RAND()&lt;0.66," 微信支付 "," 支付宝 "))</f>
        <v xml:space="preserve"> 微信支付 </v>
      </c>
      <c r="G642" t="str">
        <f t="shared" ref="G642:G705" ca="1" si="196">CONCATENATE(D642,"-",E642,"-",F642)</f>
        <v xml:space="preserve"> 天猫 - 微信 - 微信支付 </v>
      </c>
      <c r="H642" t="str">
        <f t="shared" ref="H642:H705" ca="1" si="197">RIGHT(C642,4)</f>
        <v>6749</v>
      </c>
      <c r="I642">
        <f t="shared" ref="I642:I705" ca="1" si="198">LEN(A642)</f>
        <v>6</v>
      </c>
      <c r="J642" t="str">
        <f t="shared" ref="J642:J705" ca="1" si="199">TRIM(G642)</f>
        <v>天猫 - 微信 - 微信支付</v>
      </c>
      <c r="K642" t="str">
        <f t="shared" ref="K642:K705" ca="1" si="200">REPLACE(C642,4,4,"****")</f>
        <v>135****6749</v>
      </c>
      <c r="L642">
        <f t="shared" ref="L642:L705" si="201">ROW(A642)</f>
        <v>642</v>
      </c>
      <c r="M642">
        <f t="shared" ref="M642:M705" si="202">MATCH(B642,$B$2:$B$1501,)</f>
        <v>641</v>
      </c>
      <c r="N642" s="3">
        <f t="shared" ref="N642:N705" ca="1" si="203">INDEX($A$2:$A$1501,(MATCH(B642+1,$B$2:$B$1501,)))</f>
        <v>193713</v>
      </c>
      <c r="O642" s="5">
        <f t="shared" ref="O642:O705" ca="1" si="204">A643</f>
        <v>116359</v>
      </c>
      <c r="P642" t="str">
        <f t="shared" ca="1" si="185"/>
        <v xml:space="preserve"> 微信支付 </v>
      </c>
      <c r="Q642" t="str">
        <f t="shared" ca="1" si="186"/>
        <v xml:space="preserve"> 信用卡 </v>
      </c>
      <c r="R642" t="str">
        <f t="shared" ca="1" si="187"/>
        <v xml:space="preserve"> 微信支付 </v>
      </c>
      <c r="S642" t="str">
        <f t="shared" ca="1" si="188"/>
        <v>微信支付 - 信用卡 - 微信支付</v>
      </c>
    </row>
    <row r="643" spans="1:19" x14ac:dyDescent="0.2">
      <c r="A643" s="3">
        <f t="shared" ca="1" si="192"/>
        <v>116359</v>
      </c>
      <c r="B643">
        <v>100507</v>
      </c>
      <c r="C643">
        <f t="shared" ca="1" si="193"/>
        <v>13735142849</v>
      </c>
      <c r="D643" t="str">
        <f t="shared" ca="1" si="194"/>
        <v xml:space="preserve"> App </v>
      </c>
      <c r="E643" t="str">
        <f t="shared" ca="1" si="194"/>
        <v xml:space="preserve"> 微信 </v>
      </c>
      <c r="F643" t="str">
        <f t="shared" ca="1" si="195"/>
        <v xml:space="preserve"> 微信支付 </v>
      </c>
      <c r="G643" t="str">
        <f t="shared" ca="1" si="196"/>
        <v xml:space="preserve"> App - 微信 - 微信支付 </v>
      </c>
      <c r="H643" t="str">
        <f t="shared" ca="1" si="197"/>
        <v>2849</v>
      </c>
      <c r="I643">
        <f t="shared" ca="1" si="198"/>
        <v>6</v>
      </c>
      <c r="J643" t="str">
        <f t="shared" ca="1" si="199"/>
        <v>App - 微信 - 微信支付</v>
      </c>
      <c r="K643" t="str">
        <f t="shared" ca="1" si="200"/>
        <v>137****2849</v>
      </c>
      <c r="L643">
        <f t="shared" si="201"/>
        <v>643</v>
      </c>
      <c r="M643">
        <f t="shared" si="202"/>
        <v>642</v>
      </c>
      <c r="N643" s="3">
        <f t="shared" ca="1" si="203"/>
        <v>189341</v>
      </c>
      <c r="O643" s="5">
        <f t="shared" ca="1" si="204"/>
        <v>129531</v>
      </c>
      <c r="P643" t="str">
        <f t="shared" ca="1" si="185"/>
        <v xml:space="preserve"> 微信支付 </v>
      </c>
      <c r="Q643" t="str">
        <f t="shared" ca="1" si="186"/>
        <v xml:space="preserve"> 信用卡 </v>
      </c>
      <c r="R643" t="str">
        <f t="shared" ca="1" si="187"/>
        <v xml:space="preserve"> 信用卡 </v>
      </c>
      <c r="S643" t="str">
        <f t="shared" ca="1" si="188"/>
        <v>微信支付 - 信用卡 - 信用卡</v>
      </c>
    </row>
    <row r="644" spans="1:19" x14ac:dyDescent="0.2">
      <c r="A644" s="3">
        <f t="shared" ca="1" si="192"/>
        <v>129531</v>
      </c>
      <c r="B644">
        <v>100869</v>
      </c>
      <c r="C644">
        <f t="shared" ca="1" si="193"/>
        <v>13386690831</v>
      </c>
      <c r="D644" t="str">
        <f t="shared" ca="1" si="194"/>
        <v xml:space="preserve"> 天猫 </v>
      </c>
      <c r="E644" t="str">
        <f t="shared" ca="1" si="194"/>
        <v xml:space="preserve"> 微信 </v>
      </c>
      <c r="F644" t="str">
        <f t="shared" ca="1" si="195"/>
        <v xml:space="preserve"> 微信支付 </v>
      </c>
      <c r="G644" t="str">
        <f t="shared" ca="1" si="196"/>
        <v xml:space="preserve"> 天猫 - 微信 - 微信支付 </v>
      </c>
      <c r="H644" t="str">
        <f t="shared" ca="1" si="197"/>
        <v>0831</v>
      </c>
      <c r="I644">
        <f t="shared" ca="1" si="198"/>
        <v>6</v>
      </c>
      <c r="J644" t="str">
        <f t="shared" ca="1" si="199"/>
        <v>天猫 - 微信 - 微信支付</v>
      </c>
      <c r="K644" t="str">
        <f t="shared" ca="1" si="200"/>
        <v>133****0831</v>
      </c>
      <c r="L644">
        <f t="shared" si="201"/>
        <v>644</v>
      </c>
      <c r="M644">
        <f t="shared" si="202"/>
        <v>643</v>
      </c>
      <c r="N644" s="3">
        <f t="shared" ca="1" si="203"/>
        <v>146968</v>
      </c>
      <c r="O644" s="5">
        <f t="shared" ca="1" si="204"/>
        <v>103385</v>
      </c>
      <c r="P644" t="str">
        <f t="shared" ref="P644:P707" ca="1" si="205">INDEX($F$2:$F$1501,(MATCH($B643+1,$B$2:$B$1501,)))</f>
        <v xml:space="preserve"> 支付宝 </v>
      </c>
      <c r="Q644" t="str">
        <f t="shared" ref="Q644:Q707" ca="1" si="206">INDEX($F$2:$F$1501,(MATCH($B643+2,$B$2:$B$1501,)))</f>
        <v xml:space="preserve"> 微信支付 </v>
      </c>
      <c r="R644" t="str">
        <f t="shared" ref="R644:R707" ca="1" si="207">INDEX($F$2:$F$1501,(MATCH($B643+3,$B$2:$B$1501,)))</f>
        <v xml:space="preserve"> 微信支付 </v>
      </c>
      <c r="S644" t="str">
        <f t="shared" ref="S644:S707" ca="1" si="208">TRIM(_xlfn.CONCAT(P644,"-",Q644,"-",R644))</f>
        <v>支付宝 - 微信支付 - 微信支付</v>
      </c>
    </row>
    <row r="645" spans="1:19" x14ac:dyDescent="0.2">
      <c r="A645" s="3">
        <f t="shared" ca="1" si="192"/>
        <v>103385</v>
      </c>
      <c r="B645">
        <v>101202</v>
      </c>
      <c r="C645">
        <f t="shared" ca="1" si="193"/>
        <v>13629604094</v>
      </c>
      <c r="D645" t="str">
        <f t="shared" ca="1" si="194"/>
        <v xml:space="preserve"> 天猫 </v>
      </c>
      <c r="E645" t="str">
        <f t="shared" ca="1" si="194"/>
        <v xml:space="preserve"> App </v>
      </c>
      <c r="F645" t="str">
        <f t="shared" ca="1" si="195"/>
        <v xml:space="preserve"> 微信支付 </v>
      </c>
      <c r="G645" t="str">
        <f t="shared" ca="1" si="196"/>
        <v xml:space="preserve"> 天猫 - App - 微信支付 </v>
      </c>
      <c r="H645" t="str">
        <f t="shared" ca="1" si="197"/>
        <v>4094</v>
      </c>
      <c r="I645">
        <f t="shared" ca="1" si="198"/>
        <v>6</v>
      </c>
      <c r="J645" t="str">
        <f t="shared" ca="1" si="199"/>
        <v>天猫 - App - 微信支付</v>
      </c>
      <c r="K645" t="str">
        <f t="shared" ca="1" si="200"/>
        <v>136****4094</v>
      </c>
      <c r="L645">
        <f t="shared" si="201"/>
        <v>645</v>
      </c>
      <c r="M645">
        <f t="shared" si="202"/>
        <v>644</v>
      </c>
      <c r="N645" s="3">
        <f t="shared" ca="1" si="203"/>
        <v>130473</v>
      </c>
      <c r="O645" s="5">
        <f t="shared" ca="1" si="204"/>
        <v>127571</v>
      </c>
      <c r="P645" t="str">
        <f t="shared" ca="1" si="205"/>
        <v xml:space="preserve"> 信用卡 </v>
      </c>
      <c r="Q645" t="str">
        <f t="shared" ca="1" si="206"/>
        <v xml:space="preserve"> 微信支付 </v>
      </c>
      <c r="R645" t="str">
        <f t="shared" ca="1" si="207"/>
        <v xml:space="preserve"> 微信支付 </v>
      </c>
      <c r="S645" t="str">
        <f t="shared" ca="1" si="208"/>
        <v>信用卡 - 微信支付 - 微信支付</v>
      </c>
    </row>
    <row r="646" spans="1:19" x14ac:dyDescent="0.2">
      <c r="A646" s="3">
        <f t="shared" ca="1" si="192"/>
        <v>127571</v>
      </c>
      <c r="B646">
        <v>100405</v>
      </c>
      <c r="C646">
        <f t="shared" ca="1" si="193"/>
        <v>13217493328</v>
      </c>
      <c r="D646" t="str">
        <f t="shared" ca="1" si="194"/>
        <v xml:space="preserve"> App </v>
      </c>
      <c r="E646" t="str">
        <f t="shared" ca="1" si="194"/>
        <v xml:space="preserve"> 微信 </v>
      </c>
      <c r="F646" t="str">
        <f t="shared" ca="1" si="195"/>
        <v xml:space="preserve"> 支付宝 </v>
      </c>
      <c r="G646" t="str">
        <f t="shared" ca="1" si="196"/>
        <v xml:space="preserve"> App - 微信 - 支付宝 </v>
      </c>
      <c r="H646" t="str">
        <f t="shared" ca="1" si="197"/>
        <v>3328</v>
      </c>
      <c r="I646">
        <f t="shared" ca="1" si="198"/>
        <v>6</v>
      </c>
      <c r="J646" t="str">
        <f t="shared" ca="1" si="199"/>
        <v>App - 微信 - 支付宝</v>
      </c>
      <c r="K646" t="str">
        <f t="shared" ca="1" si="200"/>
        <v>132****3328</v>
      </c>
      <c r="L646">
        <f t="shared" si="201"/>
        <v>646</v>
      </c>
      <c r="M646">
        <f t="shared" si="202"/>
        <v>645</v>
      </c>
      <c r="N646" s="3">
        <f t="shared" ca="1" si="203"/>
        <v>161907</v>
      </c>
      <c r="O646" s="5">
        <f t="shared" ca="1" si="204"/>
        <v>192180</v>
      </c>
      <c r="P646" t="str">
        <f t="shared" ca="1" si="205"/>
        <v xml:space="preserve"> 微信支付 </v>
      </c>
      <c r="Q646" t="str">
        <f t="shared" ca="1" si="206"/>
        <v xml:space="preserve"> 支付宝 </v>
      </c>
      <c r="R646" t="str">
        <f t="shared" ca="1" si="207"/>
        <v xml:space="preserve"> 信用卡 </v>
      </c>
      <c r="S646" t="str">
        <f t="shared" ca="1" si="208"/>
        <v>微信支付 - 支付宝 - 信用卡</v>
      </c>
    </row>
    <row r="647" spans="1:19" x14ac:dyDescent="0.2">
      <c r="A647" s="3">
        <f t="shared" ca="1" si="192"/>
        <v>192180</v>
      </c>
      <c r="B647">
        <v>101488</v>
      </c>
      <c r="C647">
        <f t="shared" ca="1" si="193"/>
        <v>13883861404</v>
      </c>
      <c r="D647" t="str">
        <f t="shared" ca="1" si="194"/>
        <v xml:space="preserve"> 微信 </v>
      </c>
      <c r="E647" t="str">
        <f t="shared" ca="1" si="194"/>
        <v xml:space="preserve"> 微信 </v>
      </c>
      <c r="F647" t="str">
        <f t="shared" ca="1" si="195"/>
        <v xml:space="preserve"> 信用卡 </v>
      </c>
      <c r="G647" t="str">
        <f t="shared" ca="1" si="196"/>
        <v xml:space="preserve"> 微信 - 微信 - 信用卡 </v>
      </c>
      <c r="H647" t="str">
        <f t="shared" ca="1" si="197"/>
        <v>1404</v>
      </c>
      <c r="I647">
        <f t="shared" ca="1" si="198"/>
        <v>6</v>
      </c>
      <c r="J647" t="str">
        <f t="shared" ca="1" si="199"/>
        <v>微信 - 微信 - 信用卡</v>
      </c>
      <c r="K647" t="str">
        <f t="shared" ca="1" si="200"/>
        <v>138****1404</v>
      </c>
      <c r="L647">
        <f t="shared" si="201"/>
        <v>647</v>
      </c>
      <c r="M647">
        <f t="shared" si="202"/>
        <v>646</v>
      </c>
      <c r="N647" s="3">
        <f t="shared" ca="1" si="203"/>
        <v>123063</v>
      </c>
      <c r="O647" s="5">
        <f t="shared" ca="1" si="204"/>
        <v>100009</v>
      </c>
      <c r="P647" t="str">
        <f t="shared" ca="1" si="205"/>
        <v xml:space="preserve"> 信用卡 </v>
      </c>
      <c r="Q647" t="str">
        <f t="shared" ca="1" si="206"/>
        <v xml:space="preserve"> 微信支付 </v>
      </c>
      <c r="R647" t="str">
        <f t="shared" ca="1" si="207"/>
        <v xml:space="preserve"> 信用卡 </v>
      </c>
      <c r="S647" t="str">
        <f t="shared" ca="1" si="208"/>
        <v>信用卡 - 微信支付 - 信用卡</v>
      </c>
    </row>
    <row r="648" spans="1:19" x14ac:dyDescent="0.2">
      <c r="A648" s="3">
        <f t="shared" ca="1" si="192"/>
        <v>100009</v>
      </c>
      <c r="B648">
        <v>100015</v>
      </c>
      <c r="C648">
        <f t="shared" ca="1" si="193"/>
        <v>13964762223</v>
      </c>
      <c r="D648" t="str">
        <f t="shared" ca="1" si="194"/>
        <v xml:space="preserve"> App </v>
      </c>
      <c r="E648" t="str">
        <f t="shared" ca="1" si="194"/>
        <v xml:space="preserve"> 天猫 </v>
      </c>
      <c r="F648" t="str">
        <f t="shared" ca="1" si="195"/>
        <v xml:space="preserve"> 微信支付 </v>
      </c>
      <c r="G648" t="str">
        <f t="shared" ca="1" si="196"/>
        <v xml:space="preserve"> App - 天猫 - 微信支付 </v>
      </c>
      <c r="H648" t="str">
        <f t="shared" ca="1" si="197"/>
        <v>2223</v>
      </c>
      <c r="I648">
        <f t="shared" ca="1" si="198"/>
        <v>6</v>
      </c>
      <c r="J648" t="str">
        <f t="shared" ca="1" si="199"/>
        <v>App - 天猫 - 微信支付</v>
      </c>
      <c r="K648" t="str">
        <f t="shared" ca="1" si="200"/>
        <v>139****2223</v>
      </c>
      <c r="L648">
        <f t="shared" si="201"/>
        <v>648</v>
      </c>
      <c r="M648">
        <f t="shared" si="202"/>
        <v>647</v>
      </c>
      <c r="N648" s="3">
        <f t="shared" ca="1" si="203"/>
        <v>108553</v>
      </c>
      <c r="O648" s="5">
        <f t="shared" ca="1" si="204"/>
        <v>167168</v>
      </c>
      <c r="P648" t="str">
        <f t="shared" ca="1" si="205"/>
        <v xml:space="preserve"> 信用卡 </v>
      </c>
      <c r="Q648" t="str">
        <f t="shared" ca="1" si="206"/>
        <v xml:space="preserve"> 信用卡 </v>
      </c>
      <c r="R648" t="str">
        <f t="shared" ca="1" si="207"/>
        <v xml:space="preserve"> 信用卡 </v>
      </c>
      <c r="S648" t="str">
        <f t="shared" ca="1" si="208"/>
        <v>信用卡 - 信用卡 - 信用卡</v>
      </c>
    </row>
    <row r="649" spans="1:19" x14ac:dyDescent="0.2">
      <c r="A649" s="3">
        <f t="shared" ca="1" si="192"/>
        <v>167168</v>
      </c>
      <c r="B649">
        <v>101275</v>
      </c>
      <c r="C649">
        <f t="shared" ca="1" si="193"/>
        <v>13602095965</v>
      </c>
      <c r="D649" t="str">
        <f t="shared" ca="1" si="194"/>
        <v xml:space="preserve"> App </v>
      </c>
      <c r="E649" t="str">
        <f t="shared" ca="1" si="194"/>
        <v xml:space="preserve"> App </v>
      </c>
      <c r="F649" t="str">
        <f t="shared" ca="1" si="195"/>
        <v xml:space="preserve"> 信用卡 </v>
      </c>
      <c r="G649" t="str">
        <f t="shared" ca="1" si="196"/>
        <v xml:space="preserve"> App - App - 信用卡 </v>
      </c>
      <c r="H649" t="str">
        <f t="shared" ca="1" si="197"/>
        <v>5965</v>
      </c>
      <c r="I649">
        <f t="shared" ca="1" si="198"/>
        <v>6</v>
      </c>
      <c r="J649" t="str">
        <f t="shared" ca="1" si="199"/>
        <v>App - App - 信用卡</v>
      </c>
      <c r="K649" t="str">
        <f t="shared" ca="1" si="200"/>
        <v>136****5965</v>
      </c>
      <c r="L649">
        <f t="shared" si="201"/>
        <v>649</v>
      </c>
      <c r="M649">
        <f t="shared" si="202"/>
        <v>648</v>
      </c>
      <c r="N649" s="3">
        <f t="shared" ca="1" si="203"/>
        <v>166604</v>
      </c>
      <c r="O649" s="5">
        <f t="shared" ca="1" si="204"/>
        <v>178636</v>
      </c>
      <c r="P649" t="str">
        <f t="shared" ca="1" si="205"/>
        <v xml:space="preserve"> 支付宝 </v>
      </c>
      <c r="Q649" t="str">
        <f t="shared" ca="1" si="206"/>
        <v xml:space="preserve"> 微信支付 </v>
      </c>
      <c r="R649" t="str">
        <f t="shared" ca="1" si="207"/>
        <v xml:space="preserve"> 微信支付 </v>
      </c>
      <c r="S649" t="str">
        <f t="shared" ca="1" si="208"/>
        <v>支付宝 - 微信支付 - 微信支付</v>
      </c>
    </row>
    <row r="650" spans="1:19" x14ac:dyDescent="0.2">
      <c r="A650" s="3">
        <f t="shared" ca="1" si="192"/>
        <v>178636</v>
      </c>
      <c r="B650">
        <v>101050</v>
      </c>
      <c r="C650">
        <f t="shared" ca="1" si="193"/>
        <v>13563022922</v>
      </c>
      <c r="D650" t="str">
        <f t="shared" ca="1" si="194"/>
        <v xml:space="preserve"> 微信 </v>
      </c>
      <c r="E650" t="str">
        <f t="shared" ca="1" si="194"/>
        <v xml:space="preserve"> 微信 </v>
      </c>
      <c r="F650" t="str">
        <f t="shared" ca="1" si="195"/>
        <v xml:space="preserve"> 信用卡 </v>
      </c>
      <c r="G650" t="str">
        <f t="shared" ca="1" si="196"/>
        <v xml:space="preserve"> 微信 - 微信 - 信用卡 </v>
      </c>
      <c r="H650" t="str">
        <f t="shared" ca="1" si="197"/>
        <v>2922</v>
      </c>
      <c r="I650">
        <f t="shared" ca="1" si="198"/>
        <v>6</v>
      </c>
      <c r="J650" t="str">
        <f t="shared" ca="1" si="199"/>
        <v>微信 - 微信 - 信用卡</v>
      </c>
      <c r="K650" t="str">
        <f t="shared" ca="1" si="200"/>
        <v>135****2922</v>
      </c>
      <c r="L650">
        <f t="shared" si="201"/>
        <v>650</v>
      </c>
      <c r="M650">
        <f t="shared" si="202"/>
        <v>649</v>
      </c>
      <c r="N650" s="3">
        <f t="shared" ca="1" si="203"/>
        <v>190595</v>
      </c>
      <c r="O650" s="5">
        <f t="shared" ca="1" si="204"/>
        <v>170507</v>
      </c>
      <c r="P650" t="str">
        <f t="shared" ca="1" si="205"/>
        <v xml:space="preserve"> 支付宝 </v>
      </c>
      <c r="Q650" t="str">
        <f t="shared" ca="1" si="206"/>
        <v xml:space="preserve"> 信用卡 </v>
      </c>
      <c r="R650" t="str">
        <f t="shared" ca="1" si="207"/>
        <v xml:space="preserve"> 微信支付 </v>
      </c>
      <c r="S650" t="str">
        <f t="shared" ca="1" si="208"/>
        <v>支付宝 - 信用卡 - 微信支付</v>
      </c>
    </row>
    <row r="651" spans="1:19" x14ac:dyDescent="0.2">
      <c r="A651" s="3">
        <f t="shared" ca="1" si="192"/>
        <v>170507</v>
      </c>
      <c r="B651">
        <v>100733</v>
      </c>
      <c r="C651">
        <f t="shared" ca="1" si="193"/>
        <v>13744040340</v>
      </c>
      <c r="D651" t="str">
        <f t="shared" ca="1" si="194"/>
        <v xml:space="preserve"> 天猫 </v>
      </c>
      <c r="E651" t="str">
        <f t="shared" ca="1" si="194"/>
        <v xml:space="preserve"> 天猫 </v>
      </c>
      <c r="F651" t="str">
        <f t="shared" ca="1" si="195"/>
        <v xml:space="preserve"> 微信支付 </v>
      </c>
      <c r="G651" t="str">
        <f t="shared" ca="1" si="196"/>
        <v xml:space="preserve"> 天猫 - 天猫 - 微信支付 </v>
      </c>
      <c r="H651" t="str">
        <f t="shared" ca="1" si="197"/>
        <v>0340</v>
      </c>
      <c r="I651">
        <f t="shared" ca="1" si="198"/>
        <v>6</v>
      </c>
      <c r="J651" t="str">
        <f t="shared" ca="1" si="199"/>
        <v>天猫 - 天猫 - 微信支付</v>
      </c>
      <c r="K651" t="str">
        <f t="shared" ca="1" si="200"/>
        <v>137****0340</v>
      </c>
      <c r="L651">
        <f t="shared" si="201"/>
        <v>651</v>
      </c>
      <c r="M651">
        <f t="shared" si="202"/>
        <v>650</v>
      </c>
      <c r="N651" s="3">
        <f t="shared" ca="1" si="203"/>
        <v>116520</v>
      </c>
      <c r="O651" s="5">
        <f t="shared" ca="1" si="204"/>
        <v>112914</v>
      </c>
      <c r="P651" t="str">
        <f t="shared" ca="1" si="205"/>
        <v xml:space="preserve"> 支付宝 </v>
      </c>
      <c r="Q651" t="str">
        <f t="shared" ca="1" si="206"/>
        <v xml:space="preserve"> 微信支付 </v>
      </c>
      <c r="R651" t="str">
        <f t="shared" ca="1" si="207"/>
        <v xml:space="preserve"> 信用卡 </v>
      </c>
      <c r="S651" t="str">
        <f t="shared" ca="1" si="208"/>
        <v>支付宝 - 微信支付 - 信用卡</v>
      </c>
    </row>
    <row r="652" spans="1:19" x14ac:dyDescent="0.2">
      <c r="A652" s="3">
        <f t="shared" ca="1" si="192"/>
        <v>112914</v>
      </c>
      <c r="B652">
        <v>100073</v>
      </c>
      <c r="C652">
        <f t="shared" ca="1" si="193"/>
        <v>13460282920</v>
      </c>
      <c r="D652" t="str">
        <f t="shared" ca="1" si="194"/>
        <v xml:space="preserve"> 微信 </v>
      </c>
      <c r="E652" t="str">
        <f t="shared" ca="1" si="194"/>
        <v xml:space="preserve"> 微信 </v>
      </c>
      <c r="F652" t="str">
        <f t="shared" ca="1" si="195"/>
        <v xml:space="preserve"> 信用卡 </v>
      </c>
      <c r="G652" t="str">
        <f t="shared" ca="1" si="196"/>
        <v xml:space="preserve"> 微信 - 微信 - 信用卡 </v>
      </c>
      <c r="H652" t="str">
        <f t="shared" ca="1" si="197"/>
        <v>2920</v>
      </c>
      <c r="I652">
        <f t="shared" ca="1" si="198"/>
        <v>6</v>
      </c>
      <c r="J652" t="str">
        <f t="shared" ca="1" si="199"/>
        <v>微信 - 微信 - 信用卡</v>
      </c>
      <c r="K652" t="str">
        <f t="shared" ca="1" si="200"/>
        <v>134****2920</v>
      </c>
      <c r="L652">
        <f t="shared" si="201"/>
        <v>652</v>
      </c>
      <c r="M652">
        <f t="shared" si="202"/>
        <v>651</v>
      </c>
      <c r="N652" s="3">
        <f t="shared" ca="1" si="203"/>
        <v>184700</v>
      </c>
      <c r="O652" s="5">
        <f t="shared" ca="1" si="204"/>
        <v>117803</v>
      </c>
      <c r="P652" t="str">
        <f t="shared" ca="1" si="205"/>
        <v xml:space="preserve"> 信用卡 </v>
      </c>
      <c r="Q652" t="str">
        <f t="shared" ca="1" si="206"/>
        <v xml:space="preserve"> 信用卡 </v>
      </c>
      <c r="R652" t="str">
        <f t="shared" ca="1" si="207"/>
        <v xml:space="preserve"> 微信支付 </v>
      </c>
      <c r="S652" t="str">
        <f t="shared" ca="1" si="208"/>
        <v>信用卡 - 信用卡 - 微信支付</v>
      </c>
    </row>
    <row r="653" spans="1:19" x14ac:dyDescent="0.2">
      <c r="A653" s="3">
        <f t="shared" ca="1" si="192"/>
        <v>117803</v>
      </c>
      <c r="B653">
        <v>101353</v>
      </c>
      <c r="C653">
        <f t="shared" ca="1" si="193"/>
        <v>13601320337</v>
      </c>
      <c r="D653" t="str">
        <f t="shared" ca="1" si="194"/>
        <v xml:space="preserve"> 微信 </v>
      </c>
      <c r="E653" t="str">
        <f t="shared" ca="1" si="194"/>
        <v xml:space="preserve"> 天猫 </v>
      </c>
      <c r="F653" t="str">
        <f t="shared" ca="1" si="195"/>
        <v xml:space="preserve"> 微信支付 </v>
      </c>
      <c r="G653" t="str">
        <f t="shared" ca="1" si="196"/>
        <v xml:space="preserve"> 微信 - 天猫 - 微信支付 </v>
      </c>
      <c r="H653" t="str">
        <f t="shared" ca="1" si="197"/>
        <v>0337</v>
      </c>
      <c r="I653">
        <f t="shared" ca="1" si="198"/>
        <v>6</v>
      </c>
      <c r="J653" t="str">
        <f t="shared" ca="1" si="199"/>
        <v>微信 - 天猫 - 微信支付</v>
      </c>
      <c r="K653" t="str">
        <f t="shared" ca="1" si="200"/>
        <v>136****0337</v>
      </c>
      <c r="L653">
        <f t="shared" si="201"/>
        <v>653</v>
      </c>
      <c r="M653">
        <f t="shared" si="202"/>
        <v>652</v>
      </c>
      <c r="N653" s="3">
        <f t="shared" ca="1" si="203"/>
        <v>196383</v>
      </c>
      <c r="O653" s="5">
        <f t="shared" ca="1" si="204"/>
        <v>138381</v>
      </c>
      <c r="P653" t="str">
        <f t="shared" ca="1" si="205"/>
        <v xml:space="preserve"> 微信支付 </v>
      </c>
      <c r="Q653" t="str">
        <f t="shared" ca="1" si="206"/>
        <v xml:space="preserve"> 支付宝 </v>
      </c>
      <c r="R653" t="str">
        <f t="shared" ca="1" si="207"/>
        <v xml:space="preserve"> 信用卡 </v>
      </c>
      <c r="S653" t="str">
        <f t="shared" ca="1" si="208"/>
        <v>微信支付 - 支付宝 - 信用卡</v>
      </c>
    </row>
    <row r="654" spans="1:19" x14ac:dyDescent="0.2">
      <c r="A654" s="3">
        <f t="shared" ca="1" si="192"/>
        <v>138381</v>
      </c>
      <c r="B654">
        <v>100334</v>
      </c>
      <c r="C654">
        <f t="shared" ca="1" si="193"/>
        <v>13627785574</v>
      </c>
      <c r="D654" t="str">
        <f t="shared" ca="1" si="194"/>
        <v xml:space="preserve"> 天猫 </v>
      </c>
      <c r="E654" t="str">
        <f t="shared" ca="1" si="194"/>
        <v xml:space="preserve"> App </v>
      </c>
      <c r="F654" t="str">
        <f t="shared" ca="1" si="195"/>
        <v xml:space="preserve"> 微信支付 </v>
      </c>
      <c r="G654" t="str">
        <f t="shared" ca="1" si="196"/>
        <v xml:space="preserve"> 天猫 - App - 微信支付 </v>
      </c>
      <c r="H654" t="str">
        <f t="shared" ca="1" si="197"/>
        <v>5574</v>
      </c>
      <c r="I654">
        <f t="shared" ca="1" si="198"/>
        <v>6</v>
      </c>
      <c r="J654" t="str">
        <f t="shared" ca="1" si="199"/>
        <v>天猫 - App - 微信支付</v>
      </c>
      <c r="K654" t="str">
        <f t="shared" ca="1" si="200"/>
        <v>136****5574</v>
      </c>
      <c r="L654">
        <f t="shared" si="201"/>
        <v>654</v>
      </c>
      <c r="M654">
        <f t="shared" si="202"/>
        <v>653</v>
      </c>
      <c r="N654" s="3">
        <f t="shared" ca="1" si="203"/>
        <v>106982</v>
      </c>
      <c r="O654" s="5">
        <f t="shared" ca="1" si="204"/>
        <v>172155</v>
      </c>
      <c r="P654" t="str">
        <f t="shared" ca="1" si="205"/>
        <v xml:space="preserve"> 微信支付 </v>
      </c>
      <c r="Q654" t="str">
        <f t="shared" ca="1" si="206"/>
        <v xml:space="preserve"> 微信支付 </v>
      </c>
      <c r="R654" t="str">
        <f t="shared" ca="1" si="207"/>
        <v xml:space="preserve"> 微信支付 </v>
      </c>
      <c r="S654" t="str">
        <f t="shared" ca="1" si="208"/>
        <v>微信支付 - 微信支付 - 微信支付</v>
      </c>
    </row>
    <row r="655" spans="1:19" x14ac:dyDescent="0.2">
      <c r="A655" s="3">
        <f t="shared" ca="1" si="192"/>
        <v>172155</v>
      </c>
      <c r="B655">
        <v>100211</v>
      </c>
      <c r="C655">
        <f t="shared" ca="1" si="193"/>
        <v>13890137013</v>
      </c>
      <c r="D655" t="str">
        <f t="shared" ca="1" si="194"/>
        <v xml:space="preserve"> 天猫 </v>
      </c>
      <c r="E655" t="str">
        <f t="shared" ca="1" si="194"/>
        <v xml:space="preserve"> 天猫 </v>
      </c>
      <c r="F655" t="str">
        <f t="shared" ca="1" si="195"/>
        <v xml:space="preserve"> 微信支付 </v>
      </c>
      <c r="G655" t="str">
        <f t="shared" ca="1" si="196"/>
        <v xml:space="preserve"> 天猫 - 天猫 - 微信支付 </v>
      </c>
      <c r="H655" t="str">
        <f t="shared" ca="1" si="197"/>
        <v>7013</v>
      </c>
      <c r="I655">
        <f t="shared" ca="1" si="198"/>
        <v>6</v>
      </c>
      <c r="J655" t="str">
        <f t="shared" ca="1" si="199"/>
        <v>天猫 - 天猫 - 微信支付</v>
      </c>
      <c r="K655" t="str">
        <f t="shared" ca="1" si="200"/>
        <v>138****7013</v>
      </c>
      <c r="L655">
        <f t="shared" si="201"/>
        <v>655</v>
      </c>
      <c r="M655">
        <f t="shared" si="202"/>
        <v>654</v>
      </c>
      <c r="N655" s="3">
        <f t="shared" ca="1" si="203"/>
        <v>193575</v>
      </c>
      <c r="O655" s="5">
        <f t="shared" ca="1" si="204"/>
        <v>103659</v>
      </c>
      <c r="P655" t="str">
        <f t="shared" ca="1" si="205"/>
        <v xml:space="preserve"> 支付宝 </v>
      </c>
      <c r="Q655" t="str">
        <f t="shared" ca="1" si="206"/>
        <v xml:space="preserve"> 微信支付 </v>
      </c>
      <c r="R655" t="str">
        <f t="shared" ca="1" si="207"/>
        <v xml:space="preserve"> 微信支付 </v>
      </c>
      <c r="S655" t="str">
        <f t="shared" ca="1" si="208"/>
        <v>支付宝 - 微信支付 - 微信支付</v>
      </c>
    </row>
    <row r="656" spans="1:19" x14ac:dyDescent="0.2">
      <c r="A656" s="3">
        <f t="shared" ca="1" si="192"/>
        <v>103659</v>
      </c>
      <c r="B656">
        <v>100124</v>
      </c>
      <c r="C656">
        <f t="shared" ca="1" si="193"/>
        <v>13597682042</v>
      </c>
      <c r="D656" t="str">
        <f t="shared" ca="1" si="194"/>
        <v xml:space="preserve"> 微信 </v>
      </c>
      <c r="E656" t="str">
        <f t="shared" ca="1" si="194"/>
        <v xml:space="preserve"> 微信 </v>
      </c>
      <c r="F656" t="str">
        <f t="shared" ca="1" si="195"/>
        <v xml:space="preserve"> 微信支付 </v>
      </c>
      <c r="G656" t="str">
        <f t="shared" ca="1" si="196"/>
        <v xml:space="preserve"> 微信 - 微信 - 微信支付 </v>
      </c>
      <c r="H656" t="str">
        <f t="shared" ca="1" si="197"/>
        <v>2042</v>
      </c>
      <c r="I656">
        <f t="shared" ca="1" si="198"/>
        <v>6</v>
      </c>
      <c r="J656" t="str">
        <f t="shared" ca="1" si="199"/>
        <v>微信 - 微信 - 微信支付</v>
      </c>
      <c r="K656" t="str">
        <f t="shared" ca="1" si="200"/>
        <v>135****2042</v>
      </c>
      <c r="L656">
        <f t="shared" si="201"/>
        <v>656</v>
      </c>
      <c r="M656">
        <f t="shared" si="202"/>
        <v>655</v>
      </c>
      <c r="N656" s="3">
        <f t="shared" ca="1" si="203"/>
        <v>154043</v>
      </c>
      <c r="O656" s="5">
        <f t="shared" ca="1" si="204"/>
        <v>193162</v>
      </c>
      <c r="P656" t="str">
        <f t="shared" ca="1" si="205"/>
        <v xml:space="preserve"> 信用卡 </v>
      </c>
      <c r="Q656" t="str">
        <f t="shared" ca="1" si="206"/>
        <v xml:space="preserve"> 支付宝 </v>
      </c>
      <c r="R656" t="str">
        <f t="shared" ca="1" si="207"/>
        <v xml:space="preserve"> 微信支付 </v>
      </c>
      <c r="S656" t="str">
        <f t="shared" ca="1" si="208"/>
        <v>信用卡 - 支付宝 - 微信支付</v>
      </c>
    </row>
    <row r="657" spans="1:19" x14ac:dyDescent="0.2">
      <c r="A657" s="3">
        <f t="shared" ca="1" si="192"/>
        <v>193162</v>
      </c>
      <c r="B657">
        <v>101117</v>
      </c>
      <c r="C657">
        <f t="shared" ca="1" si="193"/>
        <v>13412964211</v>
      </c>
      <c r="D657" t="str">
        <f t="shared" ca="1" si="194"/>
        <v xml:space="preserve"> 天猫 </v>
      </c>
      <c r="E657" t="str">
        <f t="shared" ca="1" si="194"/>
        <v xml:space="preserve"> 天猫 </v>
      </c>
      <c r="F657" t="str">
        <f t="shared" ca="1" si="195"/>
        <v xml:space="preserve"> 支付宝 </v>
      </c>
      <c r="G657" t="str">
        <f t="shared" ca="1" si="196"/>
        <v xml:space="preserve"> 天猫 - 天猫 - 支付宝 </v>
      </c>
      <c r="H657" t="str">
        <f t="shared" ca="1" si="197"/>
        <v>4211</v>
      </c>
      <c r="I657">
        <f t="shared" ca="1" si="198"/>
        <v>6</v>
      </c>
      <c r="J657" t="str">
        <f t="shared" ca="1" si="199"/>
        <v>天猫 - 天猫 - 支付宝</v>
      </c>
      <c r="K657" t="str">
        <f t="shared" ca="1" si="200"/>
        <v>134****4211</v>
      </c>
      <c r="L657">
        <f t="shared" si="201"/>
        <v>657</v>
      </c>
      <c r="M657">
        <f t="shared" si="202"/>
        <v>656</v>
      </c>
      <c r="N657" s="3">
        <f t="shared" ca="1" si="203"/>
        <v>197303</v>
      </c>
      <c r="O657" s="5">
        <f t="shared" ca="1" si="204"/>
        <v>140835</v>
      </c>
      <c r="P657" t="str">
        <f t="shared" ca="1" si="205"/>
        <v xml:space="preserve"> 微信支付 </v>
      </c>
      <c r="Q657" t="str">
        <f t="shared" ca="1" si="206"/>
        <v xml:space="preserve"> 支付宝 </v>
      </c>
      <c r="R657" t="str">
        <f t="shared" ca="1" si="207"/>
        <v xml:space="preserve"> 支付宝 </v>
      </c>
      <c r="S657" t="str">
        <f t="shared" ca="1" si="208"/>
        <v>微信支付 - 支付宝 - 支付宝</v>
      </c>
    </row>
    <row r="658" spans="1:19" x14ac:dyDescent="0.2">
      <c r="A658" s="3">
        <f t="shared" ca="1" si="192"/>
        <v>140835</v>
      </c>
      <c r="B658">
        <v>101346</v>
      </c>
      <c r="C658">
        <f t="shared" ca="1" si="193"/>
        <v>13334385431</v>
      </c>
      <c r="D658" t="str">
        <f t="shared" ca="1" si="194"/>
        <v xml:space="preserve"> App </v>
      </c>
      <c r="E658" t="str">
        <f t="shared" ca="1" si="194"/>
        <v xml:space="preserve"> 天猫 </v>
      </c>
      <c r="F658" t="str">
        <f t="shared" ca="1" si="195"/>
        <v xml:space="preserve"> 微信支付 </v>
      </c>
      <c r="G658" t="str">
        <f t="shared" ca="1" si="196"/>
        <v xml:space="preserve"> App - 天猫 - 微信支付 </v>
      </c>
      <c r="H658" t="str">
        <f t="shared" ca="1" si="197"/>
        <v>5431</v>
      </c>
      <c r="I658">
        <f t="shared" ca="1" si="198"/>
        <v>6</v>
      </c>
      <c r="J658" t="str">
        <f t="shared" ca="1" si="199"/>
        <v>App - 天猫 - 微信支付</v>
      </c>
      <c r="K658" t="str">
        <f t="shared" ca="1" si="200"/>
        <v>133****5431</v>
      </c>
      <c r="L658">
        <f t="shared" si="201"/>
        <v>658</v>
      </c>
      <c r="M658">
        <f t="shared" si="202"/>
        <v>657</v>
      </c>
      <c r="N658" s="3">
        <f t="shared" ca="1" si="203"/>
        <v>140238</v>
      </c>
      <c r="O658" s="5">
        <f t="shared" ca="1" si="204"/>
        <v>174759</v>
      </c>
      <c r="P658" t="str">
        <f t="shared" ca="1" si="205"/>
        <v xml:space="preserve"> 支付宝 </v>
      </c>
      <c r="Q658" t="str">
        <f t="shared" ca="1" si="206"/>
        <v xml:space="preserve"> 信用卡 </v>
      </c>
      <c r="R658" t="str">
        <f t="shared" ca="1" si="207"/>
        <v xml:space="preserve"> 支付宝 </v>
      </c>
      <c r="S658" t="str">
        <f t="shared" ca="1" si="208"/>
        <v>支付宝 - 信用卡 - 支付宝</v>
      </c>
    </row>
    <row r="659" spans="1:19" x14ac:dyDescent="0.2">
      <c r="A659" s="3">
        <f t="shared" ca="1" si="192"/>
        <v>174759</v>
      </c>
      <c r="B659">
        <v>101047</v>
      </c>
      <c r="C659">
        <f t="shared" ca="1" si="193"/>
        <v>13498160826</v>
      </c>
      <c r="D659" t="str">
        <f t="shared" ca="1" si="194"/>
        <v xml:space="preserve"> 微信 </v>
      </c>
      <c r="E659" t="str">
        <f t="shared" ca="1" si="194"/>
        <v xml:space="preserve"> App </v>
      </c>
      <c r="F659" t="str">
        <f t="shared" ca="1" si="195"/>
        <v xml:space="preserve"> 微信支付 </v>
      </c>
      <c r="G659" t="str">
        <f t="shared" ca="1" si="196"/>
        <v xml:space="preserve"> 微信 - App - 微信支付 </v>
      </c>
      <c r="H659" t="str">
        <f t="shared" ca="1" si="197"/>
        <v>0826</v>
      </c>
      <c r="I659">
        <f t="shared" ca="1" si="198"/>
        <v>6</v>
      </c>
      <c r="J659" t="str">
        <f t="shared" ca="1" si="199"/>
        <v>微信 - App - 微信支付</v>
      </c>
      <c r="K659" t="str">
        <f t="shared" ca="1" si="200"/>
        <v>134****0826</v>
      </c>
      <c r="L659">
        <f t="shared" si="201"/>
        <v>659</v>
      </c>
      <c r="M659">
        <f t="shared" si="202"/>
        <v>658</v>
      </c>
      <c r="N659" s="3">
        <f t="shared" ca="1" si="203"/>
        <v>178679</v>
      </c>
      <c r="O659" s="5">
        <f t="shared" ca="1" si="204"/>
        <v>158759</v>
      </c>
      <c r="P659" t="str">
        <f t="shared" ca="1" si="205"/>
        <v xml:space="preserve"> 微信支付 </v>
      </c>
      <c r="Q659" t="str">
        <f t="shared" ca="1" si="206"/>
        <v xml:space="preserve"> 微信支付 </v>
      </c>
      <c r="R659" t="str">
        <f t="shared" ca="1" si="207"/>
        <v xml:space="preserve"> 微信支付 </v>
      </c>
      <c r="S659" t="str">
        <f t="shared" ca="1" si="208"/>
        <v>微信支付 - 微信支付 - 微信支付</v>
      </c>
    </row>
    <row r="660" spans="1:19" x14ac:dyDescent="0.2">
      <c r="A660" s="3">
        <f t="shared" ca="1" si="192"/>
        <v>158759</v>
      </c>
      <c r="B660">
        <v>100980</v>
      </c>
      <c r="C660">
        <f t="shared" ca="1" si="193"/>
        <v>13042051953</v>
      </c>
      <c r="D660" t="str">
        <f t="shared" ca="1" si="194"/>
        <v xml:space="preserve"> 天猫 </v>
      </c>
      <c r="E660" t="str">
        <f t="shared" ca="1" si="194"/>
        <v xml:space="preserve"> 天猫 </v>
      </c>
      <c r="F660" t="str">
        <f t="shared" ca="1" si="195"/>
        <v xml:space="preserve"> 信用卡 </v>
      </c>
      <c r="G660" t="str">
        <f t="shared" ca="1" si="196"/>
        <v xml:space="preserve"> 天猫 - 天猫 - 信用卡 </v>
      </c>
      <c r="H660" t="str">
        <f t="shared" ca="1" si="197"/>
        <v>1953</v>
      </c>
      <c r="I660">
        <f t="shared" ca="1" si="198"/>
        <v>6</v>
      </c>
      <c r="J660" t="str">
        <f t="shared" ca="1" si="199"/>
        <v>天猫 - 天猫 - 信用卡</v>
      </c>
      <c r="K660" t="str">
        <f t="shared" ca="1" si="200"/>
        <v>130****1953</v>
      </c>
      <c r="L660">
        <f t="shared" si="201"/>
        <v>660</v>
      </c>
      <c r="M660">
        <f t="shared" si="202"/>
        <v>659</v>
      </c>
      <c r="N660" s="3">
        <f t="shared" ca="1" si="203"/>
        <v>147220</v>
      </c>
      <c r="O660" s="5">
        <f t="shared" ca="1" si="204"/>
        <v>156026</v>
      </c>
      <c r="P660" t="str">
        <f t="shared" ca="1" si="205"/>
        <v xml:space="preserve"> 微信支付 </v>
      </c>
      <c r="Q660" t="str">
        <f t="shared" ca="1" si="206"/>
        <v xml:space="preserve"> 信用卡 </v>
      </c>
      <c r="R660" t="str">
        <f t="shared" ca="1" si="207"/>
        <v xml:space="preserve"> 信用卡 </v>
      </c>
      <c r="S660" t="str">
        <f t="shared" ca="1" si="208"/>
        <v>微信支付 - 信用卡 - 信用卡</v>
      </c>
    </row>
    <row r="661" spans="1:19" x14ac:dyDescent="0.2">
      <c r="A661" s="3">
        <f t="shared" ca="1" si="192"/>
        <v>156026</v>
      </c>
      <c r="B661">
        <v>101234</v>
      </c>
      <c r="C661">
        <f t="shared" ca="1" si="193"/>
        <v>13374624790</v>
      </c>
      <c r="D661" t="str">
        <f t="shared" ca="1" si="194"/>
        <v xml:space="preserve"> App </v>
      </c>
      <c r="E661" t="str">
        <f t="shared" ca="1" si="194"/>
        <v xml:space="preserve"> 微信 </v>
      </c>
      <c r="F661" t="str">
        <f t="shared" ca="1" si="195"/>
        <v xml:space="preserve"> 信用卡 </v>
      </c>
      <c r="G661" t="str">
        <f t="shared" ca="1" si="196"/>
        <v xml:space="preserve"> App - 微信 - 信用卡 </v>
      </c>
      <c r="H661" t="str">
        <f t="shared" ca="1" si="197"/>
        <v>4790</v>
      </c>
      <c r="I661">
        <f t="shared" ca="1" si="198"/>
        <v>6</v>
      </c>
      <c r="J661" t="str">
        <f t="shared" ca="1" si="199"/>
        <v>App - 微信 - 信用卡</v>
      </c>
      <c r="K661" t="str">
        <f t="shared" ca="1" si="200"/>
        <v>133****4790</v>
      </c>
      <c r="L661">
        <f t="shared" si="201"/>
        <v>661</v>
      </c>
      <c r="M661">
        <f t="shared" si="202"/>
        <v>660</v>
      </c>
      <c r="N661" s="3">
        <f t="shared" ca="1" si="203"/>
        <v>102794</v>
      </c>
      <c r="O661" s="5">
        <f t="shared" ca="1" si="204"/>
        <v>113523</v>
      </c>
      <c r="P661" t="str">
        <f t="shared" ca="1" si="205"/>
        <v xml:space="preserve"> 微信支付 </v>
      </c>
      <c r="Q661" t="str">
        <f t="shared" ca="1" si="206"/>
        <v xml:space="preserve"> 微信支付 </v>
      </c>
      <c r="R661" t="str">
        <f t="shared" ca="1" si="207"/>
        <v xml:space="preserve"> 信用卡 </v>
      </c>
      <c r="S661" t="str">
        <f t="shared" ca="1" si="208"/>
        <v>微信支付 - 微信支付 - 信用卡</v>
      </c>
    </row>
    <row r="662" spans="1:19" x14ac:dyDescent="0.2">
      <c r="A662" s="3">
        <f t="shared" ca="1" si="192"/>
        <v>113523</v>
      </c>
      <c r="B662">
        <v>100220</v>
      </c>
      <c r="C662">
        <f t="shared" ca="1" si="193"/>
        <v>13251943296</v>
      </c>
      <c r="D662" t="str">
        <f t="shared" ref="D662:E681" ca="1" si="209">IF(RAND()&lt;0.33," 天猫 ",IF(RAND()&lt;0.66," 微信 "," App "))</f>
        <v xml:space="preserve"> 微信 </v>
      </c>
      <c r="E662" t="str">
        <f t="shared" ca="1" si="209"/>
        <v xml:space="preserve"> 微信 </v>
      </c>
      <c r="F662" t="str">
        <f t="shared" ca="1" si="195"/>
        <v xml:space="preserve"> 信用卡 </v>
      </c>
      <c r="G662" t="str">
        <f t="shared" ca="1" si="196"/>
        <v xml:space="preserve"> 微信 - 微信 - 信用卡 </v>
      </c>
      <c r="H662" t="str">
        <f t="shared" ca="1" si="197"/>
        <v>3296</v>
      </c>
      <c r="I662">
        <f t="shared" ca="1" si="198"/>
        <v>6</v>
      </c>
      <c r="J662" t="str">
        <f t="shared" ca="1" si="199"/>
        <v>微信 - 微信 - 信用卡</v>
      </c>
      <c r="K662" t="str">
        <f t="shared" ca="1" si="200"/>
        <v>132****3296</v>
      </c>
      <c r="L662">
        <f t="shared" si="201"/>
        <v>662</v>
      </c>
      <c r="M662">
        <f t="shared" si="202"/>
        <v>661</v>
      </c>
      <c r="N662" s="3">
        <f t="shared" ca="1" si="203"/>
        <v>193146</v>
      </c>
      <c r="O662" s="5">
        <f t="shared" ca="1" si="204"/>
        <v>129306</v>
      </c>
      <c r="P662" t="str">
        <f t="shared" ca="1" si="205"/>
        <v xml:space="preserve"> 信用卡 </v>
      </c>
      <c r="Q662" t="str">
        <f t="shared" ca="1" si="206"/>
        <v xml:space="preserve"> 信用卡 </v>
      </c>
      <c r="R662" t="str">
        <f t="shared" ca="1" si="207"/>
        <v xml:space="preserve"> 微信支付 </v>
      </c>
      <c r="S662" t="str">
        <f t="shared" ca="1" si="208"/>
        <v>信用卡 - 信用卡 - 微信支付</v>
      </c>
    </row>
    <row r="663" spans="1:19" x14ac:dyDescent="0.2">
      <c r="A663" s="3">
        <f t="shared" ca="1" si="192"/>
        <v>129306</v>
      </c>
      <c r="B663">
        <v>100707</v>
      </c>
      <c r="C663">
        <f t="shared" ca="1" si="193"/>
        <v>13229264669</v>
      </c>
      <c r="D663" t="str">
        <f t="shared" ca="1" si="209"/>
        <v xml:space="preserve"> 微信 </v>
      </c>
      <c r="E663" t="str">
        <f t="shared" ca="1" si="209"/>
        <v xml:space="preserve"> 天猫 </v>
      </c>
      <c r="F663" t="str">
        <f t="shared" ca="1" si="195"/>
        <v xml:space="preserve"> 微信支付 </v>
      </c>
      <c r="G663" t="str">
        <f t="shared" ca="1" si="196"/>
        <v xml:space="preserve"> 微信 - 天猫 - 微信支付 </v>
      </c>
      <c r="H663" t="str">
        <f t="shared" ca="1" si="197"/>
        <v>4669</v>
      </c>
      <c r="I663">
        <f t="shared" ca="1" si="198"/>
        <v>6</v>
      </c>
      <c r="J663" t="str">
        <f t="shared" ca="1" si="199"/>
        <v>微信 - 天猫 - 微信支付</v>
      </c>
      <c r="K663" t="str">
        <f t="shared" ca="1" si="200"/>
        <v>132****4669</v>
      </c>
      <c r="L663">
        <f t="shared" si="201"/>
        <v>663</v>
      </c>
      <c r="M663">
        <f t="shared" si="202"/>
        <v>662</v>
      </c>
      <c r="N663" s="3">
        <f t="shared" ca="1" si="203"/>
        <v>166429</v>
      </c>
      <c r="O663" s="5">
        <f t="shared" ca="1" si="204"/>
        <v>184736</v>
      </c>
      <c r="P663" t="str">
        <f t="shared" ca="1" si="205"/>
        <v xml:space="preserve"> 微信支付 </v>
      </c>
      <c r="Q663" t="str">
        <f t="shared" ca="1" si="206"/>
        <v xml:space="preserve"> 信用卡 </v>
      </c>
      <c r="R663" t="str">
        <f t="shared" ca="1" si="207"/>
        <v xml:space="preserve"> 信用卡 </v>
      </c>
      <c r="S663" t="str">
        <f t="shared" ca="1" si="208"/>
        <v>微信支付 - 信用卡 - 信用卡</v>
      </c>
    </row>
    <row r="664" spans="1:19" x14ac:dyDescent="0.2">
      <c r="A664" s="3">
        <f t="shared" ca="1" si="192"/>
        <v>184736</v>
      </c>
      <c r="B664">
        <v>101411</v>
      </c>
      <c r="C664">
        <f t="shared" ca="1" si="193"/>
        <v>13730684033</v>
      </c>
      <c r="D664" t="str">
        <f t="shared" ca="1" si="209"/>
        <v xml:space="preserve"> 天猫 </v>
      </c>
      <c r="E664" t="str">
        <f t="shared" ca="1" si="209"/>
        <v xml:space="preserve"> App </v>
      </c>
      <c r="F664" t="str">
        <f t="shared" ca="1" si="195"/>
        <v xml:space="preserve"> 微信支付 </v>
      </c>
      <c r="G664" t="str">
        <f t="shared" ca="1" si="196"/>
        <v xml:space="preserve"> 天猫 - App - 微信支付 </v>
      </c>
      <c r="H664" t="str">
        <f t="shared" ca="1" si="197"/>
        <v>4033</v>
      </c>
      <c r="I664">
        <f t="shared" ca="1" si="198"/>
        <v>6</v>
      </c>
      <c r="J664" t="str">
        <f t="shared" ca="1" si="199"/>
        <v>天猫 - App - 微信支付</v>
      </c>
      <c r="K664" t="str">
        <f t="shared" ca="1" si="200"/>
        <v>137****4033</v>
      </c>
      <c r="L664">
        <f t="shared" si="201"/>
        <v>664</v>
      </c>
      <c r="M664">
        <f t="shared" si="202"/>
        <v>663</v>
      </c>
      <c r="N664" s="3">
        <f t="shared" ca="1" si="203"/>
        <v>139744</v>
      </c>
      <c r="O664" s="5">
        <f t="shared" ca="1" si="204"/>
        <v>189735</v>
      </c>
      <c r="P664" t="str">
        <f t="shared" ca="1" si="205"/>
        <v xml:space="preserve"> 信用卡 </v>
      </c>
      <c r="Q664" t="str">
        <f t="shared" ca="1" si="206"/>
        <v xml:space="preserve"> 微信支付 </v>
      </c>
      <c r="R664" t="str">
        <f t="shared" ca="1" si="207"/>
        <v xml:space="preserve"> 微信支付 </v>
      </c>
      <c r="S664" t="str">
        <f t="shared" ca="1" si="208"/>
        <v>信用卡 - 微信支付 - 微信支付</v>
      </c>
    </row>
    <row r="665" spans="1:19" x14ac:dyDescent="0.2">
      <c r="A665" s="3">
        <f t="shared" ca="1" si="192"/>
        <v>189735</v>
      </c>
      <c r="B665">
        <v>100033</v>
      </c>
      <c r="C665">
        <f t="shared" ca="1" si="193"/>
        <v>13479908645</v>
      </c>
      <c r="D665" t="str">
        <f t="shared" ca="1" si="209"/>
        <v xml:space="preserve"> 微信 </v>
      </c>
      <c r="E665" t="str">
        <f t="shared" ca="1" si="209"/>
        <v xml:space="preserve"> App </v>
      </c>
      <c r="F665" t="str">
        <f t="shared" ca="1" si="195"/>
        <v xml:space="preserve"> 信用卡 </v>
      </c>
      <c r="G665" t="str">
        <f t="shared" ca="1" si="196"/>
        <v xml:space="preserve"> 微信 - App - 信用卡 </v>
      </c>
      <c r="H665" t="str">
        <f t="shared" ca="1" si="197"/>
        <v>8645</v>
      </c>
      <c r="I665">
        <f t="shared" ca="1" si="198"/>
        <v>6</v>
      </c>
      <c r="J665" t="str">
        <f t="shared" ca="1" si="199"/>
        <v>微信 - App - 信用卡</v>
      </c>
      <c r="K665" t="str">
        <f t="shared" ca="1" si="200"/>
        <v>134****8645</v>
      </c>
      <c r="L665">
        <f t="shared" si="201"/>
        <v>665</v>
      </c>
      <c r="M665">
        <f t="shared" si="202"/>
        <v>664</v>
      </c>
      <c r="N665" s="3">
        <f t="shared" ca="1" si="203"/>
        <v>159847</v>
      </c>
      <c r="O665" s="5">
        <f t="shared" ca="1" si="204"/>
        <v>122416</v>
      </c>
      <c r="P665" t="str">
        <f t="shared" ca="1" si="205"/>
        <v xml:space="preserve"> 支付宝 </v>
      </c>
      <c r="Q665" t="str">
        <f t="shared" ca="1" si="206"/>
        <v xml:space="preserve"> 微信支付 </v>
      </c>
      <c r="R665" t="str">
        <f t="shared" ca="1" si="207"/>
        <v xml:space="preserve"> 微信支付 </v>
      </c>
      <c r="S665" t="str">
        <f t="shared" ca="1" si="208"/>
        <v>支付宝 - 微信支付 - 微信支付</v>
      </c>
    </row>
    <row r="666" spans="1:19" x14ac:dyDescent="0.2">
      <c r="A666" s="3">
        <f t="shared" ca="1" si="192"/>
        <v>122416</v>
      </c>
      <c r="B666">
        <v>101070</v>
      </c>
      <c r="C666">
        <f t="shared" ca="1" si="193"/>
        <v>13171477488</v>
      </c>
      <c r="D666" t="str">
        <f t="shared" ca="1" si="209"/>
        <v xml:space="preserve"> 微信 </v>
      </c>
      <c r="E666" t="str">
        <f t="shared" ca="1" si="209"/>
        <v xml:space="preserve"> App </v>
      </c>
      <c r="F666" t="str">
        <f t="shared" ca="1" si="195"/>
        <v xml:space="preserve"> 微信支付 </v>
      </c>
      <c r="G666" t="str">
        <f t="shared" ca="1" si="196"/>
        <v xml:space="preserve"> 微信 - App - 微信支付 </v>
      </c>
      <c r="H666" t="str">
        <f t="shared" ca="1" si="197"/>
        <v>7488</v>
      </c>
      <c r="I666">
        <f t="shared" ca="1" si="198"/>
        <v>6</v>
      </c>
      <c r="J666" t="str">
        <f t="shared" ca="1" si="199"/>
        <v>微信 - App - 微信支付</v>
      </c>
      <c r="K666" t="str">
        <f t="shared" ca="1" si="200"/>
        <v>131****7488</v>
      </c>
      <c r="L666">
        <f t="shared" si="201"/>
        <v>666</v>
      </c>
      <c r="M666">
        <f t="shared" si="202"/>
        <v>665</v>
      </c>
      <c r="N666" s="3">
        <f t="shared" ca="1" si="203"/>
        <v>145401</v>
      </c>
      <c r="O666" s="5">
        <f t="shared" ca="1" si="204"/>
        <v>169108</v>
      </c>
      <c r="P666" t="str">
        <f t="shared" ca="1" si="205"/>
        <v xml:space="preserve"> 信用卡 </v>
      </c>
      <c r="Q666" t="str">
        <f t="shared" ca="1" si="206"/>
        <v xml:space="preserve"> 微信支付 </v>
      </c>
      <c r="R666" t="str">
        <f t="shared" ca="1" si="207"/>
        <v xml:space="preserve"> 微信支付 </v>
      </c>
      <c r="S666" t="str">
        <f t="shared" ca="1" si="208"/>
        <v>信用卡 - 微信支付 - 微信支付</v>
      </c>
    </row>
    <row r="667" spans="1:19" x14ac:dyDescent="0.2">
      <c r="A667" s="3">
        <f t="shared" ca="1" si="192"/>
        <v>169108</v>
      </c>
      <c r="B667">
        <v>101151</v>
      </c>
      <c r="C667">
        <f t="shared" ca="1" si="193"/>
        <v>13382478599</v>
      </c>
      <c r="D667" t="str">
        <f t="shared" ca="1" si="209"/>
        <v xml:space="preserve"> 天猫 </v>
      </c>
      <c r="E667" t="str">
        <f t="shared" ca="1" si="209"/>
        <v xml:space="preserve"> 微信 </v>
      </c>
      <c r="F667" t="str">
        <f t="shared" ca="1" si="195"/>
        <v xml:space="preserve"> 支付宝 </v>
      </c>
      <c r="G667" t="str">
        <f t="shared" ca="1" si="196"/>
        <v xml:space="preserve"> 天猫 - 微信 - 支付宝 </v>
      </c>
      <c r="H667" t="str">
        <f t="shared" ca="1" si="197"/>
        <v>8599</v>
      </c>
      <c r="I667">
        <f t="shared" ca="1" si="198"/>
        <v>6</v>
      </c>
      <c r="J667" t="str">
        <f t="shared" ca="1" si="199"/>
        <v>天猫 - 微信 - 支付宝</v>
      </c>
      <c r="K667" t="str">
        <f t="shared" ca="1" si="200"/>
        <v>133****8599</v>
      </c>
      <c r="L667">
        <f t="shared" si="201"/>
        <v>667</v>
      </c>
      <c r="M667">
        <f t="shared" si="202"/>
        <v>666</v>
      </c>
      <c r="N667" s="3">
        <f t="shared" ca="1" si="203"/>
        <v>130984</v>
      </c>
      <c r="O667" s="5">
        <f t="shared" ca="1" si="204"/>
        <v>101158</v>
      </c>
      <c r="P667" t="str">
        <f t="shared" ca="1" si="205"/>
        <v xml:space="preserve"> 微信支付 </v>
      </c>
      <c r="Q667" t="str">
        <f t="shared" ca="1" si="206"/>
        <v xml:space="preserve"> 微信支付 </v>
      </c>
      <c r="R667" t="str">
        <f t="shared" ca="1" si="207"/>
        <v xml:space="preserve"> 信用卡 </v>
      </c>
      <c r="S667" t="str">
        <f t="shared" ca="1" si="208"/>
        <v>微信支付 - 微信支付 - 信用卡</v>
      </c>
    </row>
    <row r="668" spans="1:19" x14ac:dyDescent="0.2">
      <c r="A668" s="3">
        <f t="shared" ca="1" si="192"/>
        <v>101158</v>
      </c>
      <c r="B668">
        <v>101391</v>
      </c>
      <c r="C668">
        <f t="shared" ca="1" si="193"/>
        <v>13206835075</v>
      </c>
      <c r="D668" t="str">
        <f t="shared" ca="1" si="209"/>
        <v xml:space="preserve"> 微信 </v>
      </c>
      <c r="E668" t="str">
        <f t="shared" ca="1" si="209"/>
        <v xml:space="preserve"> 微信 </v>
      </c>
      <c r="F668" t="str">
        <f t="shared" ca="1" si="195"/>
        <v xml:space="preserve"> 微信支付 </v>
      </c>
      <c r="G668" t="str">
        <f t="shared" ca="1" si="196"/>
        <v xml:space="preserve"> 微信 - 微信 - 微信支付 </v>
      </c>
      <c r="H668" t="str">
        <f t="shared" ca="1" si="197"/>
        <v>5075</v>
      </c>
      <c r="I668">
        <f t="shared" ca="1" si="198"/>
        <v>6</v>
      </c>
      <c r="J668" t="str">
        <f t="shared" ca="1" si="199"/>
        <v>微信 - 微信 - 微信支付</v>
      </c>
      <c r="K668" t="str">
        <f t="shared" ca="1" si="200"/>
        <v>132****5075</v>
      </c>
      <c r="L668">
        <f t="shared" si="201"/>
        <v>668</v>
      </c>
      <c r="M668">
        <f t="shared" si="202"/>
        <v>667</v>
      </c>
      <c r="N668" s="3">
        <f t="shared" ca="1" si="203"/>
        <v>101218</v>
      </c>
      <c r="O668" s="5">
        <f t="shared" ca="1" si="204"/>
        <v>127321</v>
      </c>
      <c r="P668" t="str">
        <f t="shared" ca="1" si="205"/>
        <v xml:space="preserve"> 信用卡 </v>
      </c>
      <c r="Q668" t="str">
        <f t="shared" ca="1" si="206"/>
        <v xml:space="preserve"> 微信支付 </v>
      </c>
      <c r="R668" t="str">
        <f t="shared" ca="1" si="207"/>
        <v xml:space="preserve"> 微信支付 </v>
      </c>
      <c r="S668" t="str">
        <f t="shared" ca="1" si="208"/>
        <v>信用卡 - 微信支付 - 微信支付</v>
      </c>
    </row>
    <row r="669" spans="1:19" x14ac:dyDescent="0.2">
      <c r="A669" s="3">
        <f t="shared" ca="1" si="192"/>
        <v>127321</v>
      </c>
      <c r="B669">
        <v>100128</v>
      </c>
      <c r="C669">
        <f t="shared" ca="1" si="193"/>
        <v>13683549656</v>
      </c>
      <c r="D669" t="str">
        <f t="shared" ca="1" si="209"/>
        <v xml:space="preserve"> 微信 </v>
      </c>
      <c r="E669" t="str">
        <f t="shared" ca="1" si="209"/>
        <v xml:space="preserve"> 天猫 </v>
      </c>
      <c r="F669" t="str">
        <f t="shared" ca="1" si="195"/>
        <v xml:space="preserve"> 信用卡 </v>
      </c>
      <c r="G669" t="str">
        <f t="shared" ca="1" si="196"/>
        <v xml:space="preserve"> 微信 - 天猫 - 信用卡 </v>
      </c>
      <c r="H669" t="str">
        <f t="shared" ca="1" si="197"/>
        <v>9656</v>
      </c>
      <c r="I669">
        <f t="shared" ca="1" si="198"/>
        <v>6</v>
      </c>
      <c r="J669" t="str">
        <f t="shared" ca="1" si="199"/>
        <v>微信 - 天猫 - 信用卡</v>
      </c>
      <c r="K669" t="str">
        <f t="shared" ca="1" si="200"/>
        <v>136****9656</v>
      </c>
      <c r="L669">
        <f t="shared" si="201"/>
        <v>669</v>
      </c>
      <c r="M669">
        <f t="shared" si="202"/>
        <v>668</v>
      </c>
      <c r="N669" s="3">
        <f t="shared" ca="1" si="203"/>
        <v>166954</v>
      </c>
      <c r="O669" s="5">
        <f t="shared" ca="1" si="204"/>
        <v>185584</v>
      </c>
      <c r="P669" t="str">
        <f t="shared" ca="1" si="205"/>
        <v xml:space="preserve"> 微信支付 </v>
      </c>
      <c r="Q669" t="str">
        <f t="shared" ca="1" si="206"/>
        <v xml:space="preserve"> 信用卡 </v>
      </c>
      <c r="R669" t="str">
        <f t="shared" ca="1" si="207"/>
        <v xml:space="preserve"> 信用卡 </v>
      </c>
      <c r="S669" t="str">
        <f t="shared" ca="1" si="208"/>
        <v>微信支付 - 信用卡 - 信用卡</v>
      </c>
    </row>
    <row r="670" spans="1:19" x14ac:dyDescent="0.2">
      <c r="A670" s="3">
        <f t="shared" ca="1" si="192"/>
        <v>185584</v>
      </c>
      <c r="B670">
        <v>101114</v>
      </c>
      <c r="C670">
        <f t="shared" ca="1" si="193"/>
        <v>13282339241</v>
      </c>
      <c r="D670" t="str">
        <f t="shared" ca="1" si="209"/>
        <v xml:space="preserve"> 微信 </v>
      </c>
      <c r="E670" t="str">
        <f t="shared" ca="1" si="209"/>
        <v xml:space="preserve"> 天猫 </v>
      </c>
      <c r="F670" t="str">
        <f t="shared" ca="1" si="195"/>
        <v xml:space="preserve"> 支付宝 </v>
      </c>
      <c r="G670" t="str">
        <f t="shared" ca="1" si="196"/>
        <v xml:space="preserve"> 微信 - 天猫 - 支付宝 </v>
      </c>
      <c r="H670" t="str">
        <f t="shared" ca="1" si="197"/>
        <v>9241</v>
      </c>
      <c r="I670">
        <f t="shared" ca="1" si="198"/>
        <v>6</v>
      </c>
      <c r="J670" t="str">
        <f t="shared" ca="1" si="199"/>
        <v>微信 - 天猫 - 支付宝</v>
      </c>
      <c r="K670" t="str">
        <f t="shared" ca="1" si="200"/>
        <v>132****9241</v>
      </c>
      <c r="L670">
        <f t="shared" si="201"/>
        <v>670</v>
      </c>
      <c r="M670">
        <f t="shared" si="202"/>
        <v>669</v>
      </c>
      <c r="N670" s="3">
        <f t="shared" ca="1" si="203"/>
        <v>154869</v>
      </c>
      <c r="O670" s="5">
        <f t="shared" ca="1" si="204"/>
        <v>194544</v>
      </c>
      <c r="P670" t="str">
        <f t="shared" ca="1" si="205"/>
        <v xml:space="preserve"> 微信支付 </v>
      </c>
      <c r="Q670" t="str">
        <f t="shared" ca="1" si="206"/>
        <v xml:space="preserve"> 支付宝 </v>
      </c>
      <c r="R670" t="str">
        <f t="shared" ca="1" si="207"/>
        <v xml:space="preserve"> 微信支付 </v>
      </c>
      <c r="S670" t="str">
        <f t="shared" ca="1" si="208"/>
        <v>微信支付 - 支付宝 - 微信支付</v>
      </c>
    </row>
    <row r="671" spans="1:19" x14ac:dyDescent="0.2">
      <c r="A671" s="3">
        <f t="shared" ca="1" si="192"/>
        <v>194544</v>
      </c>
      <c r="B671">
        <v>100289</v>
      </c>
      <c r="C671">
        <f t="shared" ca="1" si="193"/>
        <v>13663853740</v>
      </c>
      <c r="D671" t="str">
        <f t="shared" ca="1" si="209"/>
        <v xml:space="preserve"> 天猫 </v>
      </c>
      <c r="E671" t="str">
        <f t="shared" ca="1" si="209"/>
        <v xml:space="preserve"> 天猫 </v>
      </c>
      <c r="F671" t="str">
        <f t="shared" ca="1" si="195"/>
        <v xml:space="preserve"> 微信支付 </v>
      </c>
      <c r="G671" t="str">
        <f t="shared" ca="1" si="196"/>
        <v xml:space="preserve"> 天猫 - 天猫 - 微信支付 </v>
      </c>
      <c r="H671" t="str">
        <f t="shared" ca="1" si="197"/>
        <v>3740</v>
      </c>
      <c r="I671">
        <f t="shared" ca="1" si="198"/>
        <v>6</v>
      </c>
      <c r="J671" t="str">
        <f t="shared" ca="1" si="199"/>
        <v>天猫 - 天猫 - 微信支付</v>
      </c>
      <c r="K671" t="str">
        <f t="shared" ca="1" si="200"/>
        <v>136****3740</v>
      </c>
      <c r="L671">
        <f t="shared" si="201"/>
        <v>671</v>
      </c>
      <c r="M671">
        <f t="shared" si="202"/>
        <v>670</v>
      </c>
      <c r="N671" s="3">
        <f t="shared" ca="1" si="203"/>
        <v>188835</v>
      </c>
      <c r="O671" s="5">
        <f t="shared" ca="1" si="204"/>
        <v>148710</v>
      </c>
      <c r="P671" t="str">
        <f t="shared" ca="1" si="205"/>
        <v xml:space="preserve"> 微信支付 </v>
      </c>
      <c r="Q671" t="str">
        <f t="shared" ca="1" si="206"/>
        <v xml:space="preserve"> 微信支付 </v>
      </c>
      <c r="R671" t="str">
        <f t="shared" ca="1" si="207"/>
        <v xml:space="preserve"> 支付宝 </v>
      </c>
      <c r="S671" t="str">
        <f t="shared" ca="1" si="208"/>
        <v>微信支付 - 微信支付 - 支付宝</v>
      </c>
    </row>
    <row r="672" spans="1:19" x14ac:dyDescent="0.2">
      <c r="A672" s="3">
        <f t="shared" ca="1" si="192"/>
        <v>148710</v>
      </c>
      <c r="B672">
        <v>101009</v>
      </c>
      <c r="C672">
        <f t="shared" ca="1" si="193"/>
        <v>13507273183</v>
      </c>
      <c r="D672" t="str">
        <f t="shared" ca="1" si="209"/>
        <v xml:space="preserve"> 天猫 </v>
      </c>
      <c r="E672" t="str">
        <f t="shared" ca="1" si="209"/>
        <v xml:space="preserve"> 天猫 </v>
      </c>
      <c r="F672" t="str">
        <f t="shared" ca="1" si="195"/>
        <v xml:space="preserve"> 支付宝 </v>
      </c>
      <c r="G672" t="str">
        <f t="shared" ca="1" si="196"/>
        <v xml:space="preserve"> 天猫 - 天猫 - 支付宝 </v>
      </c>
      <c r="H672" t="str">
        <f t="shared" ca="1" si="197"/>
        <v>3183</v>
      </c>
      <c r="I672">
        <f t="shared" ca="1" si="198"/>
        <v>6</v>
      </c>
      <c r="J672" t="str">
        <f t="shared" ca="1" si="199"/>
        <v>天猫 - 天猫 - 支付宝</v>
      </c>
      <c r="K672" t="str">
        <f t="shared" ca="1" si="200"/>
        <v>135****3183</v>
      </c>
      <c r="L672">
        <f t="shared" si="201"/>
        <v>672</v>
      </c>
      <c r="M672">
        <f t="shared" si="202"/>
        <v>671</v>
      </c>
      <c r="N672" s="3">
        <f t="shared" ca="1" si="203"/>
        <v>197216</v>
      </c>
      <c r="O672" s="5">
        <f t="shared" ca="1" si="204"/>
        <v>116185</v>
      </c>
      <c r="P672" t="str">
        <f t="shared" ca="1" si="205"/>
        <v xml:space="preserve"> 微信支付 </v>
      </c>
      <c r="Q672" t="str">
        <f t="shared" ca="1" si="206"/>
        <v xml:space="preserve"> 信用卡 </v>
      </c>
      <c r="R672" t="str">
        <f t="shared" ca="1" si="207"/>
        <v xml:space="preserve"> 信用卡 </v>
      </c>
      <c r="S672" t="str">
        <f t="shared" ca="1" si="208"/>
        <v>微信支付 - 信用卡 - 信用卡</v>
      </c>
    </row>
    <row r="673" spans="1:19" x14ac:dyDescent="0.2">
      <c r="A673" s="3">
        <f t="shared" ca="1" si="192"/>
        <v>116185</v>
      </c>
      <c r="B673">
        <v>101436</v>
      </c>
      <c r="C673">
        <f t="shared" ca="1" si="193"/>
        <v>13430834163</v>
      </c>
      <c r="D673" t="str">
        <f t="shared" ca="1" si="209"/>
        <v xml:space="preserve"> 微信 </v>
      </c>
      <c r="E673" t="str">
        <f t="shared" ca="1" si="209"/>
        <v xml:space="preserve"> 微信 </v>
      </c>
      <c r="F673" t="str">
        <f t="shared" ca="1" si="195"/>
        <v xml:space="preserve"> 微信支付 </v>
      </c>
      <c r="G673" t="str">
        <f t="shared" ca="1" si="196"/>
        <v xml:space="preserve"> 微信 - 微信 - 微信支付 </v>
      </c>
      <c r="H673" t="str">
        <f t="shared" ca="1" si="197"/>
        <v>4163</v>
      </c>
      <c r="I673">
        <f t="shared" ca="1" si="198"/>
        <v>6</v>
      </c>
      <c r="J673" t="str">
        <f t="shared" ca="1" si="199"/>
        <v>微信 - 微信 - 微信支付</v>
      </c>
      <c r="K673" t="str">
        <f t="shared" ca="1" si="200"/>
        <v>134****4163</v>
      </c>
      <c r="L673">
        <f t="shared" si="201"/>
        <v>673</v>
      </c>
      <c r="M673">
        <f t="shared" si="202"/>
        <v>672</v>
      </c>
      <c r="N673" s="3">
        <f t="shared" ca="1" si="203"/>
        <v>141755</v>
      </c>
      <c r="O673" s="5">
        <f t="shared" ca="1" si="204"/>
        <v>175173</v>
      </c>
      <c r="P673" t="str">
        <f t="shared" ca="1" si="205"/>
        <v xml:space="preserve"> 支付宝 </v>
      </c>
      <c r="Q673" t="str">
        <f t="shared" ca="1" si="206"/>
        <v xml:space="preserve"> 微信支付 </v>
      </c>
      <c r="R673" t="str">
        <f t="shared" ca="1" si="207"/>
        <v xml:space="preserve"> 支付宝 </v>
      </c>
      <c r="S673" t="str">
        <f t="shared" ca="1" si="208"/>
        <v>支付宝 - 微信支付 - 支付宝</v>
      </c>
    </row>
    <row r="674" spans="1:19" x14ac:dyDescent="0.2">
      <c r="A674" s="3">
        <f t="shared" ca="1" si="192"/>
        <v>175173</v>
      </c>
      <c r="B674">
        <v>100374</v>
      </c>
      <c r="C674">
        <f t="shared" ca="1" si="193"/>
        <v>13602968841</v>
      </c>
      <c r="D674" t="str">
        <f t="shared" ca="1" si="209"/>
        <v xml:space="preserve"> App </v>
      </c>
      <c r="E674" t="str">
        <f t="shared" ca="1" si="209"/>
        <v xml:space="preserve"> 微信 </v>
      </c>
      <c r="F674" t="str">
        <f t="shared" ca="1" si="195"/>
        <v xml:space="preserve"> 支付宝 </v>
      </c>
      <c r="G674" t="str">
        <f t="shared" ca="1" si="196"/>
        <v xml:space="preserve"> App - 微信 - 支付宝 </v>
      </c>
      <c r="H674" t="str">
        <f t="shared" ca="1" si="197"/>
        <v>8841</v>
      </c>
      <c r="I674">
        <f t="shared" ca="1" si="198"/>
        <v>6</v>
      </c>
      <c r="J674" t="str">
        <f t="shared" ca="1" si="199"/>
        <v>App - 微信 - 支付宝</v>
      </c>
      <c r="K674" t="str">
        <f t="shared" ca="1" si="200"/>
        <v>136****8841</v>
      </c>
      <c r="L674">
        <f t="shared" si="201"/>
        <v>674</v>
      </c>
      <c r="M674">
        <f t="shared" si="202"/>
        <v>673</v>
      </c>
      <c r="N674" s="3">
        <f t="shared" ca="1" si="203"/>
        <v>196535</v>
      </c>
      <c r="O674" s="5">
        <f t="shared" ca="1" si="204"/>
        <v>146045</v>
      </c>
      <c r="P674" t="str">
        <f t="shared" ca="1" si="205"/>
        <v xml:space="preserve"> 支付宝 </v>
      </c>
      <c r="Q674" t="str">
        <f t="shared" ca="1" si="206"/>
        <v xml:space="preserve"> 微信支付 </v>
      </c>
      <c r="R674" t="str">
        <f t="shared" ca="1" si="207"/>
        <v xml:space="preserve"> 信用卡 </v>
      </c>
      <c r="S674" t="str">
        <f t="shared" ca="1" si="208"/>
        <v>支付宝 - 微信支付 - 信用卡</v>
      </c>
    </row>
    <row r="675" spans="1:19" x14ac:dyDescent="0.2">
      <c r="A675" s="3">
        <f t="shared" ca="1" si="192"/>
        <v>146045</v>
      </c>
      <c r="B675">
        <v>101216</v>
      </c>
      <c r="C675">
        <f t="shared" ca="1" si="193"/>
        <v>13692255811</v>
      </c>
      <c r="D675" t="str">
        <f t="shared" ca="1" si="209"/>
        <v xml:space="preserve"> App </v>
      </c>
      <c r="E675" t="str">
        <f t="shared" ca="1" si="209"/>
        <v xml:space="preserve"> 微信 </v>
      </c>
      <c r="F675" t="str">
        <f t="shared" ca="1" si="195"/>
        <v xml:space="preserve"> 微信支付 </v>
      </c>
      <c r="G675" t="str">
        <f t="shared" ca="1" si="196"/>
        <v xml:space="preserve"> App - 微信 - 微信支付 </v>
      </c>
      <c r="H675" t="str">
        <f t="shared" ca="1" si="197"/>
        <v>5811</v>
      </c>
      <c r="I675">
        <f t="shared" ca="1" si="198"/>
        <v>6</v>
      </c>
      <c r="J675" t="str">
        <f t="shared" ca="1" si="199"/>
        <v>App - 微信 - 微信支付</v>
      </c>
      <c r="K675" t="str">
        <f t="shared" ca="1" si="200"/>
        <v>136****5811</v>
      </c>
      <c r="L675">
        <f t="shared" si="201"/>
        <v>675</v>
      </c>
      <c r="M675">
        <f t="shared" si="202"/>
        <v>674</v>
      </c>
      <c r="N675" s="3">
        <f t="shared" ca="1" si="203"/>
        <v>187784</v>
      </c>
      <c r="O675" s="5">
        <f t="shared" ca="1" si="204"/>
        <v>101439</v>
      </c>
      <c r="P675" t="str">
        <f t="shared" ca="1" si="205"/>
        <v xml:space="preserve"> 微信支付 </v>
      </c>
      <c r="Q675" t="str">
        <f t="shared" ca="1" si="206"/>
        <v xml:space="preserve"> 信用卡 </v>
      </c>
      <c r="R675" t="str">
        <f t="shared" ca="1" si="207"/>
        <v xml:space="preserve"> 支付宝 </v>
      </c>
      <c r="S675" t="str">
        <f t="shared" ca="1" si="208"/>
        <v>微信支付 - 信用卡 - 支付宝</v>
      </c>
    </row>
    <row r="676" spans="1:19" x14ac:dyDescent="0.2">
      <c r="A676" s="3">
        <f t="shared" ca="1" si="192"/>
        <v>101439</v>
      </c>
      <c r="B676">
        <v>100742</v>
      </c>
      <c r="C676">
        <f t="shared" ca="1" si="193"/>
        <v>13301208416</v>
      </c>
      <c r="D676" t="str">
        <f t="shared" ca="1" si="209"/>
        <v xml:space="preserve"> 微信 </v>
      </c>
      <c r="E676" t="str">
        <f t="shared" ca="1" si="209"/>
        <v xml:space="preserve"> App </v>
      </c>
      <c r="F676" t="str">
        <f t="shared" ca="1" si="195"/>
        <v xml:space="preserve"> 支付宝 </v>
      </c>
      <c r="G676" t="str">
        <f t="shared" ca="1" si="196"/>
        <v xml:space="preserve"> 微信 - App - 支付宝 </v>
      </c>
      <c r="H676" t="str">
        <f t="shared" ca="1" si="197"/>
        <v>8416</v>
      </c>
      <c r="I676">
        <f t="shared" ca="1" si="198"/>
        <v>6</v>
      </c>
      <c r="J676" t="str">
        <f t="shared" ca="1" si="199"/>
        <v>微信 - App - 支付宝</v>
      </c>
      <c r="K676" t="str">
        <f t="shared" ca="1" si="200"/>
        <v>133****8416</v>
      </c>
      <c r="L676">
        <f t="shared" si="201"/>
        <v>676</v>
      </c>
      <c r="M676">
        <f t="shared" si="202"/>
        <v>675</v>
      </c>
      <c r="N676" s="3">
        <f t="shared" ca="1" si="203"/>
        <v>120664</v>
      </c>
      <c r="O676" s="5">
        <f t="shared" ca="1" si="204"/>
        <v>179748</v>
      </c>
      <c r="P676" t="str">
        <f t="shared" ca="1" si="205"/>
        <v xml:space="preserve"> 微信支付 </v>
      </c>
      <c r="Q676" t="str">
        <f t="shared" ca="1" si="206"/>
        <v xml:space="preserve"> 信用卡 </v>
      </c>
      <c r="R676" t="str">
        <f t="shared" ca="1" si="207"/>
        <v xml:space="preserve"> 信用卡 </v>
      </c>
      <c r="S676" t="str">
        <f t="shared" ca="1" si="208"/>
        <v>微信支付 - 信用卡 - 信用卡</v>
      </c>
    </row>
    <row r="677" spans="1:19" x14ac:dyDescent="0.2">
      <c r="A677" s="3">
        <f t="shared" ca="1" si="192"/>
        <v>179748</v>
      </c>
      <c r="B677">
        <v>101035</v>
      </c>
      <c r="C677">
        <f t="shared" ca="1" si="193"/>
        <v>13037863195</v>
      </c>
      <c r="D677" t="str">
        <f t="shared" ca="1" si="209"/>
        <v xml:space="preserve"> 微信 </v>
      </c>
      <c r="E677" t="str">
        <f t="shared" ca="1" si="209"/>
        <v xml:space="preserve"> 微信 </v>
      </c>
      <c r="F677" t="str">
        <f t="shared" ca="1" si="195"/>
        <v xml:space="preserve"> 信用卡 </v>
      </c>
      <c r="G677" t="str">
        <f t="shared" ca="1" si="196"/>
        <v xml:space="preserve"> 微信 - 微信 - 信用卡 </v>
      </c>
      <c r="H677" t="str">
        <f t="shared" ca="1" si="197"/>
        <v>3195</v>
      </c>
      <c r="I677">
        <f t="shared" ca="1" si="198"/>
        <v>6</v>
      </c>
      <c r="J677" t="str">
        <f t="shared" ca="1" si="199"/>
        <v>微信 - 微信 - 信用卡</v>
      </c>
      <c r="K677" t="str">
        <f t="shared" ca="1" si="200"/>
        <v>130****3195</v>
      </c>
      <c r="L677">
        <f t="shared" si="201"/>
        <v>677</v>
      </c>
      <c r="M677">
        <f t="shared" si="202"/>
        <v>676</v>
      </c>
      <c r="N677" s="3">
        <f t="shared" ca="1" si="203"/>
        <v>132190</v>
      </c>
      <c r="O677" s="5">
        <f t="shared" ca="1" si="204"/>
        <v>161585</v>
      </c>
      <c r="P677" t="str">
        <f t="shared" ca="1" si="205"/>
        <v xml:space="preserve"> 信用卡 </v>
      </c>
      <c r="Q677" t="str">
        <f t="shared" ca="1" si="206"/>
        <v xml:space="preserve"> 信用卡 </v>
      </c>
      <c r="R677" t="str">
        <f t="shared" ca="1" si="207"/>
        <v xml:space="preserve"> 微信支付 </v>
      </c>
      <c r="S677" t="str">
        <f t="shared" ca="1" si="208"/>
        <v>信用卡 - 信用卡 - 微信支付</v>
      </c>
    </row>
    <row r="678" spans="1:19" x14ac:dyDescent="0.2">
      <c r="A678" s="3">
        <f t="shared" ca="1" si="192"/>
        <v>161585</v>
      </c>
      <c r="B678">
        <v>100195</v>
      </c>
      <c r="C678">
        <f t="shared" ca="1" si="193"/>
        <v>13247445754</v>
      </c>
      <c r="D678" t="str">
        <f t="shared" ca="1" si="209"/>
        <v xml:space="preserve"> 微信 </v>
      </c>
      <c r="E678" t="str">
        <f t="shared" ca="1" si="209"/>
        <v xml:space="preserve"> 微信 </v>
      </c>
      <c r="F678" t="str">
        <f t="shared" ca="1" si="195"/>
        <v xml:space="preserve"> 支付宝 </v>
      </c>
      <c r="G678" t="str">
        <f t="shared" ca="1" si="196"/>
        <v xml:space="preserve"> 微信 - 微信 - 支付宝 </v>
      </c>
      <c r="H678" t="str">
        <f t="shared" ca="1" si="197"/>
        <v>5754</v>
      </c>
      <c r="I678">
        <f t="shared" ca="1" si="198"/>
        <v>6</v>
      </c>
      <c r="J678" t="str">
        <f t="shared" ca="1" si="199"/>
        <v>微信 - 微信 - 支付宝</v>
      </c>
      <c r="K678" t="str">
        <f t="shared" ca="1" si="200"/>
        <v>132****5754</v>
      </c>
      <c r="L678">
        <f t="shared" si="201"/>
        <v>678</v>
      </c>
      <c r="M678">
        <f t="shared" si="202"/>
        <v>677</v>
      </c>
      <c r="N678" s="3">
        <f t="shared" ca="1" si="203"/>
        <v>186374</v>
      </c>
      <c r="O678" s="5">
        <f t="shared" ca="1" si="204"/>
        <v>187836</v>
      </c>
      <c r="P678" t="str">
        <f t="shared" ca="1" si="205"/>
        <v xml:space="preserve"> 微信支付 </v>
      </c>
      <c r="Q678" t="str">
        <f t="shared" ca="1" si="206"/>
        <v xml:space="preserve"> 信用卡 </v>
      </c>
      <c r="R678" t="str">
        <f t="shared" ca="1" si="207"/>
        <v xml:space="preserve"> 支付宝 </v>
      </c>
      <c r="S678" t="str">
        <f t="shared" ca="1" si="208"/>
        <v>微信支付 - 信用卡 - 支付宝</v>
      </c>
    </row>
    <row r="679" spans="1:19" x14ac:dyDescent="0.2">
      <c r="A679" s="3">
        <f t="shared" ca="1" si="192"/>
        <v>187836</v>
      </c>
      <c r="B679">
        <v>101378</v>
      </c>
      <c r="C679">
        <f t="shared" ca="1" si="193"/>
        <v>13540411775</v>
      </c>
      <c r="D679" t="str">
        <f t="shared" ca="1" si="209"/>
        <v xml:space="preserve"> App </v>
      </c>
      <c r="E679" t="str">
        <f t="shared" ca="1" si="209"/>
        <v xml:space="preserve"> 天猫 </v>
      </c>
      <c r="F679" t="str">
        <f t="shared" ca="1" si="195"/>
        <v xml:space="preserve"> 信用卡 </v>
      </c>
      <c r="G679" t="str">
        <f t="shared" ca="1" si="196"/>
        <v xml:space="preserve"> App - 天猫 - 信用卡 </v>
      </c>
      <c r="H679" t="str">
        <f t="shared" ca="1" si="197"/>
        <v>1775</v>
      </c>
      <c r="I679">
        <f t="shared" ca="1" si="198"/>
        <v>6</v>
      </c>
      <c r="J679" t="str">
        <f t="shared" ca="1" si="199"/>
        <v>App - 天猫 - 信用卡</v>
      </c>
      <c r="K679" t="str">
        <f t="shared" ca="1" si="200"/>
        <v>135****1775</v>
      </c>
      <c r="L679">
        <f t="shared" si="201"/>
        <v>679</v>
      </c>
      <c r="M679">
        <f t="shared" si="202"/>
        <v>678</v>
      </c>
      <c r="N679" s="3">
        <f t="shared" ca="1" si="203"/>
        <v>176128</v>
      </c>
      <c r="O679" s="5">
        <f t="shared" ca="1" si="204"/>
        <v>127022</v>
      </c>
      <c r="P679" t="str">
        <f t="shared" ca="1" si="205"/>
        <v xml:space="preserve"> 微信支付 </v>
      </c>
      <c r="Q679" t="str">
        <f t="shared" ca="1" si="206"/>
        <v xml:space="preserve"> 信用卡 </v>
      </c>
      <c r="R679" t="str">
        <f t="shared" ca="1" si="207"/>
        <v xml:space="preserve"> 支付宝 </v>
      </c>
      <c r="S679" t="str">
        <f t="shared" ca="1" si="208"/>
        <v>微信支付 - 信用卡 - 支付宝</v>
      </c>
    </row>
    <row r="680" spans="1:19" x14ac:dyDescent="0.2">
      <c r="A680" s="3">
        <f t="shared" ca="1" si="192"/>
        <v>127022</v>
      </c>
      <c r="B680">
        <v>101232</v>
      </c>
      <c r="C680">
        <f t="shared" ca="1" si="193"/>
        <v>13522583852</v>
      </c>
      <c r="D680" t="str">
        <f t="shared" ca="1" si="209"/>
        <v xml:space="preserve"> 微信 </v>
      </c>
      <c r="E680" t="str">
        <f t="shared" ca="1" si="209"/>
        <v xml:space="preserve"> App </v>
      </c>
      <c r="F680" t="str">
        <f t="shared" ca="1" si="195"/>
        <v xml:space="preserve"> 信用卡 </v>
      </c>
      <c r="G680" t="str">
        <f t="shared" ca="1" si="196"/>
        <v xml:space="preserve"> 微信 - App - 信用卡 </v>
      </c>
      <c r="H680" t="str">
        <f t="shared" ca="1" si="197"/>
        <v>3852</v>
      </c>
      <c r="I680">
        <f t="shared" ca="1" si="198"/>
        <v>6</v>
      </c>
      <c r="J680" t="str">
        <f t="shared" ca="1" si="199"/>
        <v>微信 - App - 信用卡</v>
      </c>
      <c r="K680" t="str">
        <f t="shared" ca="1" si="200"/>
        <v>135****3852</v>
      </c>
      <c r="L680">
        <f t="shared" si="201"/>
        <v>680</v>
      </c>
      <c r="M680">
        <f t="shared" si="202"/>
        <v>679</v>
      </c>
      <c r="N680" s="3">
        <f t="shared" ca="1" si="203"/>
        <v>164088</v>
      </c>
      <c r="O680" s="5">
        <f t="shared" ca="1" si="204"/>
        <v>186703</v>
      </c>
      <c r="P680" t="str">
        <f t="shared" ca="1" si="205"/>
        <v xml:space="preserve"> 支付宝 </v>
      </c>
      <c r="Q680" t="str">
        <f t="shared" ca="1" si="206"/>
        <v xml:space="preserve"> 信用卡 </v>
      </c>
      <c r="R680" t="str">
        <f t="shared" ca="1" si="207"/>
        <v xml:space="preserve"> 支付宝 </v>
      </c>
      <c r="S680" t="str">
        <f t="shared" ca="1" si="208"/>
        <v>支付宝 - 信用卡 - 支付宝</v>
      </c>
    </row>
    <row r="681" spans="1:19" x14ac:dyDescent="0.2">
      <c r="A681" s="3">
        <f t="shared" ca="1" si="192"/>
        <v>186703</v>
      </c>
      <c r="B681">
        <v>100999</v>
      </c>
      <c r="C681">
        <f t="shared" ca="1" si="193"/>
        <v>13607650290</v>
      </c>
      <c r="D681" t="str">
        <f t="shared" ca="1" si="209"/>
        <v xml:space="preserve"> 微信 </v>
      </c>
      <c r="E681" t="str">
        <f t="shared" ca="1" si="209"/>
        <v xml:space="preserve"> 天猫 </v>
      </c>
      <c r="F681" t="str">
        <f t="shared" ca="1" si="195"/>
        <v xml:space="preserve"> 微信支付 </v>
      </c>
      <c r="G681" t="str">
        <f t="shared" ca="1" si="196"/>
        <v xml:space="preserve"> 微信 - 天猫 - 微信支付 </v>
      </c>
      <c r="H681" t="str">
        <f t="shared" ca="1" si="197"/>
        <v>0290</v>
      </c>
      <c r="I681">
        <f t="shared" ca="1" si="198"/>
        <v>6</v>
      </c>
      <c r="J681" t="str">
        <f t="shared" ca="1" si="199"/>
        <v>微信 - 天猫 - 微信支付</v>
      </c>
      <c r="K681" t="str">
        <f t="shared" ca="1" si="200"/>
        <v>136****0290</v>
      </c>
      <c r="L681">
        <f t="shared" si="201"/>
        <v>681</v>
      </c>
      <c r="M681">
        <f t="shared" si="202"/>
        <v>680</v>
      </c>
      <c r="N681" s="3">
        <f t="shared" ca="1" si="203"/>
        <v>120288</v>
      </c>
      <c r="O681" s="5">
        <f t="shared" ca="1" si="204"/>
        <v>146535</v>
      </c>
      <c r="P681" t="str">
        <f t="shared" ca="1" si="205"/>
        <v xml:space="preserve"> 微信支付 </v>
      </c>
      <c r="Q681" t="str">
        <f t="shared" ca="1" si="206"/>
        <v xml:space="preserve"> 信用卡 </v>
      </c>
      <c r="R681" t="str">
        <f t="shared" ca="1" si="207"/>
        <v xml:space="preserve"> 信用卡 </v>
      </c>
      <c r="S681" t="str">
        <f t="shared" ca="1" si="208"/>
        <v>微信支付 - 信用卡 - 信用卡</v>
      </c>
    </row>
    <row r="682" spans="1:19" x14ac:dyDescent="0.2">
      <c r="A682" s="3">
        <f t="shared" ca="1" si="192"/>
        <v>146535</v>
      </c>
      <c r="B682">
        <v>101304</v>
      </c>
      <c r="C682">
        <f t="shared" ca="1" si="193"/>
        <v>13090773909</v>
      </c>
      <c r="D682" t="str">
        <f t="shared" ref="D682:E701" ca="1" si="210">IF(RAND()&lt;0.33," 天猫 ",IF(RAND()&lt;0.66," 微信 "," App "))</f>
        <v xml:space="preserve"> 天猫 </v>
      </c>
      <c r="E682" t="str">
        <f t="shared" ca="1" si="210"/>
        <v xml:space="preserve"> 天猫 </v>
      </c>
      <c r="F682" t="str">
        <f t="shared" ca="1" si="195"/>
        <v xml:space="preserve"> 微信支付 </v>
      </c>
      <c r="G682" t="str">
        <f t="shared" ca="1" si="196"/>
        <v xml:space="preserve"> 天猫 - 天猫 - 微信支付 </v>
      </c>
      <c r="H682" t="str">
        <f t="shared" ca="1" si="197"/>
        <v>3909</v>
      </c>
      <c r="I682">
        <f t="shared" ca="1" si="198"/>
        <v>6</v>
      </c>
      <c r="J682" t="str">
        <f t="shared" ca="1" si="199"/>
        <v>天猫 - 天猫 - 微信支付</v>
      </c>
      <c r="K682" t="str">
        <f t="shared" ca="1" si="200"/>
        <v>130****3909</v>
      </c>
      <c r="L682">
        <f t="shared" si="201"/>
        <v>682</v>
      </c>
      <c r="M682">
        <f t="shared" si="202"/>
        <v>681</v>
      </c>
      <c r="N682" s="3">
        <f t="shared" ca="1" si="203"/>
        <v>114154</v>
      </c>
      <c r="O682" s="5">
        <f t="shared" ca="1" si="204"/>
        <v>177292</v>
      </c>
      <c r="P682" t="str">
        <f t="shared" ca="1" si="205"/>
        <v xml:space="preserve"> 微信支付 </v>
      </c>
      <c r="Q682" t="str">
        <f t="shared" ca="1" si="206"/>
        <v xml:space="preserve"> 信用卡 </v>
      </c>
      <c r="R682" t="str">
        <f t="shared" ca="1" si="207"/>
        <v xml:space="preserve"> 信用卡 </v>
      </c>
      <c r="S682" t="str">
        <f t="shared" ca="1" si="208"/>
        <v>微信支付 - 信用卡 - 信用卡</v>
      </c>
    </row>
    <row r="683" spans="1:19" x14ac:dyDescent="0.2">
      <c r="A683" s="3">
        <f t="shared" ca="1" si="192"/>
        <v>177292</v>
      </c>
      <c r="B683">
        <v>100727</v>
      </c>
      <c r="C683">
        <f t="shared" ca="1" si="193"/>
        <v>13894893264</v>
      </c>
      <c r="D683" t="str">
        <f t="shared" ca="1" si="210"/>
        <v xml:space="preserve"> 微信 </v>
      </c>
      <c r="E683" t="str">
        <f t="shared" ca="1" si="210"/>
        <v xml:space="preserve"> App </v>
      </c>
      <c r="F683" t="str">
        <f t="shared" ca="1" si="195"/>
        <v xml:space="preserve"> 支付宝 </v>
      </c>
      <c r="G683" t="str">
        <f t="shared" ca="1" si="196"/>
        <v xml:space="preserve"> 微信 - App - 支付宝 </v>
      </c>
      <c r="H683" t="str">
        <f t="shared" ca="1" si="197"/>
        <v>3264</v>
      </c>
      <c r="I683">
        <f t="shared" ca="1" si="198"/>
        <v>6</v>
      </c>
      <c r="J683" t="str">
        <f t="shared" ca="1" si="199"/>
        <v>微信 - App - 支付宝</v>
      </c>
      <c r="K683" t="str">
        <f t="shared" ca="1" si="200"/>
        <v>138****3264</v>
      </c>
      <c r="L683">
        <f t="shared" si="201"/>
        <v>683</v>
      </c>
      <c r="M683">
        <f t="shared" si="202"/>
        <v>682</v>
      </c>
      <c r="N683" s="3">
        <f t="shared" ca="1" si="203"/>
        <v>157953</v>
      </c>
      <c r="O683" s="5">
        <f t="shared" ca="1" si="204"/>
        <v>121626</v>
      </c>
      <c r="P683" t="str">
        <f t="shared" ca="1" si="205"/>
        <v xml:space="preserve"> 支付宝 </v>
      </c>
      <c r="Q683" t="str">
        <f t="shared" ca="1" si="206"/>
        <v xml:space="preserve"> 微信支付 </v>
      </c>
      <c r="R683" t="str">
        <f t="shared" ca="1" si="207"/>
        <v xml:space="preserve"> 信用卡 </v>
      </c>
      <c r="S683" t="str">
        <f t="shared" ca="1" si="208"/>
        <v>支付宝 - 微信支付 - 信用卡</v>
      </c>
    </row>
    <row r="684" spans="1:19" x14ac:dyDescent="0.2">
      <c r="A684" s="3">
        <f t="shared" ca="1" si="192"/>
        <v>121626</v>
      </c>
      <c r="B684">
        <v>100358</v>
      </c>
      <c r="C684">
        <f t="shared" ca="1" si="193"/>
        <v>13370155745</v>
      </c>
      <c r="D684" t="str">
        <f t="shared" ca="1" si="210"/>
        <v xml:space="preserve"> 微信 </v>
      </c>
      <c r="E684" t="str">
        <f t="shared" ca="1" si="210"/>
        <v xml:space="preserve"> App </v>
      </c>
      <c r="F684" t="str">
        <f t="shared" ca="1" si="195"/>
        <v xml:space="preserve"> 信用卡 </v>
      </c>
      <c r="G684" t="str">
        <f t="shared" ca="1" si="196"/>
        <v xml:space="preserve"> 微信 - App - 信用卡 </v>
      </c>
      <c r="H684" t="str">
        <f t="shared" ca="1" si="197"/>
        <v>5745</v>
      </c>
      <c r="I684">
        <f t="shared" ca="1" si="198"/>
        <v>6</v>
      </c>
      <c r="J684" t="str">
        <f t="shared" ca="1" si="199"/>
        <v>微信 - App - 信用卡</v>
      </c>
      <c r="K684" t="str">
        <f t="shared" ca="1" si="200"/>
        <v>133****5745</v>
      </c>
      <c r="L684">
        <f t="shared" si="201"/>
        <v>684</v>
      </c>
      <c r="M684">
        <f t="shared" si="202"/>
        <v>683</v>
      </c>
      <c r="N684" s="3">
        <f t="shared" ca="1" si="203"/>
        <v>144891</v>
      </c>
      <c r="O684" s="5">
        <f t="shared" ca="1" si="204"/>
        <v>194192</v>
      </c>
      <c r="P684" t="str">
        <f t="shared" ca="1" si="205"/>
        <v xml:space="preserve"> 微信支付 </v>
      </c>
      <c r="Q684" t="str">
        <f t="shared" ca="1" si="206"/>
        <v xml:space="preserve"> 信用卡 </v>
      </c>
      <c r="R684" t="str">
        <f t="shared" ca="1" si="207"/>
        <v xml:space="preserve"> 信用卡 </v>
      </c>
      <c r="S684" t="str">
        <f t="shared" ca="1" si="208"/>
        <v>微信支付 - 信用卡 - 信用卡</v>
      </c>
    </row>
    <row r="685" spans="1:19" x14ac:dyDescent="0.2">
      <c r="A685" s="3">
        <f t="shared" ca="1" si="192"/>
        <v>194192</v>
      </c>
      <c r="B685">
        <v>100439</v>
      </c>
      <c r="C685">
        <f t="shared" ca="1" si="193"/>
        <v>13075787659</v>
      </c>
      <c r="D685" t="str">
        <f t="shared" ca="1" si="210"/>
        <v xml:space="preserve"> 微信 </v>
      </c>
      <c r="E685" t="str">
        <f t="shared" ca="1" si="210"/>
        <v xml:space="preserve"> 微信 </v>
      </c>
      <c r="F685" t="str">
        <f t="shared" ca="1" si="195"/>
        <v xml:space="preserve"> 微信支付 </v>
      </c>
      <c r="G685" t="str">
        <f t="shared" ca="1" si="196"/>
        <v xml:space="preserve"> 微信 - 微信 - 微信支付 </v>
      </c>
      <c r="H685" t="str">
        <f t="shared" ca="1" si="197"/>
        <v>7659</v>
      </c>
      <c r="I685">
        <f t="shared" ca="1" si="198"/>
        <v>6</v>
      </c>
      <c r="J685" t="str">
        <f t="shared" ca="1" si="199"/>
        <v>微信 - 微信 - 微信支付</v>
      </c>
      <c r="K685" t="str">
        <f t="shared" ca="1" si="200"/>
        <v>130****7659</v>
      </c>
      <c r="L685">
        <f t="shared" si="201"/>
        <v>685</v>
      </c>
      <c r="M685">
        <f t="shared" si="202"/>
        <v>684</v>
      </c>
      <c r="N685" s="3">
        <f t="shared" ca="1" si="203"/>
        <v>137050</v>
      </c>
      <c r="O685" s="5">
        <f t="shared" ca="1" si="204"/>
        <v>130473</v>
      </c>
      <c r="P685" t="str">
        <f t="shared" ca="1" si="205"/>
        <v xml:space="preserve"> 微信支付 </v>
      </c>
      <c r="Q685" t="str">
        <f t="shared" ca="1" si="206"/>
        <v xml:space="preserve"> 信用卡 </v>
      </c>
      <c r="R685" t="str">
        <f t="shared" ca="1" si="207"/>
        <v xml:space="preserve"> 支付宝 </v>
      </c>
      <c r="S685" t="str">
        <f t="shared" ca="1" si="208"/>
        <v>微信支付 - 信用卡 - 支付宝</v>
      </c>
    </row>
    <row r="686" spans="1:19" x14ac:dyDescent="0.2">
      <c r="A686" s="3">
        <f t="shared" ca="1" si="192"/>
        <v>130473</v>
      </c>
      <c r="B686">
        <v>101203</v>
      </c>
      <c r="C686">
        <f t="shared" ca="1" si="193"/>
        <v>13822620427</v>
      </c>
      <c r="D686" t="str">
        <f t="shared" ca="1" si="210"/>
        <v xml:space="preserve"> 天猫 </v>
      </c>
      <c r="E686" t="str">
        <f t="shared" ca="1" si="210"/>
        <v xml:space="preserve"> 微信 </v>
      </c>
      <c r="F686" t="str">
        <f t="shared" ca="1" si="195"/>
        <v xml:space="preserve"> 微信支付 </v>
      </c>
      <c r="G686" t="str">
        <f t="shared" ca="1" si="196"/>
        <v xml:space="preserve"> 天猫 - 微信 - 微信支付 </v>
      </c>
      <c r="H686" t="str">
        <f t="shared" ca="1" si="197"/>
        <v>0427</v>
      </c>
      <c r="I686">
        <f t="shared" ca="1" si="198"/>
        <v>6</v>
      </c>
      <c r="J686" t="str">
        <f t="shared" ca="1" si="199"/>
        <v>天猫 - 微信 - 微信支付</v>
      </c>
      <c r="K686" t="str">
        <f t="shared" ca="1" si="200"/>
        <v>138****0427</v>
      </c>
      <c r="L686">
        <f t="shared" si="201"/>
        <v>686</v>
      </c>
      <c r="M686">
        <f t="shared" si="202"/>
        <v>685</v>
      </c>
      <c r="N686" s="3">
        <f t="shared" ca="1" si="203"/>
        <v>183182</v>
      </c>
      <c r="O686" s="5">
        <f t="shared" ca="1" si="204"/>
        <v>178206</v>
      </c>
      <c r="P686" t="str">
        <f t="shared" ca="1" si="205"/>
        <v xml:space="preserve"> 信用卡 </v>
      </c>
      <c r="Q686" t="str">
        <f t="shared" ca="1" si="206"/>
        <v xml:space="preserve"> 微信支付 </v>
      </c>
      <c r="R686" t="str">
        <f t="shared" ca="1" si="207"/>
        <v xml:space="preserve"> 信用卡 </v>
      </c>
      <c r="S686" t="str">
        <f t="shared" ca="1" si="208"/>
        <v>信用卡 - 微信支付 - 信用卡</v>
      </c>
    </row>
    <row r="687" spans="1:19" x14ac:dyDescent="0.2">
      <c r="A687" s="3">
        <f t="shared" ca="1" si="192"/>
        <v>178206</v>
      </c>
      <c r="B687">
        <v>100314</v>
      </c>
      <c r="C687">
        <f t="shared" ca="1" si="193"/>
        <v>13764932025</v>
      </c>
      <c r="D687" t="str">
        <f t="shared" ca="1" si="210"/>
        <v xml:space="preserve"> 天猫 </v>
      </c>
      <c r="E687" t="str">
        <f t="shared" ca="1" si="210"/>
        <v xml:space="preserve"> 微信 </v>
      </c>
      <c r="F687" t="str">
        <f t="shared" ca="1" si="195"/>
        <v xml:space="preserve"> 信用卡 </v>
      </c>
      <c r="G687" t="str">
        <f t="shared" ca="1" si="196"/>
        <v xml:space="preserve"> 天猫 - 微信 - 信用卡 </v>
      </c>
      <c r="H687" t="str">
        <f t="shared" ca="1" si="197"/>
        <v>2025</v>
      </c>
      <c r="I687">
        <f t="shared" ca="1" si="198"/>
        <v>6</v>
      </c>
      <c r="J687" t="str">
        <f t="shared" ca="1" si="199"/>
        <v>天猫 - 微信 - 信用卡</v>
      </c>
      <c r="K687" t="str">
        <f t="shared" ca="1" si="200"/>
        <v>137****2025</v>
      </c>
      <c r="L687">
        <f t="shared" si="201"/>
        <v>687</v>
      </c>
      <c r="M687">
        <f t="shared" si="202"/>
        <v>686</v>
      </c>
      <c r="N687" s="3">
        <f t="shared" ca="1" si="203"/>
        <v>178083</v>
      </c>
      <c r="O687" s="5">
        <f t="shared" ca="1" si="204"/>
        <v>155346</v>
      </c>
      <c r="P687" t="str">
        <f t="shared" ca="1" si="205"/>
        <v xml:space="preserve"> 支付宝 </v>
      </c>
      <c r="Q687" t="str">
        <f t="shared" ca="1" si="206"/>
        <v xml:space="preserve"> 信用卡 </v>
      </c>
      <c r="R687" t="str">
        <f t="shared" ca="1" si="207"/>
        <v xml:space="preserve"> 信用卡 </v>
      </c>
      <c r="S687" t="str">
        <f t="shared" ca="1" si="208"/>
        <v>支付宝 - 信用卡 - 信用卡</v>
      </c>
    </row>
    <row r="688" spans="1:19" x14ac:dyDescent="0.2">
      <c r="A688" s="3">
        <f t="shared" ca="1" si="192"/>
        <v>155346</v>
      </c>
      <c r="B688">
        <v>101019</v>
      </c>
      <c r="C688">
        <f t="shared" ca="1" si="193"/>
        <v>13214377071</v>
      </c>
      <c r="D688" t="str">
        <f t="shared" ca="1" si="210"/>
        <v xml:space="preserve"> 天猫 </v>
      </c>
      <c r="E688" t="str">
        <f t="shared" ca="1" si="210"/>
        <v xml:space="preserve"> 微信 </v>
      </c>
      <c r="F688" t="str">
        <f t="shared" ca="1" si="195"/>
        <v xml:space="preserve"> 微信支付 </v>
      </c>
      <c r="G688" t="str">
        <f t="shared" ca="1" si="196"/>
        <v xml:space="preserve"> 天猫 - 微信 - 微信支付 </v>
      </c>
      <c r="H688" t="str">
        <f t="shared" ca="1" si="197"/>
        <v>7071</v>
      </c>
      <c r="I688">
        <f t="shared" ca="1" si="198"/>
        <v>6</v>
      </c>
      <c r="J688" t="str">
        <f t="shared" ca="1" si="199"/>
        <v>天猫 - 微信 - 微信支付</v>
      </c>
      <c r="K688" t="str">
        <f t="shared" ca="1" si="200"/>
        <v>132****7071</v>
      </c>
      <c r="L688">
        <f t="shared" si="201"/>
        <v>688</v>
      </c>
      <c r="M688">
        <f t="shared" si="202"/>
        <v>687</v>
      </c>
      <c r="N688" s="3">
        <f t="shared" ca="1" si="203"/>
        <v>142041</v>
      </c>
      <c r="O688" s="5">
        <f t="shared" ca="1" si="204"/>
        <v>125180</v>
      </c>
      <c r="P688" t="str">
        <f t="shared" ca="1" si="205"/>
        <v xml:space="preserve"> 信用卡 </v>
      </c>
      <c r="Q688" t="str">
        <f t="shared" ca="1" si="206"/>
        <v xml:space="preserve"> 信用卡 </v>
      </c>
      <c r="R688" t="str">
        <f t="shared" ca="1" si="207"/>
        <v xml:space="preserve"> 微信支付 </v>
      </c>
      <c r="S688" t="str">
        <f t="shared" ca="1" si="208"/>
        <v>信用卡 - 信用卡 - 微信支付</v>
      </c>
    </row>
    <row r="689" spans="1:19" x14ac:dyDescent="0.2">
      <c r="A689" s="3">
        <f t="shared" ca="1" si="192"/>
        <v>125180</v>
      </c>
      <c r="B689">
        <v>101004</v>
      </c>
      <c r="C689">
        <f t="shared" ca="1" si="193"/>
        <v>13656523469</v>
      </c>
      <c r="D689" t="str">
        <f t="shared" ca="1" si="210"/>
        <v xml:space="preserve"> App </v>
      </c>
      <c r="E689" t="str">
        <f t="shared" ca="1" si="210"/>
        <v xml:space="preserve"> 天猫 </v>
      </c>
      <c r="F689" t="str">
        <f t="shared" ca="1" si="195"/>
        <v xml:space="preserve"> 支付宝 </v>
      </c>
      <c r="G689" t="str">
        <f t="shared" ca="1" si="196"/>
        <v xml:space="preserve"> App - 天猫 - 支付宝 </v>
      </c>
      <c r="H689" t="str">
        <f t="shared" ca="1" si="197"/>
        <v>3469</v>
      </c>
      <c r="I689">
        <f t="shared" ca="1" si="198"/>
        <v>6</v>
      </c>
      <c r="J689" t="str">
        <f t="shared" ca="1" si="199"/>
        <v>App - 天猫 - 支付宝</v>
      </c>
      <c r="K689" t="str">
        <f t="shared" ca="1" si="200"/>
        <v>136****3469</v>
      </c>
      <c r="L689">
        <f t="shared" si="201"/>
        <v>689</v>
      </c>
      <c r="M689">
        <f t="shared" si="202"/>
        <v>688</v>
      </c>
      <c r="N689" s="3">
        <f t="shared" ca="1" si="203"/>
        <v>146543</v>
      </c>
      <c r="O689" s="5">
        <f t="shared" ca="1" si="204"/>
        <v>178761</v>
      </c>
      <c r="P689" t="str">
        <f t="shared" ca="1" si="205"/>
        <v xml:space="preserve"> 支付宝 </v>
      </c>
      <c r="Q689" t="str">
        <f t="shared" ca="1" si="206"/>
        <v xml:space="preserve"> 微信支付 </v>
      </c>
      <c r="R689" t="str">
        <f t="shared" ca="1" si="207"/>
        <v xml:space="preserve"> 微信支付 </v>
      </c>
      <c r="S689" t="str">
        <f t="shared" ca="1" si="208"/>
        <v>支付宝 - 微信支付 - 微信支付</v>
      </c>
    </row>
    <row r="690" spans="1:19" x14ac:dyDescent="0.2">
      <c r="A690" s="3">
        <f t="shared" ca="1" si="192"/>
        <v>178761</v>
      </c>
      <c r="B690">
        <v>101013</v>
      </c>
      <c r="C690">
        <f t="shared" ca="1" si="193"/>
        <v>13463803812</v>
      </c>
      <c r="D690" t="str">
        <f t="shared" ca="1" si="210"/>
        <v xml:space="preserve"> 天猫 </v>
      </c>
      <c r="E690" t="str">
        <f t="shared" ca="1" si="210"/>
        <v xml:space="preserve"> App </v>
      </c>
      <c r="F690" t="str">
        <f t="shared" ca="1" si="195"/>
        <v xml:space="preserve"> 信用卡 </v>
      </c>
      <c r="G690" t="str">
        <f t="shared" ca="1" si="196"/>
        <v xml:space="preserve"> 天猫 - App - 信用卡 </v>
      </c>
      <c r="H690" t="str">
        <f t="shared" ca="1" si="197"/>
        <v>3812</v>
      </c>
      <c r="I690">
        <f t="shared" ca="1" si="198"/>
        <v>6</v>
      </c>
      <c r="J690" t="str">
        <f t="shared" ca="1" si="199"/>
        <v>天猫 - App - 信用卡</v>
      </c>
      <c r="K690" t="str">
        <f t="shared" ca="1" si="200"/>
        <v>134****3812</v>
      </c>
      <c r="L690">
        <f t="shared" si="201"/>
        <v>690</v>
      </c>
      <c r="M690">
        <f t="shared" si="202"/>
        <v>689</v>
      </c>
      <c r="N690" s="3">
        <f t="shared" ca="1" si="203"/>
        <v>110953</v>
      </c>
      <c r="O690" s="5">
        <f t="shared" ca="1" si="204"/>
        <v>135935</v>
      </c>
      <c r="P690" t="str">
        <f t="shared" ca="1" si="205"/>
        <v xml:space="preserve"> 微信支付 </v>
      </c>
      <c r="Q690" t="str">
        <f t="shared" ca="1" si="206"/>
        <v xml:space="preserve"> 微信支付 </v>
      </c>
      <c r="R690" t="str">
        <f t="shared" ca="1" si="207"/>
        <v xml:space="preserve"> 支付宝 </v>
      </c>
      <c r="S690" t="str">
        <f t="shared" ca="1" si="208"/>
        <v>微信支付 - 微信支付 - 支付宝</v>
      </c>
    </row>
    <row r="691" spans="1:19" x14ac:dyDescent="0.2">
      <c r="A691" s="3">
        <f t="shared" ca="1" si="192"/>
        <v>135935</v>
      </c>
      <c r="B691">
        <v>100461</v>
      </c>
      <c r="C691">
        <f t="shared" ca="1" si="193"/>
        <v>13608941148</v>
      </c>
      <c r="D691" t="str">
        <f t="shared" ca="1" si="210"/>
        <v xml:space="preserve"> 微信 </v>
      </c>
      <c r="E691" t="str">
        <f t="shared" ca="1" si="210"/>
        <v xml:space="preserve"> App </v>
      </c>
      <c r="F691" t="str">
        <f t="shared" ca="1" si="195"/>
        <v xml:space="preserve"> 信用卡 </v>
      </c>
      <c r="G691" t="str">
        <f t="shared" ca="1" si="196"/>
        <v xml:space="preserve"> 微信 - App - 信用卡 </v>
      </c>
      <c r="H691" t="str">
        <f t="shared" ca="1" si="197"/>
        <v>1148</v>
      </c>
      <c r="I691">
        <f t="shared" ca="1" si="198"/>
        <v>6</v>
      </c>
      <c r="J691" t="str">
        <f t="shared" ca="1" si="199"/>
        <v>微信 - App - 信用卡</v>
      </c>
      <c r="K691" t="str">
        <f t="shared" ca="1" si="200"/>
        <v>136****1148</v>
      </c>
      <c r="L691">
        <f t="shared" si="201"/>
        <v>691</v>
      </c>
      <c r="M691">
        <f t="shared" si="202"/>
        <v>690</v>
      </c>
      <c r="N691" s="3">
        <f t="shared" ca="1" si="203"/>
        <v>173371</v>
      </c>
      <c r="O691" s="5">
        <f t="shared" ca="1" si="204"/>
        <v>196383</v>
      </c>
      <c r="P691" t="str">
        <f t="shared" ca="1" si="205"/>
        <v xml:space="preserve"> 信用卡 </v>
      </c>
      <c r="Q691" t="str">
        <f t="shared" ca="1" si="206"/>
        <v xml:space="preserve"> 信用卡 </v>
      </c>
      <c r="R691" t="str">
        <f t="shared" ca="1" si="207"/>
        <v xml:space="preserve"> 微信支付 </v>
      </c>
      <c r="S691" t="str">
        <f t="shared" ca="1" si="208"/>
        <v>信用卡 - 信用卡 - 微信支付</v>
      </c>
    </row>
    <row r="692" spans="1:19" x14ac:dyDescent="0.2">
      <c r="A692" s="3">
        <f t="shared" ca="1" si="192"/>
        <v>196383</v>
      </c>
      <c r="B692">
        <v>101354</v>
      </c>
      <c r="C692">
        <f t="shared" ca="1" si="193"/>
        <v>13195363612</v>
      </c>
      <c r="D692" t="str">
        <f t="shared" ca="1" si="210"/>
        <v xml:space="preserve"> 微信 </v>
      </c>
      <c r="E692" t="str">
        <f t="shared" ca="1" si="210"/>
        <v xml:space="preserve"> 微信 </v>
      </c>
      <c r="F692" t="str">
        <f t="shared" ca="1" si="195"/>
        <v xml:space="preserve"> 微信支付 </v>
      </c>
      <c r="G692" t="str">
        <f t="shared" ca="1" si="196"/>
        <v xml:space="preserve"> 微信 - 微信 - 微信支付 </v>
      </c>
      <c r="H692" t="str">
        <f t="shared" ca="1" si="197"/>
        <v>3612</v>
      </c>
      <c r="I692">
        <f t="shared" ca="1" si="198"/>
        <v>6</v>
      </c>
      <c r="J692" t="str">
        <f t="shared" ca="1" si="199"/>
        <v>微信 - 微信 - 微信支付</v>
      </c>
      <c r="K692" t="str">
        <f t="shared" ca="1" si="200"/>
        <v>131****3612</v>
      </c>
      <c r="L692">
        <f t="shared" si="201"/>
        <v>692</v>
      </c>
      <c r="M692">
        <f t="shared" si="202"/>
        <v>691</v>
      </c>
      <c r="N692" s="3">
        <f t="shared" ca="1" si="203"/>
        <v>132874</v>
      </c>
      <c r="O692" s="5">
        <f t="shared" ca="1" si="204"/>
        <v>173752</v>
      </c>
      <c r="P692" t="str">
        <f t="shared" ca="1" si="205"/>
        <v xml:space="preserve"> 信用卡 </v>
      </c>
      <c r="Q692" t="str">
        <f t="shared" ca="1" si="206"/>
        <v xml:space="preserve"> 支付宝 </v>
      </c>
      <c r="R692" t="str">
        <f t="shared" ca="1" si="207"/>
        <v xml:space="preserve"> 微信支付 </v>
      </c>
      <c r="S692" t="str">
        <f t="shared" ca="1" si="208"/>
        <v>信用卡 - 支付宝 - 微信支付</v>
      </c>
    </row>
    <row r="693" spans="1:19" x14ac:dyDescent="0.2">
      <c r="A693" s="3">
        <f t="shared" ca="1" si="192"/>
        <v>173752</v>
      </c>
      <c r="B693">
        <v>101317</v>
      </c>
      <c r="C693">
        <f t="shared" ca="1" si="193"/>
        <v>13398727545</v>
      </c>
      <c r="D693" t="str">
        <f t="shared" ca="1" si="210"/>
        <v xml:space="preserve"> 微信 </v>
      </c>
      <c r="E693" t="str">
        <f t="shared" ca="1" si="210"/>
        <v xml:space="preserve"> App </v>
      </c>
      <c r="F693" t="str">
        <f t="shared" ca="1" si="195"/>
        <v xml:space="preserve"> 微信支付 </v>
      </c>
      <c r="G693" t="str">
        <f t="shared" ca="1" si="196"/>
        <v xml:space="preserve"> 微信 - App - 微信支付 </v>
      </c>
      <c r="H693" t="str">
        <f t="shared" ca="1" si="197"/>
        <v>7545</v>
      </c>
      <c r="I693">
        <f t="shared" ca="1" si="198"/>
        <v>6</v>
      </c>
      <c r="J693" t="str">
        <f t="shared" ca="1" si="199"/>
        <v>微信 - App - 微信支付</v>
      </c>
      <c r="K693" t="str">
        <f t="shared" ca="1" si="200"/>
        <v>133****7545</v>
      </c>
      <c r="L693">
        <f t="shared" si="201"/>
        <v>693</v>
      </c>
      <c r="M693">
        <f t="shared" si="202"/>
        <v>692</v>
      </c>
      <c r="N693" s="3">
        <f t="shared" ca="1" si="203"/>
        <v>173391</v>
      </c>
      <c r="O693" s="5">
        <f t="shared" ca="1" si="204"/>
        <v>111427</v>
      </c>
      <c r="P693" t="str">
        <f t="shared" ca="1" si="205"/>
        <v xml:space="preserve"> 微信支付 </v>
      </c>
      <c r="Q693" t="str">
        <f t="shared" ca="1" si="206"/>
        <v xml:space="preserve"> 微信支付 </v>
      </c>
      <c r="R693" t="str">
        <f t="shared" ca="1" si="207"/>
        <v xml:space="preserve"> 微信支付 </v>
      </c>
      <c r="S693" t="str">
        <f t="shared" ca="1" si="208"/>
        <v>微信支付 - 微信支付 - 微信支付</v>
      </c>
    </row>
    <row r="694" spans="1:19" x14ac:dyDescent="0.2">
      <c r="A694" s="3">
        <f t="shared" ca="1" si="192"/>
        <v>111427</v>
      </c>
      <c r="B694">
        <v>100903</v>
      </c>
      <c r="C694">
        <f t="shared" ca="1" si="193"/>
        <v>13199443523</v>
      </c>
      <c r="D694" t="str">
        <f t="shared" ca="1" si="210"/>
        <v xml:space="preserve"> 微信 </v>
      </c>
      <c r="E694" t="str">
        <f t="shared" ca="1" si="210"/>
        <v xml:space="preserve"> App </v>
      </c>
      <c r="F694" t="str">
        <f t="shared" ca="1" si="195"/>
        <v xml:space="preserve"> 微信支付 </v>
      </c>
      <c r="G694" t="str">
        <f t="shared" ca="1" si="196"/>
        <v xml:space="preserve"> 微信 - App - 微信支付 </v>
      </c>
      <c r="H694" t="str">
        <f t="shared" ca="1" si="197"/>
        <v>3523</v>
      </c>
      <c r="I694">
        <f t="shared" ca="1" si="198"/>
        <v>6</v>
      </c>
      <c r="J694" t="str">
        <f t="shared" ca="1" si="199"/>
        <v>微信 - App - 微信支付</v>
      </c>
      <c r="K694" t="str">
        <f t="shared" ca="1" si="200"/>
        <v>131****3523</v>
      </c>
      <c r="L694">
        <f t="shared" si="201"/>
        <v>694</v>
      </c>
      <c r="M694">
        <f t="shared" si="202"/>
        <v>693</v>
      </c>
      <c r="N694" s="3">
        <f t="shared" ca="1" si="203"/>
        <v>170872</v>
      </c>
      <c r="O694" s="5">
        <f t="shared" ca="1" si="204"/>
        <v>192218</v>
      </c>
      <c r="P694" t="str">
        <f t="shared" ca="1" si="205"/>
        <v xml:space="preserve"> 微信支付 </v>
      </c>
      <c r="Q694" t="str">
        <f t="shared" ca="1" si="206"/>
        <v xml:space="preserve"> 信用卡 </v>
      </c>
      <c r="R694" t="str">
        <f t="shared" ca="1" si="207"/>
        <v xml:space="preserve"> 信用卡 </v>
      </c>
      <c r="S694" t="str">
        <f t="shared" ca="1" si="208"/>
        <v>微信支付 - 信用卡 - 信用卡</v>
      </c>
    </row>
    <row r="695" spans="1:19" x14ac:dyDescent="0.2">
      <c r="A695" s="3">
        <f t="shared" ca="1" si="192"/>
        <v>192218</v>
      </c>
      <c r="B695">
        <v>100551</v>
      </c>
      <c r="C695">
        <f t="shared" ca="1" si="193"/>
        <v>13230617221</v>
      </c>
      <c r="D695" t="str">
        <f t="shared" ca="1" si="210"/>
        <v xml:space="preserve"> 天猫 </v>
      </c>
      <c r="E695" t="str">
        <f t="shared" ca="1" si="210"/>
        <v xml:space="preserve"> 天猫 </v>
      </c>
      <c r="F695" t="str">
        <f t="shared" ca="1" si="195"/>
        <v xml:space="preserve"> 微信支付 </v>
      </c>
      <c r="G695" t="str">
        <f t="shared" ca="1" si="196"/>
        <v xml:space="preserve"> 天猫 - 天猫 - 微信支付 </v>
      </c>
      <c r="H695" t="str">
        <f t="shared" ca="1" si="197"/>
        <v>7221</v>
      </c>
      <c r="I695">
        <f t="shared" ca="1" si="198"/>
        <v>6</v>
      </c>
      <c r="J695" t="str">
        <f t="shared" ca="1" si="199"/>
        <v>天猫 - 天猫 - 微信支付</v>
      </c>
      <c r="K695" t="str">
        <f t="shared" ca="1" si="200"/>
        <v>132****7221</v>
      </c>
      <c r="L695">
        <f t="shared" si="201"/>
        <v>695</v>
      </c>
      <c r="M695">
        <f t="shared" si="202"/>
        <v>694</v>
      </c>
      <c r="N695" s="3">
        <f t="shared" ca="1" si="203"/>
        <v>121101</v>
      </c>
      <c r="O695" s="5">
        <f t="shared" ca="1" si="204"/>
        <v>168485</v>
      </c>
      <c r="P695" t="str">
        <f t="shared" ca="1" si="205"/>
        <v xml:space="preserve"> 支付宝 </v>
      </c>
      <c r="Q695" t="str">
        <f t="shared" ca="1" si="206"/>
        <v xml:space="preserve"> 微信支付 </v>
      </c>
      <c r="R695" t="str">
        <f t="shared" ca="1" si="207"/>
        <v xml:space="preserve"> 信用卡 </v>
      </c>
      <c r="S695" t="str">
        <f t="shared" ca="1" si="208"/>
        <v>支付宝 - 微信支付 - 信用卡</v>
      </c>
    </row>
    <row r="696" spans="1:19" x14ac:dyDescent="0.2">
      <c r="A696" s="3">
        <f t="shared" ca="1" si="192"/>
        <v>168485</v>
      </c>
      <c r="B696">
        <v>100309</v>
      </c>
      <c r="C696">
        <f t="shared" ca="1" si="193"/>
        <v>13891708532</v>
      </c>
      <c r="D696" t="str">
        <f t="shared" ca="1" si="210"/>
        <v xml:space="preserve"> 天猫 </v>
      </c>
      <c r="E696" t="str">
        <f t="shared" ca="1" si="210"/>
        <v xml:space="preserve"> 天猫 </v>
      </c>
      <c r="F696" t="str">
        <f t="shared" ca="1" si="195"/>
        <v xml:space="preserve"> 支付宝 </v>
      </c>
      <c r="G696" t="str">
        <f t="shared" ca="1" si="196"/>
        <v xml:space="preserve"> 天猫 - 天猫 - 支付宝 </v>
      </c>
      <c r="H696" t="str">
        <f t="shared" ca="1" si="197"/>
        <v>8532</v>
      </c>
      <c r="I696">
        <f t="shared" ca="1" si="198"/>
        <v>6</v>
      </c>
      <c r="J696" t="str">
        <f t="shared" ca="1" si="199"/>
        <v>天猫 - 天猫 - 支付宝</v>
      </c>
      <c r="K696" t="str">
        <f t="shared" ca="1" si="200"/>
        <v>138****8532</v>
      </c>
      <c r="L696">
        <f t="shared" si="201"/>
        <v>696</v>
      </c>
      <c r="M696">
        <f t="shared" si="202"/>
        <v>695</v>
      </c>
      <c r="N696" s="3">
        <f t="shared" ca="1" si="203"/>
        <v>146222</v>
      </c>
      <c r="O696" s="5">
        <f t="shared" ca="1" si="204"/>
        <v>173189</v>
      </c>
      <c r="P696" t="str">
        <f t="shared" ca="1" si="205"/>
        <v xml:space="preserve"> 信用卡 </v>
      </c>
      <c r="Q696" t="str">
        <f t="shared" ca="1" si="206"/>
        <v xml:space="preserve"> 支付宝 </v>
      </c>
      <c r="R696" t="str">
        <f t="shared" ca="1" si="207"/>
        <v xml:space="preserve"> 支付宝 </v>
      </c>
      <c r="S696" t="str">
        <f t="shared" ca="1" si="208"/>
        <v>信用卡 - 支付宝 - 支付宝</v>
      </c>
    </row>
    <row r="697" spans="1:19" x14ac:dyDescent="0.2">
      <c r="A697" s="3">
        <f t="shared" ca="1" si="192"/>
        <v>173189</v>
      </c>
      <c r="B697">
        <v>101182</v>
      </c>
      <c r="C697">
        <f t="shared" ca="1" si="193"/>
        <v>13061137347</v>
      </c>
      <c r="D697" t="str">
        <f t="shared" ca="1" si="210"/>
        <v xml:space="preserve"> App </v>
      </c>
      <c r="E697" t="str">
        <f t="shared" ca="1" si="210"/>
        <v xml:space="preserve"> App </v>
      </c>
      <c r="F697" t="str">
        <f t="shared" ca="1" si="195"/>
        <v xml:space="preserve"> 支付宝 </v>
      </c>
      <c r="G697" t="str">
        <f t="shared" ca="1" si="196"/>
        <v xml:space="preserve"> App - App - 支付宝 </v>
      </c>
      <c r="H697" t="str">
        <f t="shared" ca="1" si="197"/>
        <v>7347</v>
      </c>
      <c r="I697">
        <f t="shared" ca="1" si="198"/>
        <v>6</v>
      </c>
      <c r="J697" t="str">
        <f t="shared" ca="1" si="199"/>
        <v>App - App - 支付宝</v>
      </c>
      <c r="K697" t="str">
        <f t="shared" ca="1" si="200"/>
        <v>130****7347</v>
      </c>
      <c r="L697">
        <f t="shared" si="201"/>
        <v>697</v>
      </c>
      <c r="M697">
        <f t="shared" si="202"/>
        <v>696</v>
      </c>
      <c r="N697" s="3">
        <f t="shared" ca="1" si="203"/>
        <v>116475</v>
      </c>
      <c r="O697" s="5">
        <f t="shared" ca="1" si="204"/>
        <v>105683</v>
      </c>
      <c r="P697" t="str">
        <f t="shared" ca="1" si="205"/>
        <v xml:space="preserve"> 微信支付 </v>
      </c>
      <c r="Q697" t="str">
        <f t="shared" ca="1" si="206"/>
        <v xml:space="preserve"> 微信支付 </v>
      </c>
      <c r="R697" t="str">
        <f t="shared" ca="1" si="207"/>
        <v xml:space="preserve"> 信用卡 </v>
      </c>
      <c r="S697" t="str">
        <f t="shared" ca="1" si="208"/>
        <v>微信支付 - 微信支付 - 信用卡</v>
      </c>
    </row>
    <row r="698" spans="1:19" x14ac:dyDescent="0.2">
      <c r="A698" s="3">
        <f t="shared" ca="1" si="192"/>
        <v>105683</v>
      </c>
      <c r="B698">
        <v>100460</v>
      </c>
      <c r="C698">
        <f t="shared" ca="1" si="193"/>
        <v>13260194235</v>
      </c>
      <c r="D698" t="str">
        <f t="shared" ca="1" si="210"/>
        <v xml:space="preserve"> 微信 </v>
      </c>
      <c r="E698" t="str">
        <f t="shared" ca="1" si="210"/>
        <v xml:space="preserve"> 微信 </v>
      </c>
      <c r="F698" t="str">
        <f t="shared" ca="1" si="195"/>
        <v xml:space="preserve"> 支付宝 </v>
      </c>
      <c r="G698" t="str">
        <f t="shared" ca="1" si="196"/>
        <v xml:space="preserve"> 微信 - 微信 - 支付宝 </v>
      </c>
      <c r="H698" t="str">
        <f t="shared" ca="1" si="197"/>
        <v>4235</v>
      </c>
      <c r="I698">
        <f t="shared" ca="1" si="198"/>
        <v>6</v>
      </c>
      <c r="J698" t="str">
        <f t="shared" ca="1" si="199"/>
        <v>微信 - 微信 - 支付宝</v>
      </c>
      <c r="K698" t="str">
        <f t="shared" ca="1" si="200"/>
        <v>132****4235</v>
      </c>
      <c r="L698">
        <f t="shared" si="201"/>
        <v>698</v>
      </c>
      <c r="M698">
        <f t="shared" si="202"/>
        <v>697</v>
      </c>
      <c r="N698" s="3">
        <f t="shared" ca="1" si="203"/>
        <v>135935</v>
      </c>
      <c r="O698" s="5">
        <f t="shared" ca="1" si="204"/>
        <v>178818</v>
      </c>
      <c r="P698" t="str">
        <f t="shared" ca="1" si="205"/>
        <v xml:space="preserve"> 微信支付 </v>
      </c>
      <c r="Q698" t="str">
        <f t="shared" ca="1" si="206"/>
        <v xml:space="preserve"> 信用卡 </v>
      </c>
      <c r="R698" t="str">
        <f t="shared" ca="1" si="207"/>
        <v xml:space="preserve"> 信用卡 </v>
      </c>
      <c r="S698" t="str">
        <f t="shared" ca="1" si="208"/>
        <v>微信支付 - 信用卡 - 信用卡</v>
      </c>
    </row>
    <row r="699" spans="1:19" x14ac:dyDescent="0.2">
      <c r="A699" s="3">
        <f t="shared" ca="1" si="192"/>
        <v>178818</v>
      </c>
      <c r="B699">
        <v>100067</v>
      </c>
      <c r="C699">
        <f t="shared" ca="1" si="193"/>
        <v>13741112284</v>
      </c>
      <c r="D699" t="str">
        <f t="shared" ca="1" si="210"/>
        <v xml:space="preserve"> App </v>
      </c>
      <c r="E699" t="str">
        <f t="shared" ca="1" si="210"/>
        <v xml:space="preserve"> App </v>
      </c>
      <c r="F699" t="str">
        <f t="shared" ca="1" si="195"/>
        <v xml:space="preserve"> 支付宝 </v>
      </c>
      <c r="G699" t="str">
        <f t="shared" ca="1" si="196"/>
        <v xml:space="preserve"> App - App - 支付宝 </v>
      </c>
      <c r="H699" t="str">
        <f t="shared" ca="1" si="197"/>
        <v>2284</v>
      </c>
      <c r="I699">
        <f t="shared" ca="1" si="198"/>
        <v>6</v>
      </c>
      <c r="J699" t="str">
        <f t="shared" ca="1" si="199"/>
        <v>App - App - 支付宝</v>
      </c>
      <c r="K699" t="str">
        <f t="shared" ca="1" si="200"/>
        <v>137****2284</v>
      </c>
      <c r="L699">
        <f t="shared" si="201"/>
        <v>699</v>
      </c>
      <c r="M699">
        <f t="shared" si="202"/>
        <v>698</v>
      </c>
      <c r="N699" s="3">
        <f t="shared" ca="1" si="203"/>
        <v>138156</v>
      </c>
      <c r="O699" s="5">
        <f t="shared" ca="1" si="204"/>
        <v>150070</v>
      </c>
      <c r="P699" t="str">
        <f t="shared" ca="1" si="205"/>
        <v xml:space="preserve"> 信用卡 </v>
      </c>
      <c r="Q699" t="str">
        <f t="shared" ca="1" si="206"/>
        <v xml:space="preserve"> 信用卡 </v>
      </c>
      <c r="R699" t="str">
        <f t="shared" ca="1" si="207"/>
        <v xml:space="preserve"> 支付宝 </v>
      </c>
      <c r="S699" t="str">
        <f t="shared" ca="1" si="208"/>
        <v>信用卡 - 信用卡 - 支付宝</v>
      </c>
    </row>
    <row r="700" spans="1:19" x14ac:dyDescent="0.2">
      <c r="A700" s="3">
        <f t="shared" ca="1" si="192"/>
        <v>150070</v>
      </c>
      <c r="B700">
        <v>100987</v>
      </c>
      <c r="C700">
        <f t="shared" ca="1" si="193"/>
        <v>13431976745</v>
      </c>
      <c r="D700" t="str">
        <f t="shared" ca="1" si="210"/>
        <v xml:space="preserve"> 微信 </v>
      </c>
      <c r="E700" t="str">
        <f t="shared" ca="1" si="210"/>
        <v xml:space="preserve"> 天猫 </v>
      </c>
      <c r="F700" t="str">
        <f t="shared" ca="1" si="195"/>
        <v xml:space="preserve"> 信用卡 </v>
      </c>
      <c r="G700" t="str">
        <f t="shared" ca="1" si="196"/>
        <v xml:space="preserve"> 微信 - 天猫 - 信用卡 </v>
      </c>
      <c r="H700" t="str">
        <f t="shared" ca="1" si="197"/>
        <v>6745</v>
      </c>
      <c r="I700">
        <f t="shared" ca="1" si="198"/>
        <v>6</v>
      </c>
      <c r="J700" t="str">
        <f t="shared" ca="1" si="199"/>
        <v>微信 - 天猫 - 信用卡</v>
      </c>
      <c r="K700" t="str">
        <f t="shared" ca="1" si="200"/>
        <v>134****6745</v>
      </c>
      <c r="L700">
        <f t="shared" si="201"/>
        <v>700</v>
      </c>
      <c r="M700">
        <f t="shared" si="202"/>
        <v>699</v>
      </c>
      <c r="N700" s="3">
        <f t="shared" ca="1" si="203"/>
        <v>112096</v>
      </c>
      <c r="O700" s="5">
        <f t="shared" ca="1" si="204"/>
        <v>197430</v>
      </c>
      <c r="P700" t="str">
        <f t="shared" ca="1" si="205"/>
        <v xml:space="preserve"> 支付宝 </v>
      </c>
      <c r="Q700" t="str">
        <f t="shared" ca="1" si="206"/>
        <v xml:space="preserve"> 信用卡 </v>
      </c>
      <c r="R700" t="str">
        <f t="shared" ca="1" si="207"/>
        <v xml:space="preserve"> 微信支付 </v>
      </c>
      <c r="S700" t="str">
        <f t="shared" ca="1" si="208"/>
        <v>支付宝 - 信用卡 - 微信支付</v>
      </c>
    </row>
    <row r="701" spans="1:19" x14ac:dyDescent="0.2">
      <c r="A701" s="3">
        <f t="shared" ca="1" si="192"/>
        <v>197430</v>
      </c>
      <c r="B701">
        <v>101213</v>
      </c>
      <c r="C701">
        <f t="shared" ca="1" si="193"/>
        <v>13609976413</v>
      </c>
      <c r="D701" t="str">
        <f t="shared" ca="1" si="210"/>
        <v xml:space="preserve"> App </v>
      </c>
      <c r="E701" t="str">
        <f t="shared" ca="1" si="210"/>
        <v xml:space="preserve"> 天猫 </v>
      </c>
      <c r="F701" t="str">
        <f t="shared" ca="1" si="195"/>
        <v xml:space="preserve"> 微信支付 </v>
      </c>
      <c r="G701" t="str">
        <f t="shared" ca="1" si="196"/>
        <v xml:space="preserve"> App - 天猫 - 微信支付 </v>
      </c>
      <c r="H701" t="str">
        <f t="shared" ca="1" si="197"/>
        <v>6413</v>
      </c>
      <c r="I701">
        <f t="shared" ca="1" si="198"/>
        <v>6</v>
      </c>
      <c r="J701" t="str">
        <f t="shared" ca="1" si="199"/>
        <v>App - 天猫 - 微信支付</v>
      </c>
      <c r="K701" t="str">
        <f t="shared" ca="1" si="200"/>
        <v>136****6413</v>
      </c>
      <c r="L701">
        <f t="shared" si="201"/>
        <v>701</v>
      </c>
      <c r="M701">
        <f t="shared" si="202"/>
        <v>700</v>
      </c>
      <c r="N701" s="3">
        <f t="shared" ca="1" si="203"/>
        <v>135850</v>
      </c>
      <c r="O701" s="5">
        <f t="shared" ca="1" si="204"/>
        <v>135231</v>
      </c>
      <c r="P701" t="str">
        <f t="shared" ca="1" si="205"/>
        <v xml:space="preserve"> 微信支付 </v>
      </c>
      <c r="Q701" t="str">
        <f t="shared" ca="1" si="206"/>
        <v xml:space="preserve"> 微信支付 </v>
      </c>
      <c r="R701" t="str">
        <f t="shared" ca="1" si="207"/>
        <v xml:space="preserve"> 微信支付 </v>
      </c>
      <c r="S701" t="str">
        <f t="shared" ca="1" si="208"/>
        <v>微信支付 - 微信支付 - 微信支付</v>
      </c>
    </row>
    <row r="702" spans="1:19" x14ac:dyDescent="0.2">
      <c r="A702" s="3">
        <f t="shared" ca="1" si="192"/>
        <v>135231</v>
      </c>
      <c r="B702">
        <v>100677</v>
      </c>
      <c r="C702">
        <f t="shared" ca="1" si="193"/>
        <v>13417902437</v>
      </c>
      <c r="D702" t="str">
        <f t="shared" ref="D702:E721" ca="1" si="211">IF(RAND()&lt;0.33," 天猫 ",IF(RAND()&lt;0.66," 微信 "," App "))</f>
        <v xml:space="preserve"> 微信 </v>
      </c>
      <c r="E702" t="str">
        <f t="shared" ca="1" si="211"/>
        <v xml:space="preserve"> App </v>
      </c>
      <c r="F702" t="str">
        <f t="shared" ca="1" si="195"/>
        <v xml:space="preserve"> 信用卡 </v>
      </c>
      <c r="G702" t="str">
        <f t="shared" ca="1" si="196"/>
        <v xml:space="preserve"> 微信 - App - 信用卡 </v>
      </c>
      <c r="H702" t="str">
        <f t="shared" ca="1" si="197"/>
        <v>2437</v>
      </c>
      <c r="I702">
        <f t="shared" ca="1" si="198"/>
        <v>6</v>
      </c>
      <c r="J702" t="str">
        <f t="shared" ca="1" si="199"/>
        <v>微信 - App - 信用卡</v>
      </c>
      <c r="K702" t="str">
        <f t="shared" ca="1" si="200"/>
        <v>134****2437</v>
      </c>
      <c r="L702">
        <f t="shared" si="201"/>
        <v>702</v>
      </c>
      <c r="M702">
        <f t="shared" si="202"/>
        <v>701</v>
      </c>
      <c r="N702" s="3">
        <f t="shared" ca="1" si="203"/>
        <v>124255</v>
      </c>
      <c r="O702" s="5">
        <f t="shared" ca="1" si="204"/>
        <v>179068</v>
      </c>
      <c r="P702" t="str">
        <f t="shared" ca="1" si="205"/>
        <v xml:space="preserve"> 微信支付 </v>
      </c>
      <c r="Q702" t="str">
        <f t="shared" ca="1" si="206"/>
        <v xml:space="preserve"> 信用卡 </v>
      </c>
      <c r="R702" t="str">
        <f t="shared" ca="1" si="207"/>
        <v xml:space="preserve"> 微信支付 </v>
      </c>
      <c r="S702" t="str">
        <f t="shared" ca="1" si="208"/>
        <v>微信支付 - 信用卡 - 微信支付</v>
      </c>
    </row>
    <row r="703" spans="1:19" x14ac:dyDescent="0.2">
      <c r="A703" s="3">
        <f t="shared" ca="1" si="192"/>
        <v>179068</v>
      </c>
      <c r="B703">
        <v>100120</v>
      </c>
      <c r="C703">
        <f t="shared" ca="1" si="193"/>
        <v>13086674033</v>
      </c>
      <c r="D703" t="str">
        <f t="shared" ca="1" si="211"/>
        <v xml:space="preserve"> 天猫 </v>
      </c>
      <c r="E703" t="str">
        <f t="shared" ca="1" si="211"/>
        <v xml:space="preserve"> App </v>
      </c>
      <c r="F703" t="str">
        <f t="shared" ca="1" si="195"/>
        <v xml:space="preserve"> 信用卡 </v>
      </c>
      <c r="G703" t="str">
        <f t="shared" ca="1" si="196"/>
        <v xml:space="preserve"> 天猫 - App - 信用卡 </v>
      </c>
      <c r="H703" t="str">
        <f t="shared" ca="1" si="197"/>
        <v>4033</v>
      </c>
      <c r="I703">
        <f t="shared" ca="1" si="198"/>
        <v>6</v>
      </c>
      <c r="J703" t="str">
        <f t="shared" ca="1" si="199"/>
        <v>天猫 - App - 信用卡</v>
      </c>
      <c r="K703" t="str">
        <f t="shared" ca="1" si="200"/>
        <v>130****4033</v>
      </c>
      <c r="L703">
        <f t="shared" si="201"/>
        <v>703</v>
      </c>
      <c r="M703">
        <f t="shared" si="202"/>
        <v>702</v>
      </c>
      <c r="N703" s="3">
        <f t="shared" ca="1" si="203"/>
        <v>194833</v>
      </c>
      <c r="O703" s="5">
        <f t="shared" ca="1" si="204"/>
        <v>138658</v>
      </c>
      <c r="P703" t="str">
        <f t="shared" ca="1" si="205"/>
        <v xml:space="preserve"> 支付宝 </v>
      </c>
      <c r="Q703" t="str">
        <f t="shared" ca="1" si="206"/>
        <v xml:space="preserve"> 微信支付 </v>
      </c>
      <c r="R703" t="str">
        <f t="shared" ca="1" si="207"/>
        <v xml:space="preserve"> 支付宝 </v>
      </c>
      <c r="S703" t="str">
        <f t="shared" ca="1" si="208"/>
        <v>支付宝 - 微信支付 - 支付宝</v>
      </c>
    </row>
    <row r="704" spans="1:19" x14ac:dyDescent="0.2">
      <c r="A704" s="3">
        <f t="shared" ca="1" si="192"/>
        <v>138658</v>
      </c>
      <c r="B704">
        <v>101269</v>
      </c>
      <c r="C704">
        <f t="shared" ca="1" si="193"/>
        <v>13282733627</v>
      </c>
      <c r="D704" t="str">
        <f t="shared" ca="1" si="211"/>
        <v xml:space="preserve"> 微信 </v>
      </c>
      <c r="E704" t="str">
        <f t="shared" ca="1" si="211"/>
        <v xml:space="preserve"> 天猫 </v>
      </c>
      <c r="F704" t="str">
        <f t="shared" ca="1" si="195"/>
        <v xml:space="preserve"> 信用卡 </v>
      </c>
      <c r="G704" t="str">
        <f t="shared" ca="1" si="196"/>
        <v xml:space="preserve"> 微信 - 天猫 - 信用卡 </v>
      </c>
      <c r="H704" t="str">
        <f t="shared" ca="1" si="197"/>
        <v>3627</v>
      </c>
      <c r="I704">
        <f t="shared" ca="1" si="198"/>
        <v>6</v>
      </c>
      <c r="J704" t="str">
        <f t="shared" ca="1" si="199"/>
        <v>微信 - 天猫 - 信用卡</v>
      </c>
      <c r="K704" t="str">
        <f t="shared" ca="1" si="200"/>
        <v>132****3627</v>
      </c>
      <c r="L704">
        <f t="shared" si="201"/>
        <v>704</v>
      </c>
      <c r="M704">
        <f t="shared" si="202"/>
        <v>703</v>
      </c>
      <c r="N704" s="3">
        <f t="shared" ca="1" si="203"/>
        <v>150493</v>
      </c>
      <c r="O704" s="5">
        <f t="shared" ca="1" si="204"/>
        <v>116845</v>
      </c>
      <c r="P704" t="str">
        <f t="shared" ca="1" si="205"/>
        <v xml:space="preserve"> 微信支付 </v>
      </c>
      <c r="Q704" t="str">
        <f t="shared" ca="1" si="206"/>
        <v xml:space="preserve"> 信用卡 </v>
      </c>
      <c r="R704" t="str">
        <f t="shared" ca="1" si="207"/>
        <v xml:space="preserve"> 支付宝 </v>
      </c>
      <c r="S704" t="str">
        <f t="shared" ca="1" si="208"/>
        <v>微信支付 - 信用卡 - 支付宝</v>
      </c>
    </row>
    <row r="705" spans="1:19" x14ac:dyDescent="0.2">
      <c r="A705" s="3">
        <f t="shared" ca="1" si="192"/>
        <v>116845</v>
      </c>
      <c r="B705">
        <v>100671</v>
      </c>
      <c r="C705">
        <f t="shared" ca="1" si="193"/>
        <v>13751852323</v>
      </c>
      <c r="D705" t="str">
        <f t="shared" ca="1" si="211"/>
        <v xml:space="preserve"> 天猫 </v>
      </c>
      <c r="E705" t="str">
        <f t="shared" ca="1" si="211"/>
        <v xml:space="preserve"> App </v>
      </c>
      <c r="F705" t="str">
        <f t="shared" ca="1" si="195"/>
        <v xml:space="preserve"> 信用卡 </v>
      </c>
      <c r="G705" t="str">
        <f t="shared" ca="1" si="196"/>
        <v xml:space="preserve"> 天猫 - App - 信用卡 </v>
      </c>
      <c r="H705" t="str">
        <f t="shared" ca="1" si="197"/>
        <v>2323</v>
      </c>
      <c r="I705">
        <f t="shared" ca="1" si="198"/>
        <v>6</v>
      </c>
      <c r="J705" t="str">
        <f t="shared" ca="1" si="199"/>
        <v>天猫 - App - 信用卡</v>
      </c>
      <c r="K705" t="str">
        <f t="shared" ca="1" si="200"/>
        <v>137****2323</v>
      </c>
      <c r="L705">
        <f t="shared" si="201"/>
        <v>705</v>
      </c>
      <c r="M705">
        <f t="shared" si="202"/>
        <v>704</v>
      </c>
      <c r="N705" s="3">
        <f t="shared" ca="1" si="203"/>
        <v>182265</v>
      </c>
      <c r="O705" s="5">
        <f t="shared" ca="1" si="204"/>
        <v>101244</v>
      </c>
      <c r="P705" t="str">
        <f t="shared" ca="1" si="205"/>
        <v xml:space="preserve"> 信用卡 </v>
      </c>
      <c r="Q705" t="str">
        <f t="shared" ca="1" si="206"/>
        <v xml:space="preserve"> 微信支付 </v>
      </c>
      <c r="R705" t="str">
        <f t="shared" ca="1" si="207"/>
        <v xml:space="preserve"> 信用卡 </v>
      </c>
      <c r="S705" t="str">
        <f t="shared" ca="1" si="208"/>
        <v>信用卡 - 微信支付 - 信用卡</v>
      </c>
    </row>
    <row r="706" spans="1:19" x14ac:dyDescent="0.2">
      <c r="A706" s="3">
        <f t="shared" ref="A706:A769" ca="1" si="212">ROUND((RAND()*100000+100000),0)</f>
        <v>101244</v>
      </c>
      <c r="B706">
        <v>100146</v>
      </c>
      <c r="C706">
        <f t="shared" ref="C706:C769" ca="1" si="213">ROUND((13000000000+RAND()*1000000000),0)</f>
        <v>13974700258</v>
      </c>
      <c r="D706" t="str">
        <f t="shared" ca="1" si="211"/>
        <v xml:space="preserve"> 天猫 </v>
      </c>
      <c r="E706" t="str">
        <f t="shared" ca="1" si="211"/>
        <v xml:space="preserve"> 天猫 </v>
      </c>
      <c r="F706" t="str">
        <f t="shared" ref="F706:F769" ca="1" si="214">IF(RAND()&lt;0.33," 信用卡 ",IF(RAND()&lt;0.66," 微信支付 "," 支付宝 "))</f>
        <v xml:space="preserve"> 微信支付 </v>
      </c>
      <c r="G706" t="str">
        <f t="shared" ref="G706:G769" ca="1" si="215">CONCATENATE(D706,"-",E706,"-",F706)</f>
        <v xml:space="preserve"> 天猫 - 天猫 - 微信支付 </v>
      </c>
      <c r="H706" t="str">
        <f t="shared" ref="H706:H769" ca="1" si="216">RIGHT(C706,4)</f>
        <v>0258</v>
      </c>
      <c r="I706">
        <f t="shared" ref="I706:I769" ca="1" si="217">LEN(A706)</f>
        <v>6</v>
      </c>
      <c r="J706" t="str">
        <f t="shared" ref="J706:J769" ca="1" si="218">TRIM(G706)</f>
        <v>天猫 - 天猫 - 微信支付</v>
      </c>
      <c r="K706" t="str">
        <f t="shared" ref="K706:K769" ca="1" si="219">REPLACE(C706,4,4,"****")</f>
        <v>139****0258</v>
      </c>
      <c r="L706">
        <f t="shared" ref="L706:L769" si="220">ROW(A706)</f>
        <v>706</v>
      </c>
      <c r="M706">
        <f t="shared" ref="M706:M769" si="221">MATCH(B706,$B$2:$B$1501,)</f>
        <v>705</v>
      </c>
      <c r="N706" s="3">
        <f t="shared" ref="N706:N769" ca="1" si="222">INDEX($A$2:$A$1501,(MATCH(B706+1,$B$2:$B$1501,)))</f>
        <v>170244</v>
      </c>
      <c r="O706" s="5">
        <f t="shared" ref="O706:O769" ca="1" si="223">A707</f>
        <v>151675</v>
      </c>
      <c r="P706" t="str">
        <f t="shared" ca="1" si="205"/>
        <v xml:space="preserve"> 微信支付 </v>
      </c>
      <c r="Q706" t="str">
        <f t="shared" ca="1" si="206"/>
        <v xml:space="preserve"> 微信支付 </v>
      </c>
      <c r="R706" t="str">
        <f t="shared" ca="1" si="207"/>
        <v xml:space="preserve"> 支付宝 </v>
      </c>
      <c r="S706" t="str">
        <f t="shared" ca="1" si="208"/>
        <v>微信支付 - 微信支付 - 支付宝</v>
      </c>
    </row>
    <row r="707" spans="1:19" x14ac:dyDescent="0.2">
      <c r="A707" s="3">
        <f t="shared" ca="1" si="212"/>
        <v>151675</v>
      </c>
      <c r="B707">
        <v>100664</v>
      </c>
      <c r="C707">
        <f t="shared" ca="1" si="213"/>
        <v>13472447696</v>
      </c>
      <c r="D707" t="str">
        <f t="shared" ca="1" si="211"/>
        <v xml:space="preserve"> App </v>
      </c>
      <c r="E707" t="str">
        <f t="shared" ca="1" si="211"/>
        <v xml:space="preserve"> 天猫 </v>
      </c>
      <c r="F707" t="str">
        <f t="shared" ca="1" si="214"/>
        <v xml:space="preserve"> 微信支付 </v>
      </c>
      <c r="G707" t="str">
        <f t="shared" ca="1" si="215"/>
        <v xml:space="preserve"> App - 天猫 - 微信支付 </v>
      </c>
      <c r="H707" t="str">
        <f t="shared" ca="1" si="216"/>
        <v>7696</v>
      </c>
      <c r="I707">
        <f t="shared" ca="1" si="217"/>
        <v>6</v>
      </c>
      <c r="J707" t="str">
        <f t="shared" ca="1" si="218"/>
        <v>App - 天猫 - 微信支付</v>
      </c>
      <c r="K707" t="str">
        <f t="shared" ca="1" si="219"/>
        <v>134****7696</v>
      </c>
      <c r="L707">
        <f t="shared" si="220"/>
        <v>707</v>
      </c>
      <c r="M707">
        <f t="shared" si="221"/>
        <v>706</v>
      </c>
      <c r="N707" s="3">
        <f t="shared" ca="1" si="222"/>
        <v>170403</v>
      </c>
      <c r="O707" s="5">
        <f t="shared" ca="1" si="223"/>
        <v>120664</v>
      </c>
      <c r="P707" t="str">
        <f t="shared" ca="1" si="205"/>
        <v xml:space="preserve"> 支付宝 </v>
      </c>
      <c r="Q707" t="str">
        <f t="shared" ca="1" si="206"/>
        <v xml:space="preserve"> 微信支付 </v>
      </c>
      <c r="R707" t="str">
        <f t="shared" ca="1" si="207"/>
        <v xml:space="preserve"> 支付宝 </v>
      </c>
      <c r="S707" t="str">
        <f t="shared" ca="1" si="208"/>
        <v>支付宝 - 微信支付 - 支付宝</v>
      </c>
    </row>
    <row r="708" spans="1:19" x14ac:dyDescent="0.2">
      <c r="A708" s="3">
        <f t="shared" ca="1" si="212"/>
        <v>120664</v>
      </c>
      <c r="B708">
        <v>100743</v>
      </c>
      <c r="C708">
        <f t="shared" ca="1" si="213"/>
        <v>13364297129</v>
      </c>
      <c r="D708" t="str">
        <f t="shared" ca="1" si="211"/>
        <v xml:space="preserve"> 微信 </v>
      </c>
      <c r="E708" t="str">
        <f t="shared" ca="1" si="211"/>
        <v xml:space="preserve"> 天猫 </v>
      </c>
      <c r="F708" t="str">
        <f t="shared" ca="1" si="214"/>
        <v xml:space="preserve"> 信用卡 </v>
      </c>
      <c r="G708" t="str">
        <f t="shared" ca="1" si="215"/>
        <v xml:space="preserve"> 微信 - 天猫 - 信用卡 </v>
      </c>
      <c r="H708" t="str">
        <f t="shared" ca="1" si="216"/>
        <v>7129</v>
      </c>
      <c r="I708">
        <f t="shared" ca="1" si="217"/>
        <v>6</v>
      </c>
      <c r="J708" t="str">
        <f t="shared" ca="1" si="218"/>
        <v>微信 - 天猫 - 信用卡</v>
      </c>
      <c r="K708" t="str">
        <f t="shared" ca="1" si="219"/>
        <v>133****7129</v>
      </c>
      <c r="L708">
        <f t="shared" si="220"/>
        <v>708</v>
      </c>
      <c r="M708">
        <f t="shared" si="221"/>
        <v>707</v>
      </c>
      <c r="N708" s="3">
        <f t="shared" ca="1" si="222"/>
        <v>159816</v>
      </c>
      <c r="O708" s="5">
        <f t="shared" ca="1" si="223"/>
        <v>152576</v>
      </c>
      <c r="P708" t="str">
        <f t="shared" ref="P708:P771" ca="1" si="224">INDEX($F$2:$F$1501,(MATCH($B707+1,$B$2:$B$1501,)))</f>
        <v xml:space="preserve"> 信用卡 </v>
      </c>
      <c r="Q708" t="str">
        <f t="shared" ref="Q708:Q771" ca="1" si="225">INDEX($F$2:$F$1501,(MATCH($B707+2,$B$2:$B$1501,)))</f>
        <v xml:space="preserve"> 微信支付 </v>
      </c>
      <c r="R708" t="str">
        <f t="shared" ref="R708:R771" ca="1" si="226">INDEX($F$2:$F$1501,(MATCH($B707+3,$B$2:$B$1501,)))</f>
        <v xml:space="preserve"> 微信支付 </v>
      </c>
      <c r="S708" t="str">
        <f t="shared" ref="S708:S771" ca="1" si="227">TRIM(_xlfn.CONCAT(P708,"-",Q708,"-",R708))</f>
        <v>信用卡 - 微信支付 - 微信支付</v>
      </c>
    </row>
    <row r="709" spans="1:19" x14ac:dyDescent="0.2">
      <c r="A709" s="3">
        <f t="shared" ca="1" si="212"/>
        <v>152576</v>
      </c>
      <c r="B709">
        <v>101180</v>
      </c>
      <c r="C709">
        <f t="shared" ca="1" si="213"/>
        <v>13298314965</v>
      </c>
      <c r="D709" t="str">
        <f t="shared" ca="1" si="211"/>
        <v xml:space="preserve"> App </v>
      </c>
      <c r="E709" t="str">
        <f t="shared" ca="1" si="211"/>
        <v xml:space="preserve"> 微信 </v>
      </c>
      <c r="F709" t="str">
        <f t="shared" ca="1" si="214"/>
        <v xml:space="preserve"> 支付宝 </v>
      </c>
      <c r="G709" t="str">
        <f t="shared" ca="1" si="215"/>
        <v xml:space="preserve"> App - 微信 - 支付宝 </v>
      </c>
      <c r="H709" t="str">
        <f t="shared" ca="1" si="216"/>
        <v>4965</v>
      </c>
      <c r="I709">
        <f t="shared" ca="1" si="217"/>
        <v>6</v>
      </c>
      <c r="J709" t="str">
        <f t="shared" ca="1" si="218"/>
        <v>App - 微信 - 支付宝</v>
      </c>
      <c r="K709" t="str">
        <f t="shared" ca="1" si="219"/>
        <v>132****4965</v>
      </c>
      <c r="L709">
        <f t="shared" si="220"/>
        <v>709</v>
      </c>
      <c r="M709">
        <f t="shared" si="221"/>
        <v>708</v>
      </c>
      <c r="N709" s="3">
        <f t="shared" ca="1" si="222"/>
        <v>183035</v>
      </c>
      <c r="O709" s="5">
        <f t="shared" ca="1" si="223"/>
        <v>186069</v>
      </c>
      <c r="P709" t="str">
        <f t="shared" ca="1" si="224"/>
        <v xml:space="preserve"> 信用卡 </v>
      </c>
      <c r="Q709" t="str">
        <f t="shared" ca="1" si="225"/>
        <v xml:space="preserve"> 微信支付 </v>
      </c>
      <c r="R709" t="str">
        <f t="shared" ca="1" si="226"/>
        <v xml:space="preserve"> 信用卡 </v>
      </c>
      <c r="S709" t="str">
        <f t="shared" ca="1" si="227"/>
        <v>信用卡 - 微信支付 - 信用卡</v>
      </c>
    </row>
    <row r="710" spans="1:19" x14ac:dyDescent="0.2">
      <c r="A710" s="3">
        <f t="shared" ca="1" si="212"/>
        <v>186069</v>
      </c>
      <c r="B710">
        <v>101069</v>
      </c>
      <c r="C710">
        <f t="shared" ca="1" si="213"/>
        <v>13699227555</v>
      </c>
      <c r="D710" t="str">
        <f t="shared" ca="1" si="211"/>
        <v xml:space="preserve"> 微信 </v>
      </c>
      <c r="E710" t="str">
        <f t="shared" ca="1" si="211"/>
        <v xml:space="preserve"> 天猫 </v>
      </c>
      <c r="F710" t="str">
        <f t="shared" ca="1" si="214"/>
        <v xml:space="preserve"> 支付宝 </v>
      </c>
      <c r="G710" t="str">
        <f t="shared" ca="1" si="215"/>
        <v xml:space="preserve"> 微信 - 天猫 - 支付宝 </v>
      </c>
      <c r="H710" t="str">
        <f t="shared" ca="1" si="216"/>
        <v>7555</v>
      </c>
      <c r="I710">
        <f t="shared" ca="1" si="217"/>
        <v>6</v>
      </c>
      <c r="J710" t="str">
        <f t="shared" ca="1" si="218"/>
        <v>微信 - 天猫 - 支付宝</v>
      </c>
      <c r="K710" t="str">
        <f t="shared" ca="1" si="219"/>
        <v>136****7555</v>
      </c>
      <c r="L710">
        <f t="shared" si="220"/>
        <v>710</v>
      </c>
      <c r="M710">
        <f t="shared" si="221"/>
        <v>709</v>
      </c>
      <c r="N710" s="3">
        <f t="shared" ca="1" si="222"/>
        <v>122416</v>
      </c>
      <c r="O710" s="5">
        <f t="shared" ca="1" si="223"/>
        <v>106881</v>
      </c>
      <c r="P710" t="str">
        <f t="shared" ca="1" si="224"/>
        <v xml:space="preserve"> 信用卡 </v>
      </c>
      <c r="Q710" t="str">
        <f t="shared" ca="1" si="225"/>
        <v xml:space="preserve"> 支付宝 </v>
      </c>
      <c r="R710" t="str">
        <f t="shared" ca="1" si="226"/>
        <v xml:space="preserve"> 微信支付 </v>
      </c>
      <c r="S710" t="str">
        <f t="shared" ca="1" si="227"/>
        <v>信用卡 - 支付宝 - 微信支付</v>
      </c>
    </row>
    <row r="711" spans="1:19" x14ac:dyDescent="0.2">
      <c r="A711" s="3">
        <f t="shared" ca="1" si="212"/>
        <v>106881</v>
      </c>
      <c r="B711">
        <v>101349</v>
      </c>
      <c r="C711">
        <f t="shared" ca="1" si="213"/>
        <v>13955813229</v>
      </c>
      <c r="D711" t="str">
        <f t="shared" ca="1" si="211"/>
        <v xml:space="preserve"> 微信 </v>
      </c>
      <c r="E711" t="str">
        <f t="shared" ca="1" si="211"/>
        <v xml:space="preserve"> 天猫 </v>
      </c>
      <c r="F711" t="str">
        <f t="shared" ca="1" si="214"/>
        <v xml:space="preserve"> 微信支付 </v>
      </c>
      <c r="G711" t="str">
        <f t="shared" ca="1" si="215"/>
        <v xml:space="preserve"> 微信 - 天猫 - 微信支付 </v>
      </c>
      <c r="H711" t="str">
        <f t="shared" ca="1" si="216"/>
        <v>3229</v>
      </c>
      <c r="I711">
        <f t="shared" ca="1" si="217"/>
        <v>6</v>
      </c>
      <c r="J711" t="str">
        <f t="shared" ca="1" si="218"/>
        <v>微信 - 天猫 - 微信支付</v>
      </c>
      <c r="K711" t="str">
        <f t="shared" ca="1" si="219"/>
        <v>139****3229</v>
      </c>
      <c r="L711">
        <f t="shared" si="220"/>
        <v>711</v>
      </c>
      <c r="M711">
        <f t="shared" si="221"/>
        <v>710</v>
      </c>
      <c r="N711" s="3">
        <f t="shared" ca="1" si="222"/>
        <v>153668</v>
      </c>
      <c r="O711" s="5">
        <f t="shared" ca="1" si="223"/>
        <v>157390</v>
      </c>
      <c r="P711" t="str">
        <f t="shared" ca="1" si="224"/>
        <v xml:space="preserve"> 微信支付 </v>
      </c>
      <c r="Q711" t="str">
        <f t="shared" ca="1" si="225"/>
        <v xml:space="preserve"> 微信支付 </v>
      </c>
      <c r="R711" t="str">
        <f t="shared" ca="1" si="226"/>
        <v xml:space="preserve"> 微信支付 </v>
      </c>
      <c r="S711" t="str">
        <f t="shared" ca="1" si="227"/>
        <v>微信支付 - 微信支付 - 微信支付</v>
      </c>
    </row>
    <row r="712" spans="1:19" x14ac:dyDescent="0.2">
      <c r="A712" s="3">
        <f t="shared" ca="1" si="212"/>
        <v>157390</v>
      </c>
      <c r="B712">
        <v>101373</v>
      </c>
      <c r="C712">
        <f t="shared" ca="1" si="213"/>
        <v>13732753688</v>
      </c>
      <c r="D712" t="str">
        <f t="shared" ca="1" si="211"/>
        <v xml:space="preserve"> 微信 </v>
      </c>
      <c r="E712" t="str">
        <f t="shared" ca="1" si="211"/>
        <v xml:space="preserve"> 微信 </v>
      </c>
      <c r="F712" t="str">
        <f t="shared" ca="1" si="214"/>
        <v xml:space="preserve"> 信用卡 </v>
      </c>
      <c r="G712" t="str">
        <f t="shared" ca="1" si="215"/>
        <v xml:space="preserve"> 微信 - 微信 - 信用卡 </v>
      </c>
      <c r="H712" t="str">
        <f t="shared" ca="1" si="216"/>
        <v>3688</v>
      </c>
      <c r="I712">
        <f t="shared" ca="1" si="217"/>
        <v>6</v>
      </c>
      <c r="J712" t="str">
        <f t="shared" ca="1" si="218"/>
        <v>微信 - 微信 - 信用卡</v>
      </c>
      <c r="K712" t="str">
        <f t="shared" ca="1" si="219"/>
        <v>137****3688</v>
      </c>
      <c r="L712">
        <f t="shared" si="220"/>
        <v>712</v>
      </c>
      <c r="M712">
        <f t="shared" si="221"/>
        <v>711</v>
      </c>
      <c r="N712" s="3">
        <f t="shared" ca="1" si="222"/>
        <v>107675</v>
      </c>
      <c r="O712" s="5">
        <f t="shared" ca="1" si="223"/>
        <v>118419</v>
      </c>
      <c r="P712" t="str">
        <f t="shared" ca="1" si="224"/>
        <v xml:space="preserve"> 微信支付 </v>
      </c>
      <c r="Q712" t="str">
        <f t="shared" ca="1" si="225"/>
        <v xml:space="preserve"> 支付宝 </v>
      </c>
      <c r="R712" t="str">
        <f t="shared" ca="1" si="226"/>
        <v xml:space="preserve"> 支付宝 </v>
      </c>
      <c r="S712" t="str">
        <f t="shared" ca="1" si="227"/>
        <v>微信支付 - 支付宝 - 支付宝</v>
      </c>
    </row>
    <row r="713" spans="1:19" x14ac:dyDescent="0.2">
      <c r="A713" s="3">
        <f t="shared" ca="1" si="212"/>
        <v>118419</v>
      </c>
      <c r="B713">
        <v>101101</v>
      </c>
      <c r="C713">
        <f t="shared" ca="1" si="213"/>
        <v>13704103779</v>
      </c>
      <c r="D713" t="str">
        <f t="shared" ca="1" si="211"/>
        <v xml:space="preserve"> 天猫 </v>
      </c>
      <c r="E713" t="str">
        <f t="shared" ca="1" si="211"/>
        <v xml:space="preserve"> 天猫 </v>
      </c>
      <c r="F713" t="str">
        <f t="shared" ca="1" si="214"/>
        <v xml:space="preserve"> 微信支付 </v>
      </c>
      <c r="G713" t="str">
        <f t="shared" ca="1" si="215"/>
        <v xml:space="preserve"> 天猫 - 天猫 - 微信支付 </v>
      </c>
      <c r="H713" t="str">
        <f t="shared" ca="1" si="216"/>
        <v>3779</v>
      </c>
      <c r="I713">
        <f t="shared" ca="1" si="217"/>
        <v>6</v>
      </c>
      <c r="J713" t="str">
        <f t="shared" ca="1" si="218"/>
        <v>天猫 - 天猫 - 微信支付</v>
      </c>
      <c r="K713" t="str">
        <f t="shared" ca="1" si="219"/>
        <v>137****3779</v>
      </c>
      <c r="L713">
        <f t="shared" si="220"/>
        <v>713</v>
      </c>
      <c r="M713">
        <f t="shared" si="221"/>
        <v>712</v>
      </c>
      <c r="N713" s="3">
        <f t="shared" ca="1" si="222"/>
        <v>194136</v>
      </c>
      <c r="O713" s="5">
        <f t="shared" ca="1" si="223"/>
        <v>132225</v>
      </c>
      <c r="P713" t="str">
        <f t="shared" ca="1" si="224"/>
        <v xml:space="preserve"> 支付宝 </v>
      </c>
      <c r="Q713" t="str">
        <f t="shared" ca="1" si="225"/>
        <v xml:space="preserve"> 支付宝 </v>
      </c>
      <c r="R713" t="str">
        <f t="shared" ca="1" si="226"/>
        <v xml:space="preserve"> 支付宝 </v>
      </c>
      <c r="S713" t="str">
        <f t="shared" ca="1" si="227"/>
        <v>支付宝 - 支付宝 - 支付宝</v>
      </c>
    </row>
    <row r="714" spans="1:19" x14ac:dyDescent="0.2">
      <c r="A714" s="3">
        <f t="shared" ca="1" si="212"/>
        <v>132225</v>
      </c>
      <c r="B714">
        <v>101342</v>
      </c>
      <c r="C714">
        <f t="shared" ca="1" si="213"/>
        <v>13076110025</v>
      </c>
      <c r="D714" t="str">
        <f t="shared" ca="1" si="211"/>
        <v xml:space="preserve"> 天猫 </v>
      </c>
      <c r="E714" t="str">
        <f t="shared" ca="1" si="211"/>
        <v xml:space="preserve"> 微信 </v>
      </c>
      <c r="F714" t="str">
        <f t="shared" ca="1" si="214"/>
        <v xml:space="preserve"> 信用卡 </v>
      </c>
      <c r="G714" t="str">
        <f t="shared" ca="1" si="215"/>
        <v xml:space="preserve"> 天猫 - 微信 - 信用卡 </v>
      </c>
      <c r="H714" t="str">
        <f t="shared" ca="1" si="216"/>
        <v>0025</v>
      </c>
      <c r="I714">
        <f t="shared" ca="1" si="217"/>
        <v>6</v>
      </c>
      <c r="J714" t="str">
        <f t="shared" ca="1" si="218"/>
        <v>天猫 - 微信 - 信用卡</v>
      </c>
      <c r="K714" t="str">
        <f t="shared" ca="1" si="219"/>
        <v>130****0025</v>
      </c>
      <c r="L714">
        <f t="shared" si="220"/>
        <v>714</v>
      </c>
      <c r="M714">
        <f t="shared" si="221"/>
        <v>713</v>
      </c>
      <c r="N714" s="3">
        <f t="shared" ca="1" si="222"/>
        <v>136008</v>
      </c>
      <c r="O714" s="5">
        <f t="shared" ca="1" si="223"/>
        <v>188764</v>
      </c>
      <c r="P714" t="str">
        <f t="shared" ca="1" si="224"/>
        <v xml:space="preserve"> 微信支付 </v>
      </c>
      <c r="Q714" t="str">
        <f t="shared" ca="1" si="225"/>
        <v xml:space="preserve"> 支付宝 </v>
      </c>
      <c r="R714" t="str">
        <f t="shared" ca="1" si="226"/>
        <v xml:space="preserve"> 支付宝 </v>
      </c>
      <c r="S714" t="str">
        <f t="shared" ca="1" si="227"/>
        <v>微信支付 - 支付宝 - 支付宝</v>
      </c>
    </row>
    <row r="715" spans="1:19" x14ac:dyDescent="0.2">
      <c r="A715" s="3">
        <f t="shared" ca="1" si="212"/>
        <v>188764</v>
      </c>
      <c r="B715">
        <v>100002</v>
      </c>
      <c r="C715">
        <f t="shared" ca="1" si="213"/>
        <v>13089817539</v>
      </c>
      <c r="D715" t="str">
        <f t="shared" ca="1" si="211"/>
        <v xml:space="preserve"> 天猫 </v>
      </c>
      <c r="E715" t="str">
        <f t="shared" ca="1" si="211"/>
        <v xml:space="preserve"> App </v>
      </c>
      <c r="F715" t="str">
        <f t="shared" ca="1" si="214"/>
        <v xml:space="preserve"> 微信支付 </v>
      </c>
      <c r="G715" t="str">
        <f t="shared" ca="1" si="215"/>
        <v xml:space="preserve"> 天猫 - App - 微信支付 </v>
      </c>
      <c r="H715" t="str">
        <f t="shared" ca="1" si="216"/>
        <v>7539</v>
      </c>
      <c r="I715">
        <f t="shared" ca="1" si="217"/>
        <v>6</v>
      </c>
      <c r="J715" t="str">
        <f t="shared" ca="1" si="218"/>
        <v>天猫 - App - 微信支付</v>
      </c>
      <c r="K715" t="str">
        <f t="shared" ca="1" si="219"/>
        <v>130****7539</v>
      </c>
      <c r="L715">
        <f t="shared" si="220"/>
        <v>715</v>
      </c>
      <c r="M715">
        <f t="shared" si="221"/>
        <v>714</v>
      </c>
      <c r="N715" s="3">
        <f t="shared" ca="1" si="222"/>
        <v>172898</v>
      </c>
      <c r="O715" s="5">
        <f t="shared" ca="1" si="223"/>
        <v>101892</v>
      </c>
      <c r="P715" t="str">
        <f t="shared" ca="1" si="224"/>
        <v xml:space="preserve"> 信用卡 </v>
      </c>
      <c r="Q715" t="str">
        <f t="shared" ca="1" si="225"/>
        <v xml:space="preserve"> 信用卡 </v>
      </c>
      <c r="R715" t="str">
        <f t="shared" ca="1" si="226"/>
        <v xml:space="preserve"> 支付宝 </v>
      </c>
      <c r="S715" t="str">
        <f t="shared" ca="1" si="227"/>
        <v>信用卡 - 信用卡 - 支付宝</v>
      </c>
    </row>
    <row r="716" spans="1:19" x14ac:dyDescent="0.2">
      <c r="A716" s="3">
        <f t="shared" ca="1" si="212"/>
        <v>101892</v>
      </c>
      <c r="B716">
        <v>100747</v>
      </c>
      <c r="C716">
        <f t="shared" ca="1" si="213"/>
        <v>13107647863</v>
      </c>
      <c r="D716" t="str">
        <f t="shared" ca="1" si="211"/>
        <v xml:space="preserve"> 微信 </v>
      </c>
      <c r="E716" t="str">
        <f t="shared" ca="1" si="211"/>
        <v xml:space="preserve"> 微信 </v>
      </c>
      <c r="F716" t="str">
        <f t="shared" ca="1" si="214"/>
        <v xml:space="preserve"> 微信支付 </v>
      </c>
      <c r="G716" t="str">
        <f t="shared" ca="1" si="215"/>
        <v xml:space="preserve"> 微信 - 微信 - 微信支付 </v>
      </c>
      <c r="H716" t="str">
        <f t="shared" ca="1" si="216"/>
        <v>7863</v>
      </c>
      <c r="I716">
        <f t="shared" ca="1" si="217"/>
        <v>6</v>
      </c>
      <c r="J716" t="str">
        <f t="shared" ca="1" si="218"/>
        <v>微信 - 微信 - 微信支付</v>
      </c>
      <c r="K716" t="str">
        <f t="shared" ca="1" si="219"/>
        <v>131****7863</v>
      </c>
      <c r="L716">
        <f t="shared" si="220"/>
        <v>716</v>
      </c>
      <c r="M716">
        <f t="shared" si="221"/>
        <v>715</v>
      </c>
      <c r="N716" s="3">
        <f t="shared" ca="1" si="222"/>
        <v>199528</v>
      </c>
      <c r="O716" s="5">
        <f t="shared" ca="1" si="223"/>
        <v>170872</v>
      </c>
      <c r="P716" t="str">
        <f t="shared" ca="1" si="224"/>
        <v xml:space="preserve"> 信用卡 </v>
      </c>
      <c r="Q716" t="str">
        <f t="shared" ca="1" si="225"/>
        <v xml:space="preserve"> 信用卡 </v>
      </c>
      <c r="R716" t="str">
        <f t="shared" ca="1" si="226"/>
        <v xml:space="preserve"> 微信支付 </v>
      </c>
      <c r="S716" t="str">
        <f t="shared" ca="1" si="227"/>
        <v>信用卡 - 信用卡 - 微信支付</v>
      </c>
    </row>
    <row r="717" spans="1:19" x14ac:dyDescent="0.2">
      <c r="A717" s="3">
        <f t="shared" ca="1" si="212"/>
        <v>170872</v>
      </c>
      <c r="B717">
        <v>100904</v>
      </c>
      <c r="C717">
        <f t="shared" ca="1" si="213"/>
        <v>13733316950</v>
      </c>
      <c r="D717" t="str">
        <f t="shared" ca="1" si="211"/>
        <v xml:space="preserve"> 微信 </v>
      </c>
      <c r="E717" t="str">
        <f t="shared" ca="1" si="211"/>
        <v xml:space="preserve"> App </v>
      </c>
      <c r="F717" t="str">
        <f t="shared" ca="1" si="214"/>
        <v xml:space="preserve"> 支付宝 </v>
      </c>
      <c r="G717" t="str">
        <f t="shared" ca="1" si="215"/>
        <v xml:space="preserve"> 微信 - App - 支付宝 </v>
      </c>
      <c r="H717" t="str">
        <f t="shared" ca="1" si="216"/>
        <v>6950</v>
      </c>
      <c r="I717">
        <f t="shared" ca="1" si="217"/>
        <v>6</v>
      </c>
      <c r="J717" t="str">
        <f t="shared" ca="1" si="218"/>
        <v>微信 - App - 支付宝</v>
      </c>
      <c r="K717" t="str">
        <f t="shared" ca="1" si="219"/>
        <v>137****6950</v>
      </c>
      <c r="L717">
        <f t="shared" si="220"/>
        <v>717</v>
      </c>
      <c r="M717">
        <f t="shared" si="221"/>
        <v>716</v>
      </c>
      <c r="N717" s="3">
        <f t="shared" ca="1" si="222"/>
        <v>121546</v>
      </c>
      <c r="O717" s="5">
        <f t="shared" ca="1" si="223"/>
        <v>143685</v>
      </c>
      <c r="P717" t="str">
        <f t="shared" ca="1" si="224"/>
        <v xml:space="preserve"> 微信支付 </v>
      </c>
      <c r="Q717" t="str">
        <f t="shared" ca="1" si="225"/>
        <v xml:space="preserve"> 微信支付 </v>
      </c>
      <c r="R717" t="str">
        <f t="shared" ca="1" si="226"/>
        <v xml:space="preserve"> 信用卡 </v>
      </c>
      <c r="S717" t="str">
        <f t="shared" ca="1" si="227"/>
        <v>微信支付 - 微信支付 - 信用卡</v>
      </c>
    </row>
    <row r="718" spans="1:19" x14ac:dyDescent="0.2">
      <c r="A718" s="3">
        <f t="shared" ca="1" si="212"/>
        <v>143685</v>
      </c>
      <c r="B718">
        <v>101226</v>
      </c>
      <c r="C718">
        <f t="shared" ca="1" si="213"/>
        <v>13135309595</v>
      </c>
      <c r="D718" t="str">
        <f t="shared" ca="1" si="211"/>
        <v xml:space="preserve"> App </v>
      </c>
      <c r="E718" t="str">
        <f t="shared" ca="1" si="211"/>
        <v xml:space="preserve"> 微信 </v>
      </c>
      <c r="F718" t="str">
        <f t="shared" ca="1" si="214"/>
        <v xml:space="preserve"> 支付宝 </v>
      </c>
      <c r="G718" t="str">
        <f t="shared" ca="1" si="215"/>
        <v xml:space="preserve"> App - 微信 - 支付宝 </v>
      </c>
      <c r="H718" t="str">
        <f t="shared" ca="1" si="216"/>
        <v>9595</v>
      </c>
      <c r="I718">
        <f t="shared" ca="1" si="217"/>
        <v>6</v>
      </c>
      <c r="J718" t="str">
        <f t="shared" ca="1" si="218"/>
        <v>App - 微信 - 支付宝</v>
      </c>
      <c r="K718" t="str">
        <f t="shared" ca="1" si="219"/>
        <v>131****9595</v>
      </c>
      <c r="L718">
        <f t="shared" si="220"/>
        <v>718</v>
      </c>
      <c r="M718">
        <f t="shared" si="221"/>
        <v>717</v>
      </c>
      <c r="N718" s="3">
        <f t="shared" ca="1" si="222"/>
        <v>130448</v>
      </c>
      <c r="O718" s="5">
        <f t="shared" ca="1" si="223"/>
        <v>165891</v>
      </c>
      <c r="P718" t="str">
        <f t="shared" ca="1" si="224"/>
        <v xml:space="preserve"> 微信支付 </v>
      </c>
      <c r="Q718" t="str">
        <f t="shared" ca="1" si="225"/>
        <v xml:space="preserve"> 信用卡 </v>
      </c>
      <c r="R718" t="str">
        <f t="shared" ca="1" si="226"/>
        <v xml:space="preserve"> 微信支付 </v>
      </c>
      <c r="S718" t="str">
        <f t="shared" ca="1" si="227"/>
        <v>微信支付 - 信用卡 - 微信支付</v>
      </c>
    </row>
    <row r="719" spans="1:19" x14ac:dyDescent="0.2">
      <c r="A719" s="3">
        <f t="shared" ca="1" si="212"/>
        <v>165891</v>
      </c>
      <c r="B719">
        <v>100192</v>
      </c>
      <c r="C719">
        <f t="shared" ca="1" si="213"/>
        <v>13113647853</v>
      </c>
      <c r="D719" t="str">
        <f t="shared" ca="1" si="211"/>
        <v xml:space="preserve"> 微信 </v>
      </c>
      <c r="E719" t="str">
        <f t="shared" ca="1" si="211"/>
        <v xml:space="preserve"> App </v>
      </c>
      <c r="F719" t="str">
        <f t="shared" ca="1" si="214"/>
        <v xml:space="preserve"> 支付宝 </v>
      </c>
      <c r="G719" t="str">
        <f t="shared" ca="1" si="215"/>
        <v xml:space="preserve"> 微信 - App - 支付宝 </v>
      </c>
      <c r="H719" t="str">
        <f t="shared" ca="1" si="216"/>
        <v>7853</v>
      </c>
      <c r="I719">
        <f t="shared" ca="1" si="217"/>
        <v>6</v>
      </c>
      <c r="J719" t="str">
        <f t="shared" ca="1" si="218"/>
        <v>微信 - App - 支付宝</v>
      </c>
      <c r="K719" t="str">
        <f t="shared" ca="1" si="219"/>
        <v>131****7853</v>
      </c>
      <c r="L719">
        <f t="shared" si="220"/>
        <v>719</v>
      </c>
      <c r="M719">
        <f t="shared" si="221"/>
        <v>718</v>
      </c>
      <c r="N719" s="3">
        <f t="shared" ca="1" si="222"/>
        <v>151162</v>
      </c>
      <c r="O719" s="5">
        <f t="shared" ca="1" si="223"/>
        <v>173849</v>
      </c>
      <c r="P719" t="str">
        <f t="shared" ca="1" si="224"/>
        <v xml:space="preserve"> 支付宝 </v>
      </c>
      <c r="Q719" t="str">
        <f t="shared" ca="1" si="225"/>
        <v xml:space="preserve"> 微信支付 </v>
      </c>
      <c r="R719" t="str">
        <f t="shared" ca="1" si="226"/>
        <v xml:space="preserve"> 微信支付 </v>
      </c>
      <c r="S719" t="str">
        <f t="shared" ca="1" si="227"/>
        <v>支付宝 - 微信支付 - 微信支付</v>
      </c>
    </row>
    <row r="720" spans="1:19" x14ac:dyDescent="0.2">
      <c r="A720" s="3">
        <f t="shared" ca="1" si="212"/>
        <v>173849</v>
      </c>
      <c r="B720">
        <v>100398</v>
      </c>
      <c r="C720">
        <f t="shared" ca="1" si="213"/>
        <v>13901817098</v>
      </c>
      <c r="D720" t="str">
        <f t="shared" ca="1" si="211"/>
        <v xml:space="preserve"> App </v>
      </c>
      <c r="E720" t="str">
        <f t="shared" ca="1" si="211"/>
        <v xml:space="preserve"> 天猫 </v>
      </c>
      <c r="F720" t="str">
        <f t="shared" ca="1" si="214"/>
        <v xml:space="preserve"> 微信支付 </v>
      </c>
      <c r="G720" t="str">
        <f t="shared" ca="1" si="215"/>
        <v xml:space="preserve"> App - 天猫 - 微信支付 </v>
      </c>
      <c r="H720" t="str">
        <f t="shared" ca="1" si="216"/>
        <v>7098</v>
      </c>
      <c r="I720">
        <f t="shared" ca="1" si="217"/>
        <v>6</v>
      </c>
      <c r="J720" t="str">
        <f t="shared" ca="1" si="218"/>
        <v>App - 天猫 - 微信支付</v>
      </c>
      <c r="K720" t="str">
        <f t="shared" ca="1" si="219"/>
        <v>139****7098</v>
      </c>
      <c r="L720">
        <f t="shared" si="220"/>
        <v>720</v>
      </c>
      <c r="M720">
        <f t="shared" si="221"/>
        <v>719</v>
      </c>
      <c r="N720" s="3">
        <f t="shared" ca="1" si="222"/>
        <v>166915</v>
      </c>
      <c r="O720" s="5">
        <f t="shared" ca="1" si="223"/>
        <v>158413</v>
      </c>
      <c r="P720" t="str">
        <f t="shared" ca="1" si="224"/>
        <v xml:space="preserve"> 微信支付 </v>
      </c>
      <c r="Q720" t="str">
        <f t="shared" ca="1" si="225"/>
        <v xml:space="preserve"> 支付宝 </v>
      </c>
      <c r="R720" t="str">
        <f t="shared" ca="1" si="226"/>
        <v xml:space="preserve"> 支付宝 </v>
      </c>
      <c r="S720" t="str">
        <f t="shared" ca="1" si="227"/>
        <v>微信支付 - 支付宝 - 支付宝</v>
      </c>
    </row>
    <row r="721" spans="1:19" x14ac:dyDescent="0.2">
      <c r="A721" s="3">
        <f t="shared" ca="1" si="212"/>
        <v>158413</v>
      </c>
      <c r="B721">
        <v>100023</v>
      </c>
      <c r="C721">
        <f t="shared" ca="1" si="213"/>
        <v>13139046936</v>
      </c>
      <c r="D721" t="str">
        <f t="shared" ca="1" si="211"/>
        <v xml:space="preserve"> 微信 </v>
      </c>
      <c r="E721" t="str">
        <f t="shared" ca="1" si="211"/>
        <v xml:space="preserve"> 微信 </v>
      </c>
      <c r="F721" t="str">
        <f t="shared" ca="1" si="214"/>
        <v xml:space="preserve"> 微信支付 </v>
      </c>
      <c r="G721" t="str">
        <f t="shared" ca="1" si="215"/>
        <v xml:space="preserve"> 微信 - 微信 - 微信支付 </v>
      </c>
      <c r="H721" t="str">
        <f t="shared" ca="1" si="216"/>
        <v>6936</v>
      </c>
      <c r="I721">
        <f t="shared" ca="1" si="217"/>
        <v>6</v>
      </c>
      <c r="J721" t="str">
        <f t="shared" ca="1" si="218"/>
        <v>微信 - 微信 - 微信支付</v>
      </c>
      <c r="K721" t="str">
        <f t="shared" ca="1" si="219"/>
        <v>131****6936</v>
      </c>
      <c r="L721">
        <f t="shared" si="220"/>
        <v>721</v>
      </c>
      <c r="M721">
        <f t="shared" si="221"/>
        <v>720</v>
      </c>
      <c r="N721" s="3">
        <f t="shared" ca="1" si="222"/>
        <v>164502</v>
      </c>
      <c r="O721" s="5">
        <f t="shared" ca="1" si="223"/>
        <v>187907</v>
      </c>
      <c r="P721" t="str">
        <f t="shared" ca="1" si="224"/>
        <v xml:space="preserve"> 信用卡 </v>
      </c>
      <c r="Q721" t="str">
        <f t="shared" ca="1" si="225"/>
        <v xml:space="preserve"> 支付宝 </v>
      </c>
      <c r="R721" t="str">
        <f t="shared" ca="1" si="226"/>
        <v xml:space="preserve"> 信用卡 </v>
      </c>
      <c r="S721" t="str">
        <f t="shared" ca="1" si="227"/>
        <v>信用卡 - 支付宝 - 信用卡</v>
      </c>
    </row>
    <row r="722" spans="1:19" x14ac:dyDescent="0.2">
      <c r="A722" s="3">
        <f t="shared" ca="1" si="212"/>
        <v>187907</v>
      </c>
      <c r="B722">
        <v>100205</v>
      </c>
      <c r="C722">
        <f t="shared" ca="1" si="213"/>
        <v>13051212447</v>
      </c>
      <c r="D722" t="str">
        <f t="shared" ref="D722:E741" ca="1" si="228">IF(RAND()&lt;0.33," 天猫 ",IF(RAND()&lt;0.66," 微信 "," App "))</f>
        <v xml:space="preserve"> 天猫 </v>
      </c>
      <c r="E722" t="str">
        <f t="shared" ca="1" si="228"/>
        <v xml:space="preserve"> 微信 </v>
      </c>
      <c r="F722" t="str">
        <f t="shared" ca="1" si="214"/>
        <v xml:space="preserve"> 支付宝 </v>
      </c>
      <c r="G722" t="str">
        <f t="shared" ca="1" si="215"/>
        <v xml:space="preserve"> 天猫 - 微信 - 支付宝 </v>
      </c>
      <c r="H722" t="str">
        <f t="shared" ca="1" si="216"/>
        <v>2447</v>
      </c>
      <c r="I722">
        <f t="shared" ca="1" si="217"/>
        <v>6</v>
      </c>
      <c r="J722" t="str">
        <f t="shared" ca="1" si="218"/>
        <v>天猫 - 微信 - 支付宝</v>
      </c>
      <c r="K722" t="str">
        <f t="shared" ca="1" si="219"/>
        <v>130****2447</v>
      </c>
      <c r="L722">
        <f t="shared" si="220"/>
        <v>722</v>
      </c>
      <c r="M722">
        <f t="shared" si="221"/>
        <v>721</v>
      </c>
      <c r="N722" s="3">
        <f t="shared" ca="1" si="222"/>
        <v>195338</v>
      </c>
      <c r="O722" s="5">
        <f t="shared" ca="1" si="223"/>
        <v>104867</v>
      </c>
      <c r="P722" t="str">
        <f t="shared" ca="1" si="224"/>
        <v xml:space="preserve"> 信用卡 </v>
      </c>
      <c r="Q722" t="str">
        <f t="shared" ca="1" si="225"/>
        <v xml:space="preserve"> 微信支付 </v>
      </c>
      <c r="R722" t="str">
        <f t="shared" ca="1" si="226"/>
        <v xml:space="preserve"> 微信支付 </v>
      </c>
      <c r="S722" t="str">
        <f t="shared" ca="1" si="227"/>
        <v>信用卡 - 微信支付 - 微信支付</v>
      </c>
    </row>
    <row r="723" spans="1:19" x14ac:dyDescent="0.2">
      <c r="A723" s="3">
        <f t="shared" ca="1" si="212"/>
        <v>104867</v>
      </c>
      <c r="B723">
        <v>100413</v>
      </c>
      <c r="C723">
        <f t="shared" ca="1" si="213"/>
        <v>13528106070</v>
      </c>
      <c r="D723" t="str">
        <f t="shared" ca="1" si="228"/>
        <v xml:space="preserve"> App </v>
      </c>
      <c r="E723" t="str">
        <f t="shared" ca="1" si="228"/>
        <v xml:space="preserve"> 微信 </v>
      </c>
      <c r="F723" t="str">
        <f t="shared" ca="1" si="214"/>
        <v xml:space="preserve"> 支付宝 </v>
      </c>
      <c r="G723" t="str">
        <f t="shared" ca="1" si="215"/>
        <v xml:space="preserve"> App - 微信 - 支付宝 </v>
      </c>
      <c r="H723" t="str">
        <f t="shared" ca="1" si="216"/>
        <v>6070</v>
      </c>
      <c r="I723">
        <f t="shared" ca="1" si="217"/>
        <v>6</v>
      </c>
      <c r="J723" t="str">
        <f t="shared" ca="1" si="218"/>
        <v>App - 微信 - 支付宝</v>
      </c>
      <c r="K723" t="str">
        <f t="shared" ca="1" si="219"/>
        <v>135****6070</v>
      </c>
      <c r="L723">
        <f t="shared" si="220"/>
        <v>723</v>
      </c>
      <c r="M723">
        <f t="shared" si="221"/>
        <v>722</v>
      </c>
      <c r="N723" s="3">
        <f t="shared" ca="1" si="222"/>
        <v>163852</v>
      </c>
      <c r="O723" s="5">
        <f t="shared" ca="1" si="223"/>
        <v>140298</v>
      </c>
      <c r="P723" t="str">
        <f t="shared" ca="1" si="224"/>
        <v xml:space="preserve"> 信用卡 </v>
      </c>
      <c r="Q723" t="str">
        <f t="shared" ca="1" si="225"/>
        <v xml:space="preserve"> 信用卡 </v>
      </c>
      <c r="R723" t="str">
        <f t="shared" ca="1" si="226"/>
        <v xml:space="preserve"> 微信支付 </v>
      </c>
      <c r="S723" t="str">
        <f t="shared" ca="1" si="227"/>
        <v>信用卡 - 信用卡 - 微信支付</v>
      </c>
    </row>
    <row r="724" spans="1:19" x14ac:dyDescent="0.2">
      <c r="A724" s="3">
        <f t="shared" ca="1" si="212"/>
        <v>140298</v>
      </c>
      <c r="B724">
        <v>100007</v>
      </c>
      <c r="C724">
        <f t="shared" ca="1" si="213"/>
        <v>13152867192</v>
      </c>
      <c r="D724" t="str">
        <f t="shared" ca="1" si="228"/>
        <v xml:space="preserve"> 天猫 </v>
      </c>
      <c r="E724" t="str">
        <f t="shared" ca="1" si="228"/>
        <v xml:space="preserve"> 微信 </v>
      </c>
      <c r="F724" t="str">
        <f t="shared" ca="1" si="214"/>
        <v xml:space="preserve"> 微信支付 </v>
      </c>
      <c r="G724" t="str">
        <f t="shared" ca="1" si="215"/>
        <v xml:space="preserve"> 天猫 - 微信 - 微信支付 </v>
      </c>
      <c r="H724" t="str">
        <f t="shared" ca="1" si="216"/>
        <v>7192</v>
      </c>
      <c r="I724">
        <f t="shared" ca="1" si="217"/>
        <v>6</v>
      </c>
      <c r="J724" t="str">
        <f t="shared" ca="1" si="218"/>
        <v>天猫 - 微信 - 微信支付</v>
      </c>
      <c r="K724" t="str">
        <f t="shared" ca="1" si="219"/>
        <v>131****7192</v>
      </c>
      <c r="L724">
        <f t="shared" si="220"/>
        <v>724</v>
      </c>
      <c r="M724">
        <f t="shared" si="221"/>
        <v>723</v>
      </c>
      <c r="N724" s="3">
        <f t="shared" ca="1" si="222"/>
        <v>118077</v>
      </c>
      <c r="O724" s="5">
        <f t="shared" ca="1" si="223"/>
        <v>189900</v>
      </c>
      <c r="P724" t="str">
        <f t="shared" ca="1" si="224"/>
        <v xml:space="preserve"> 信用卡 </v>
      </c>
      <c r="Q724" t="str">
        <f t="shared" ca="1" si="225"/>
        <v xml:space="preserve"> 支付宝 </v>
      </c>
      <c r="R724" t="str">
        <f t="shared" ca="1" si="226"/>
        <v xml:space="preserve"> 信用卡 </v>
      </c>
      <c r="S724" t="str">
        <f t="shared" ca="1" si="227"/>
        <v>信用卡 - 支付宝 - 信用卡</v>
      </c>
    </row>
    <row r="725" spans="1:19" x14ac:dyDescent="0.2">
      <c r="A725" s="3">
        <f t="shared" ca="1" si="212"/>
        <v>189900</v>
      </c>
      <c r="B725">
        <v>100848</v>
      </c>
      <c r="C725">
        <f t="shared" ca="1" si="213"/>
        <v>13914343353</v>
      </c>
      <c r="D725" t="str">
        <f t="shared" ca="1" si="228"/>
        <v xml:space="preserve"> 微信 </v>
      </c>
      <c r="E725" t="str">
        <f t="shared" ca="1" si="228"/>
        <v xml:space="preserve"> App </v>
      </c>
      <c r="F725" t="str">
        <f t="shared" ca="1" si="214"/>
        <v xml:space="preserve"> 微信支付 </v>
      </c>
      <c r="G725" t="str">
        <f t="shared" ca="1" si="215"/>
        <v xml:space="preserve"> 微信 - App - 微信支付 </v>
      </c>
      <c r="H725" t="str">
        <f t="shared" ca="1" si="216"/>
        <v>3353</v>
      </c>
      <c r="I725">
        <f t="shared" ca="1" si="217"/>
        <v>6</v>
      </c>
      <c r="J725" t="str">
        <f t="shared" ca="1" si="218"/>
        <v>微信 - App - 微信支付</v>
      </c>
      <c r="K725" t="str">
        <f t="shared" ca="1" si="219"/>
        <v>139****3353</v>
      </c>
      <c r="L725">
        <f t="shared" si="220"/>
        <v>725</v>
      </c>
      <c r="M725">
        <f t="shared" si="221"/>
        <v>724</v>
      </c>
      <c r="N725" s="3">
        <f t="shared" ca="1" si="222"/>
        <v>101976</v>
      </c>
      <c r="O725" s="5">
        <f t="shared" ca="1" si="223"/>
        <v>178080</v>
      </c>
      <c r="P725" t="str">
        <f t="shared" ca="1" si="224"/>
        <v xml:space="preserve"> 微信支付 </v>
      </c>
      <c r="Q725" t="str">
        <f t="shared" ca="1" si="225"/>
        <v xml:space="preserve"> 微信支付 </v>
      </c>
      <c r="R725" t="str">
        <f t="shared" ca="1" si="226"/>
        <v xml:space="preserve"> 微信支付 </v>
      </c>
      <c r="S725" t="str">
        <f t="shared" ca="1" si="227"/>
        <v>微信支付 - 微信支付 - 微信支付</v>
      </c>
    </row>
    <row r="726" spans="1:19" x14ac:dyDescent="0.2">
      <c r="A726" s="3">
        <f t="shared" ca="1" si="212"/>
        <v>178080</v>
      </c>
      <c r="B726">
        <v>101256</v>
      </c>
      <c r="C726">
        <f t="shared" ca="1" si="213"/>
        <v>13771487580</v>
      </c>
      <c r="D726" t="str">
        <f t="shared" ca="1" si="228"/>
        <v xml:space="preserve"> App </v>
      </c>
      <c r="E726" t="str">
        <f t="shared" ca="1" si="228"/>
        <v xml:space="preserve"> 微信 </v>
      </c>
      <c r="F726" t="str">
        <f t="shared" ca="1" si="214"/>
        <v xml:space="preserve"> 微信支付 </v>
      </c>
      <c r="G726" t="str">
        <f t="shared" ca="1" si="215"/>
        <v xml:space="preserve"> App - 微信 - 微信支付 </v>
      </c>
      <c r="H726" t="str">
        <f t="shared" ca="1" si="216"/>
        <v>7580</v>
      </c>
      <c r="I726">
        <f t="shared" ca="1" si="217"/>
        <v>6</v>
      </c>
      <c r="J726" t="str">
        <f t="shared" ca="1" si="218"/>
        <v>App - 微信 - 微信支付</v>
      </c>
      <c r="K726" t="str">
        <f t="shared" ca="1" si="219"/>
        <v>137****7580</v>
      </c>
      <c r="L726">
        <f t="shared" si="220"/>
        <v>726</v>
      </c>
      <c r="M726">
        <f t="shared" si="221"/>
        <v>725</v>
      </c>
      <c r="N726" s="3">
        <f t="shared" ca="1" si="222"/>
        <v>165881</v>
      </c>
      <c r="O726" s="5">
        <f t="shared" ca="1" si="223"/>
        <v>129210</v>
      </c>
      <c r="P726" t="str">
        <f t="shared" ca="1" si="224"/>
        <v xml:space="preserve"> 信用卡 </v>
      </c>
      <c r="Q726" t="str">
        <f t="shared" ca="1" si="225"/>
        <v xml:space="preserve"> 支付宝 </v>
      </c>
      <c r="R726" t="str">
        <f t="shared" ca="1" si="226"/>
        <v xml:space="preserve"> 微信支付 </v>
      </c>
      <c r="S726" t="str">
        <f t="shared" ca="1" si="227"/>
        <v>信用卡 - 支付宝 - 微信支付</v>
      </c>
    </row>
    <row r="727" spans="1:19" x14ac:dyDescent="0.2">
      <c r="A727" s="3">
        <f t="shared" ca="1" si="212"/>
        <v>129210</v>
      </c>
      <c r="B727">
        <v>100179</v>
      </c>
      <c r="C727">
        <f t="shared" ca="1" si="213"/>
        <v>13878767430</v>
      </c>
      <c r="D727" t="str">
        <f t="shared" ca="1" si="228"/>
        <v xml:space="preserve"> App </v>
      </c>
      <c r="E727" t="str">
        <f t="shared" ca="1" si="228"/>
        <v xml:space="preserve"> App </v>
      </c>
      <c r="F727" t="str">
        <f t="shared" ca="1" si="214"/>
        <v xml:space="preserve"> 微信支付 </v>
      </c>
      <c r="G727" t="str">
        <f t="shared" ca="1" si="215"/>
        <v xml:space="preserve"> App - App - 微信支付 </v>
      </c>
      <c r="H727" t="str">
        <f t="shared" ca="1" si="216"/>
        <v>7430</v>
      </c>
      <c r="I727">
        <f t="shared" ca="1" si="217"/>
        <v>6</v>
      </c>
      <c r="J727" t="str">
        <f t="shared" ca="1" si="218"/>
        <v>App - App - 微信支付</v>
      </c>
      <c r="K727" t="str">
        <f t="shared" ca="1" si="219"/>
        <v>138****7430</v>
      </c>
      <c r="L727">
        <f t="shared" si="220"/>
        <v>727</v>
      </c>
      <c r="M727">
        <f t="shared" si="221"/>
        <v>726</v>
      </c>
      <c r="N727" s="3">
        <f t="shared" ca="1" si="222"/>
        <v>168132</v>
      </c>
      <c r="O727" s="5">
        <f t="shared" ca="1" si="223"/>
        <v>123636</v>
      </c>
      <c r="P727" t="str">
        <f t="shared" ca="1" si="224"/>
        <v xml:space="preserve"> 微信支付 </v>
      </c>
      <c r="Q727" t="str">
        <f t="shared" ca="1" si="225"/>
        <v xml:space="preserve"> 微信支付 </v>
      </c>
      <c r="R727" t="str">
        <f t="shared" ca="1" si="226"/>
        <v xml:space="preserve"> 微信支付 </v>
      </c>
      <c r="S727" t="str">
        <f t="shared" ca="1" si="227"/>
        <v>微信支付 - 微信支付 - 微信支付</v>
      </c>
    </row>
    <row r="728" spans="1:19" x14ac:dyDescent="0.2">
      <c r="A728" s="3">
        <f t="shared" ca="1" si="212"/>
        <v>123636</v>
      </c>
      <c r="B728">
        <v>100058</v>
      </c>
      <c r="C728">
        <f t="shared" ca="1" si="213"/>
        <v>13349580323</v>
      </c>
      <c r="D728" t="str">
        <f t="shared" ca="1" si="228"/>
        <v xml:space="preserve"> App </v>
      </c>
      <c r="E728" t="str">
        <f t="shared" ca="1" si="228"/>
        <v xml:space="preserve"> 天猫 </v>
      </c>
      <c r="F728" t="str">
        <f t="shared" ca="1" si="214"/>
        <v xml:space="preserve"> 支付宝 </v>
      </c>
      <c r="G728" t="str">
        <f t="shared" ca="1" si="215"/>
        <v xml:space="preserve"> App - 天猫 - 支付宝 </v>
      </c>
      <c r="H728" t="str">
        <f t="shared" ca="1" si="216"/>
        <v>0323</v>
      </c>
      <c r="I728">
        <f t="shared" ca="1" si="217"/>
        <v>6</v>
      </c>
      <c r="J728" t="str">
        <f t="shared" ca="1" si="218"/>
        <v>App - 天猫 - 支付宝</v>
      </c>
      <c r="K728" t="str">
        <f t="shared" ca="1" si="219"/>
        <v>133****0323</v>
      </c>
      <c r="L728">
        <f t="shared" si="220"/>
        <v>728</v>
      </c>
      <c r="M728">
        <f t="shared" si="221"/>
        <v>727</v>
      </c>
      <c r="N728" s="3">
        <f t="shared" ca="1" si="222"/>
        <v>191803</v>
      </c>
      <c r="O728" s="5">
        <f t="shared" ca="1" si="223"/>
        <v>199931</v>
      </c>
      <c r="P728" t="str">
        <f t="shared" ca="1" si="224"/>
        <v xml:space="preserve"> 支付宝 </v>
      </c>
      <c r="Q728" t="str">
        <f t="shared" ca="1" si="225"/>
        <v xml:space="preserve"> 微信支付 </v>
      </c>
      <c r="R728" t="str">
        <f t="shared" ca="1" si="226"/>
        <v xml:space="preserve"> 信用卡 </v>
      </c>
      <c r="S728" t="str">
        <f t="shared" ca="1" si="227"/>
        <v>支付宝 - 微信支付 - 信用卡</v>
      </c>
    </row>
    <row r="729" spans="1:19" x14ac:dyDescent="0.2">
      <c r="A729" s="3">
        <f t="shared" ca="1" si="212"/>
        <v>199931</v>
      </c>
      <c r="B729">
        <v>101283</v>
      </c>
      <c r="C729">
        <f t="shared" ca="1" si="213"/>
        <v>13626739990</v>
      </c>
      <c r="D729" t="str">
        <f t="shared" ca="1" si="228"/>
        <v xml:space="preserve"> 微信 </v>
      </c>
      <c r="E729" t="str">
        <f t="shared" ca="1" si="228"/>
        <v xml:space="preserve"> 天猫 </v>
      </c>
      <c r="F729" t="str">
        <f t="shared" ca="1" si="214"/>
        <v xml:space="preserve"> 支付宝 </v>
      </c>
      <c r="G729" t="str">
        <f t="shared" ca="1" si="215"/>
        <v xml:space="preserve"> 微信 - 天猫 - 支付宝 </v>
      </c>
      <c r="H729" t="str">
        <f t="shared" ca="1" si="216"/>
        <v>9990</v>
      </c>
      <c r="I729">
        <f t="shared" ca="1" si="217"/>
        <v>6</v>
      </c>
      <c r="J729" t="str">
        <f t="shared" ca="1" si="218"/>
        <v>微信 - 天猫 - 支付宝</v>
      </c>
      <c r="K729" t="str">
        <f t="shared" ca="1" si="219"/>
        <v>136****9990</v>
      </c>
      <c r="L729">
        <f t="shared" si="220"/>
        <v>729</v>
      </c>
      <c r="M729">
        <f t="shared" si="221"/>
        <v>728</v>
      </c>
      <c r="N729" s="3">
        <f t="shared" ca="1" si="222"/>
        <v>148985</v>
      </c>
      <c r="O729" s="5">
        <f t="shared" ca="1" si="223"/>
        <v>140399</v>
      </c>
      <c r="P729" t="str">
        <f t="shared" ca="1" si="224"/>
        <v xml:space="preserve"> 支付宝 </v>
      </c>
      <c r="Q729" t="str">
        <f t="shared" ca="1" si="225"/>
        <v xml:space="preserve"> 信用卡 </v>
      </c>
      <c r="R729" t="str">
        <f t="shared" ca="1" si="226"/>
        <v xml:space="preserve"> 微信支付 </v>
      </c>
      <c r="S729" t="str">
        <f t="shared" ca="1" si="227"/>
        <v>支付宝 - 信用卡 - 微信支付</v>
      </c>
    </row>
    <row r="730" spans="1:19" x14ac:dyDescent="0.2">
      <c r="A730" s="3">
        <f t="shared" ca="1" si="212"/>
        <v>140399</v>
      </c>
      <c r="B730">
        <v>100345</v>
      </c>
      <c r="C730">
        <f t="shared" ca="1" si="213"/>
        <v>13788316344</v>
      </c>
      <c r="D730" t="str">
        <f t="shared" ca="1" si="228"/>
        <v xml:space="preserve"> 天猫 </v>
      </c>
      <c r="E730" t="str">
        <f t="shared" ca="1" si="228"/>
        <v xml:space="preserve"> 微信 </v>
      </c>
      <c r="F730" t="str">
        <f t="shared" ca="1" si="214"/>
        <v xml:space="preserve"> 支付宝 </v>
      </c>
      <c r="G730" t="str">
        <f t="shared" ca="1" si="215"/>
        <v xml:space="preserve"> 天猫 - 微信 - 支付宝 </v>
      </c>
      <c r="H730" t="str">
        <f t="shared" ca="1" si="216"/>
        <v>6344</v>
      </c>
      <c r="I730">
        <f t="shared" ca="1" si="217"/>
        <v>6</v>
      </c>
      <c r="J730" t="str">
        <f t="shared" ca="1" si="218"/>
        <v>天猫 - 微信 - 支付宝</v>
      </c>
      <c r="K730" t="str">
        <f t="shared" ca="1" si="219"/>
        <v>137****6344</v>
      </c>
      <c r="L730">
        <f t="shared" si="220"/>
        <v>730</v>
      </c>
      <c r="M730">
        <f t="shared" si="221"/>
        <v>729</v>
      </c>
      <c r="N730" s="3">
        <f t="shared" ca="1" si="222"/>
        <v>115785</v>
      </c>
      <c r="O730" s="5">
        <f t="shared" ca="1" si="223"/>
        <v>113766</v>
      </c>
      <c r="P730" t="str">
        <f t="shared" ca="1" si="224"/>
        <v xml:space="preserve"> 信用卡 </v>
      </c>
      <c r="Q730" t="str">
        <f t="shared" ca="1" si="225"/>
        <v xml:space="preserve"> 微信支付 </v>
      </c>
      <c r="R730" t="str">
        <f t="shared" ca="1" si="226"/>
        <v xml:space="preserve"> 支付宝 </v>
      </c>
      <c r="S730" t="str">
        <f t="shared" ca="1" si="227"/>
        <v>信用卡 - 微信支付 - 支付宝</v>
      </c>
    </row>
    <row r="731" spans="1:19" x14ac:dyDescent="0.2">
      <c r="A731" s="3">
        <f t="shared" ca="1" si="212"/>
        <v>113766</v>
      </c>
      <c r="B731">
        <v>100822</v>
      </c>
      <c r="C731">
        <f t="shared" ca="1" si="213"/>
        <v>13019435597</v>
      </c>
      <c r="D731" t="str">
        <f t="shared" ca="1" si="228"/>
        <v xml:space="preserve"> App </v>
      </c>
      <c r="E731" t="str">
        <f t="shared" ca="1" si="228"/>
        <v xml:space="preserve"> App </v>
      </c>
      <c r="F731" t="str">
        <f t="shared" ca="1" si="214"/>
        <v xml:space="preserve"> 支付宝 </v>
      </c>
      <c r="G731" t="str">
        <f t="shared" ca="1" si="215"/>
        <v xml:space="preserve"> App - App - 支付宝 </v>
      </c>
      <c r="H731" t="str">
        <f t="shared" ca="1" si="216"/>
        <v>5597</v>
      </c>
      <c r="I731">
        <f t="shared" ca="1" si="217"/>
        <v>6</v>
      </c>
      <c r="J731" t="str">
        <f t="shared" ca="1" si="218"/>
        <v>App - App - 支付宝</v>
      </c>
      <c r="K731" t="str">
        <f t="shared" ca="1" si="219"/>
        <v>130****5597</v>
      </c>
      <c r="L731">
        <f t="shared" si="220"/>
        <v>731</v>
      </c>
      <c r="M731">
        <f t="shared" si="221"/>
        <v>730</v>
      </c>
      <c r="N731" s="3">
        <f t="shared" ca="1" si="222"/>
        <v>154068</v>
      </c>
      <c r="O731" s="5">
        <f t="shared" ca="1" si="223"/>
        <v>197173</v>
      </c>
      <c r="P731" t="str">
        <f t="shared" ca="1" si="224"/>
        <v xml:space="preserve"> 支付宝 </v>
      </c>
      <c r="Q731" t="str">
        <f t="shared" ca="1" si="225"/>
        <v xml:space="preserve"> 支付宝 </v>
      </c>
      <c r="R731" t="str">
        <f t="shared" ca="1" si="226"/>
        <v xml:space="preserve"> 支付宝 </v>
      </c>
      <c r="S731" t="str">
        <f t="shared" ca="1" si="227"/>
        <v>支付宝 - 支付宝 - 支付宝</v>
      </c>
    </row>
    <row r="732" spans="1:19" x14ac:dyDescent="0.2">
      <c r="A732" s="3">
        <f t="shared" ca="1" si="212"/>
        <v>197173</v>
      </c>
      <c r="B732">
        <v>100649</v>
      </c>
      <c r="C732">
        <f t="shared" ca="1" si="213"/>
        <v>13677679632</v>
      </c>
      <c r="D732" t="str">
        <f t="shared" ca="1" si="228"/>
        <v xml:space="preserve"> 微信 </v>
      </c>
      <c r="E732" t="str">
        <f t="shared" ca="1" si="228"/>
        <v xml:space="preserve"> 天猫 </v>
      </c>
      <c r="F732" t="str">
        <f t="shared" ca="1" si="214"/>
        <v xml:space="preserve"> 信用卡 </v>
      </c>
      <c r="G732" t="str">
        <f t="shared" ca="1" si="215"/>
        <v xml:space="preserve"> 微信 - 天猫 - 信用卡 </v>
      </c>
      <c r="H732" t="str">
        <f t="shared" ca="1" si="216"/>
        <v>9632</v>
      </c>
      <c r="I732">
        <f t="shared" ca="1" si="217"/>
        <v>6</v>
      </c>
      <c r="J732" t="str">
        <f t="shared" ca="1" si="218"/>
        <v>微信 - 天猫 - 信用卡</v>
      </c>
      <c r="K732" t="str">
        <f t="shared" ca="1" si="219"/>
        <v>136****9632</v>
      </c>
      <c r="L732">
        <f t="shared" si="220"/>
        <v>732</v>
      </c>
      <c r="M732">
        <f t="shared" si="221"/>
        <v>731</v>
      </c>
      <c r="N732" s="3">
        <f t="shared" ca="1" si="222"/>
        <v>100850</v>
      </c>
      <c r="O732" s="5">
        <f t="shared" ca="1" si="223"/>
        <v>172485</v>
      </c>
      <c r="P732" t="str">
        <f t="shared" ca="1" si="224"/>
        <v xml:space="preserve"> 微信支付 </v>
      </c>
      <c r="Q732" t="str">
        <f t="shared" ca="1" si="225"/>
        <v xml:space="preserve"> 信用卡 </v>
      </c>
      <c r="R732" t="str">
        <f t="shared" ca="1" si="226"/>
        <v xml:space="preserve"> 信用卡 </v>
      </c>
      <c r="S732" t="str">
        <f t="shared" ca="1" si="227"/>
        <v>微信支付 - 信用卡 - 信用卡</v>
      </c>
    </row>
    <row r="733" spans="1:19" x14ac:dyDescent="0.2">
      <c r="A733" s="3">
        <f t="shared" ca="1" si="212"/>
        <v>172485</v>
      </c>
      <c r="B733">
        <v>100386</v>
      </c>
      <c r="C733">
        <f t="shared" ca="1" si="213"/>
        <v>13644036238</v>
      </c>
      <c r="D733" t="str">
        <f t="shared" ca="1" si="228"/>
        <v xml:space="preserve"> 微信 </v>
      </c>
      <c r="E733" t="str">
        <f t="shared" ca="1" si="228"/>
        <v xml:space="preserve"> 微信 </v>
      </c>
      <c r="F733" t="str">
        <f t="shared" ca="1" si="214"/>
        <v xml:space="preserve"> 支付宝 </v>
      </c>
      <c r="G733" t="str">
        <f t="shared" ca="1" si="215"/>
        <v xml:space="preserve"> 微信 - 微信 - 支付宝 </v>
      </c>
      <c r="H733" t="str">
        <f t="shared" ca="1" si="216"/>
        <v>6238</v>
      </c>
      <c r="I733">
        <f t="shared" ca="1" si="217"/>
        <v>6</v>
      </c>
      <c r="J733" t="str">
        <f t="shared" ca="1" si="218"/>
        <v>微信 - 微信 - 支付宝</v>
      </c>
      <c r="K733" t="str">
        <f t="shared" ca="1" si="219"/>
        <v>136****6238</v>
      </c>
      <c r="L733">
        <f t="shared" si="220"/>
        <v>733</v>
      </c>
      <c r="M733">
        <f t="shared" si="221"/>
        <v>732</v>
      </c>
      <c r="N733" s="3">
        <f t="shared" ca="1" si="222"/>
        <v>182406</v>
      </c>
      <c r="O733" s="5">
        <f t="shared" ca="1" si="223"/>
        <v>192787</v>
      </c>
      <c r="P733" t="str">
        <f t="shared" ca="1" si="224"/>
        <v xml:space="preserve"> 信用卡 </v>
      </c>
      <c r="Q733" t="str">
        <f t="shared" ca="1" si="225"/>
        <v xml:space="preserve"> 支付宝 </v>
      </c>
      <c r="R733" t="str">
        <f t="shared" ca="1" si="226"/>
        <v xml:space="preserve"> 微信支付 </v>
      </c>
      <c r="S733" t="str">
        <f t="shared" ca="1" si="227"/>
        <v>信用卡 - 支付宝 - 微信支付</v>
      </c>
    </row>
    <row r="734" spans="1:19" x14ac:dyDescent="0.2">
      <c r="A734" s="3">
        <f t="shared" ca="1" si="212"/>
        <v>192787</v>
      </c>
      <c r="B734">
        <v>100085</v>
      </c>
      <c r="C734">
        <f t="shared" ca="1" si="213"/>
        <v>13833957656</v>
      </c>
      <c r="D734" t="str">
        <f t="shared" ca="1" si="228"/>
        <v xml:space="preserve"> App </v>
      </c>
      <c r="E734" t="str">
        <f t="shared" ca="1" si="228"/>
        <v xml:space="preserve"> 微信 </v>
      </c>
      <c r="F734" t="str">
        <f t="shared" ca="1" si="214"/>
        <v xml:space="preserve"> 支付宝 </v>
      </c>
      <c r="G734" t="str">
        <f t="shared" ca="1" si="215"/>
        <v xml:space="preserve"> App - 微信 - 支付宝 </v>
      </c>
      <c r="H734" t="str">
        <f t="shared" ca="1" si="216"/>
        <v>7656</v>
      </c>
      <c r="I734">
        <f t="shared" ca="1" si="217"/>
        <v>6</v>
      </c>
      <c r="J734" t="str">
        <f t="shared" ca="1" si="218"/>
        <v>App - 微信 - 支付宝</v>
      </c>
      <c r="K734" t="str">
        <f t="shared" ca="1" si="219"/>
        <v>138****7656</v>
      </c>
      <c r="L734">
        <f t="shared" si="220"/>
        <v>734</v>
      </c>
      <c r="M734">
        <f t="shared" si="221"/>
        <v>733</v>
      </c>
      <c r="N734" s="3">
        <f t="shared" ca="1" si="222"/>
        <v>153284</v>
      </c>
      <c r="O734" s="5">
        <f t="shared" ca="1" si="223"/>
        <v>197085</v>
      </c>
      <c r="P734" t="str">
        <f t="shared" ca="1" si="224"/>
        <v xml:space="preserve"> 信用卡 </v>
      </c>
      <c r="Q734" t="str">
        <f t="shared" ca="1" si="225"/>
        <v xml:space="preserve"> 微信支付 </v>
      </c>
      <c r="R734" t="str">
        <f t="shared" ca="1" si="226"/>
        <v xml:space="preserve"> 信用卡 </v>
      </c>
      <c r="S734" t="str">
        <f t="shared" ca="1" si="227"/>
        <v>信用卡 - 微信支付 - 信用卡</v>
      </c>
    </row>
    <row r="735" spans="1:19" x14ac:dyDescent="0.2">
      <c r="A735" s="3">
        <f t="shared" ca="1" si="212"/>
        <v>197085</v>
      </c>
      <c r="B735">
        <v>101375</v>
      </c>
      <c r="C735">
        <f t="shared" ca="1" si="213"/>
        <v>13535953660</v>
      </c>
      <c r="D735" t="str">
        <f t="shared" ca="1" si="228"/>
        <v xml:space="preserve"> App </v>
      </c>
      <c r="E735" t="str">
        <f t="shared" ca="1" si="228"/>
        <v xml:space="preserve"> 天猫 </v>
      </c>
      <c r="F735" t="str">
        <f t="shared" ca="1" si="214"/>
        <v xml:space="preserve"> 支付宝 </v>
      </c>
      <c r="G735" t="str">
        <f t="shared" ca="1" si="215"/>
        <v xml:space="preserve"> App - 天猫 - 支付宝 </v>
      </c>
      <c r="H735" t="str">
        <f t="shared" ca="1" si="216"/>
        <v>3660</v>
      </c>
      <c r="I735">
        <f t="shared" ca="1" si="217"/>
        <v>6</v>
      </c>
      <c r="J735" t="str">
        <f t="shared" ca="1" si="218"/>
        <v>App - 天猫 - 支付宝</v>
      </c>
      <c r="K735" t="str">
        <f t="shared" ca="1" si="219"/>
        <v>135****3660</v>
      </c>
      <c r="L735">
        <f t="shared" si="220"/>
        <v>735</v>
      </c>
      <c r="M735">
        <f t="shared" si="221"/>
        <v>734</v>
      </c>
      <c r="N735" s="3">
        <f t="shared" ca="1" si="222"/>
        <v>184243</v>
      </c>
      <c r="O735" s="5">
        <f t="shared" ca="1" si="223"/>
        <v>146748</v>
      </c>
      <c r="P735" t="str">
        <f t="shared" ca="1" si="224"/>
        <v xml:space="preserve"> 支付宝 </v>
      </c>
      <c r="Q735" t="str">
        <f t="shared" ca="1" si="225"/>
        <v xml:space="preserve"> 信用卡 </v>
      </c>
      <c r="R735" t="str">
        <f t="shared" ca="1" si="226"/>
        <v xml:space="preserve"> 支付宝 </v>
      </c>
      <c r="S735" t="str">
        <f t="shared" ca="1" si="227"/>
        <v>支付宝 - 信用卡 - 支付宝</v>
      </c>
    </row>
    <row r="736" spans="1:19" x14ac:dyDescent="0.2">
      <c r="A736" s="3">
        <f t="shared" ca="1" si="212"/>
        <v>146748</v>
      </c>
      <c r="B736">
        <v>101046</v>
      </c>
      <c r="C736">
        <f t="shared" ca="1" si="213"/>
        <v>13329737730</v>
      </c>
      <c r="D736" t="str">
        <f t="shared" ca="1" si="228"/>
        <v xml:space="preserve"> 微信 </v>
      </c>
      <c r="E736" t="str">
        <f t="shared" ca="1" si="228"/>
        <v xml:space="preserve"> 天猫 </v>
      </c>
      <c r="F736" t="str">
        <f t="shared" ca="1" si="214"/>
        <v xml:space="preserve"> 微信支付 </v>
      </c>
      <c r="G736" t="str">
        <f t="shared" ca="1" si="215"/>
        <v xml:space="preserve"> 微信 - 天猫 - 微信支付 </v>
      </c>
      <c r="H736" t="str">
        <f t="shared" ca="1" si="216"/>
        <v>7730</v>
      </c>
      <c r="I736">
        <f t="shared" ca="1" si="217"/>
        <v>6</v>
      </c>
      <c r="J736" t="str">
        <f t="shared" ca="1" si="218"/>
        <v>微信 - 天猫 - 微信支付</v>
      </c>
      <c r="K736" t="str">
        <f t="shared" ca="1" si="219"/>
        <v>133****7730</v>
      </c>
      <c r="L736">
        <f t="shared" si="220"/>
        <v>736</v>
      </c>
      <c r="M736">
        <f t="shared" si="221"/>
        <v>735</v>
      </c>
      <c r="N736" s="3">
        <f t="shared" ca="1" si="222"/>
        <v>174759</v>
      </c>
      <c r="O736" s="5">
        <f t="shared" ca="1" si="223"/>
        <v>130984</v>
      </c>
      <c r="P736" t="str">
        <f t="shared" ca="1" si="224"/>
        <v xml:space="preserve"> 支付宝 </v>
      </c>
      <c r="Q736" t="str">
        <f t="shared" ca="1" si="225"/>
        <v xml:space="preserve"> 微信支付 </v>
      </c>
      <c r="R736" t="str">
        <f t="shared" ca="1" si="226"/>
        <v xml:space="preserve"> 信用卡 </v>
      </c>
      <c r="S736" t="str">
        <f t="shared" ca="1" si="227"/>
        <v>支付宝 - 微信支付 - 信用卡</v>
      </c>
    </row>
    <row r="737" spans="1:19" x14ac:dyDescent="0.2">
      <c r="A737" s="3">
        <f t="shared" ca="1" si="212"/>
        <v>130984</v>
      </c>
      <c r="B737">
        <v>101152</v>
      </c>
      <c r="C737">
        <f t="shared" ca="1" si="213"/>
        <v>13791713334</v>
      </c>
      <c r="D737" t="str">
        <f t="shared" ca="1" si="228"/>
        <v xml:space="preserve"> 天猫 </v>
      </c>
      <c r="E737" t="str">
        <f t="shared" ca="1" si="228"/>
        <v xml:space="preserve"> 微信 </v>
      </c>
      <c r="F737" t="str">
        <f t="shared" ca="1" si="214"/>
        <v xml:space="preserve"> 信用卡 </v>
      </c>
      <c r="G737" t="str">
        <f t="shared" ca="1" si="215"/>
        <v xml:space="preserve"> 天猫 - 微信 - 信用卡 </v>
      </c>
      <c r="H737" t="str">
        <f t="shared" ca="1" si="216"/>
        <v>3334</v>
      </c>
      <c r="I737">
        <f t="shared" ca="1" si="217"/>
        <v>6</v>
      </c>
      <c r="J737" t="str">
        <f t="shared" ca="1" si="218"/>
        <v>天猫 - 微信 - 信用卡</v>
      </c>
      <c r="K737" t="str">
        <f t="shared" ca="1" si="219"/>
        <v>137****3334</v>
      </c>
      <c r="L737">
        <f t="shared" si="220"/>
        <v>737</v>
      </c>
      <c r="M737">
        <f t="shared" si="221"/>
        <v>736</v>
      </c>
      <c r="N737" s="3">
        <f t="shared" ca="1" si="222"/>
        <v>103729</v>
      </c>
      <c r="O737" s="5">
        <f t="shared" ca="1" si="223"/>
        <v>192741</v>
      </c>
      <c r="P737" t="str">
        <f t="shared" ca="1" si="224"/>
        <v xml:space="preserve"> 微信支付 </v>
      </c>
      <c r="Q737" t="str">
        <f t="shared" ca="1" si="225"/>
        <v xml:space="preserve"> 微信支付 </v>
      </c>
      <c r="R737" t="str">
        <f t="shared" ca="1" si="226"/>
        <v xml:space="preserve"> 信用卡 </v>
      </c>
      <c r="S737" t="str">
        <f t="shared" ca="1" si="227"/>
        <v>微信支付 - 微信支付 - 信用卡</v>
      </c>
    </row>
    <row r="738" spans="1:19" x14ac:dyDescent="0.2">
      <c r="A738" s="3">
        <f t="shared" ca="1" si="212"/>
        <v>192741</v>
      </c>
      <c r="B738">
        <v>100882</v>
      </c>
      <c r="C738">
        <f t="shared" ca="1" si="213"/>
        <v>13373135271</v>
      </c>
      <c r="D738" t="str">
        <f t="shared" ca="1" si="228"/>
        <v xml:space="preserve"> 天猫 </v>
      </c>
      <c r="E738" t="str">
        <f t="shared" ca="1" si="228"/>
        <v xml:space="preserve"> 微信 </v>
      </c>
      <c r="F738" t="str">
        <f t="shared" ca="1" si="214"/>
        <v xml:space="preserve"> 微信支付 </v>
      </c>
      <c r="G738" t="str">
        <f t="shared" ca="1" si="215"/>
        <v xml:space="preserve"> 天猫 - 微信 - 微信支付 </v>
      </c>
      <c r="H738" t="str">
        <f t="shared" ca="1" si="216"/>
        <v>5271</v>
      </c>
      <c r="I738">
        <f t="shared" ca="1" si="217"/>
        <v>6</v>
      </c>
      <c r="J738" t="str">
        <f t="shared" ca="1" si="218"/>
        <v>天猫 - 微信 - 微信支付</v>
      </c>
      <c r="K738" t="str">
        <f t="shared" ca="1" si="219"/>
        <v>133****5271</v>
      </c>
      <c r="L738">
        <f t="shared" si="220"/>
        <v>738</v>
      </c>
      <c r="M738">
        <f t="shared" si="221"/>
        <v>737</v>
      </c>
      <c r="N738" s="3">
        <f t="shared" ca="1" si="222"/>
        <v>104332</v>
      </c>
      <c r="O738" s="5">
        <f t="shared" ca="1" si="223"/>
        <v>167420</v>
      </c>
      <c r="P738" t="str">
        <f t="shared" ca="1" si="224"/>
        <v xml:space="preserve"> 微信支付 </v>
      </c>
      <c r="Q738" t="str">
        <f t="shared" ca="1" si="225"/>
        <v xml:space="preserve"> 微信支付 </v>
      </c>
      <c r="R738" t="str">
        <f t="shared" ca="1" si="226"/>
        <v xml:space="preserve"> 微信支付 </v>
      </c>
      <c r="S738" t="str">
        <f t="shared" ca="1" si="227"/>
        <v>微信支付 - 微信支付 - 微信支付</v>
      </c>
    </row>
    <row r="739" spans="1:19" x14ac:dyDescent="0.2">
      <c r="A739" s="3">
        <f t="shared" ca="1" si="212"/>
        <v>167420</v>
      </c>
      <c r="B739">
        <v>100341</v>
      </c>
      <c r="C739">
        <f t="shared" ca="1" si="213"/>
        <v>13269914081</v>
      </c>
      <c r="D739" t="str">
        <f t="shared" ca="1" si="228"/>
        <v xml:space="preserve"> App </v>
      </c>
      <c r="E739" t="str">
        <f t="shared" ca="1" si="228"/>
        <v xml:space="preserve"> 微信 </v>
      </c>
      <c r="F739" t="str">
        <f t="shared" ca="1" si="214"/>
        <v xml:space="preserve"> 信用卡 </v>
      </c>
      <c r="G739" t="str">
        <f t="shared" ca="1" si="215"/>
        <v xml:space="preserve"> App - 微信 - 信用卡 </v>
      </c>
      <c r="H739" t="str">
        <f t="shared" ca="1" si="216"/>
        <v>4081</v>
      </c>
      <c r="I739">
        <f t="shared" ca="1" si="217"/>
        <v>6</v>
      </c>
      <c r="J739" t="str">
        <f t="shared" ca="1" si="218"/>
        <v>App - 微信 - 信用卡</v>
      </c>
      <c r="K739" t="str">
        <f t="shared" ca="1" si="219"/>
        <v>132****4081</v>
      </c>
      <c r="L739">
        <f t="shared" si="220"/>
        <v>739</v>
      </c>
      <c r="M739">
        <f t="shared" si="221"/>
        <v>738</v>
      </c>
      <c r="N739" s="3">
        <f t="shared" ca="1" si="222"/>
        <v>111247</v>
      </c>
      <c r="O739" s="5">
        <f t="shared" ca="1" si="223"/>
        <v>141251</v>
      </c>
      <c r="P739" t="str">
        <f t="shared" ca="1" si="224"/>
        <v xml:space="preserve"> 信用卡 </v>
      </c>
      <c r="Q739" t="str">
        <f t="shared" ca="1" si="225"/>
        <v xml:space="preserve"> 信用卡 </v>
      </c>
      <c r="R739" t="str">
        <f t="shared" ca="1" si="226"/>
        <v xml:space="preserve"> 支付宝 </v>
      </c>
      <c r="S739" t="str">
        <f t="shared" ca="1" si="227"/>
        <v>信用卡 - 信用卡 - 支付宝</v>
      </c>
    </row>
    <row r="740" spans="1:19" x14ac:dyDescent="0.2">
      <c r="A740" s="3">
        <f t="shared" ca="1" si="212"/>
        <v>141251</v>
      </c>
      <c r="B740">
        <v>101328</v>
      </c>
      <c r="C740">
        <f t="shared" ca="1" si="213"/>
        <v>13281438742</v>
      </c>
      <c r="D740" t="str">
        <f t="shared" ca="1" si="228"/>
        <v xml:space="preserve"> 天猫 </v>
      </c>
      <c r="E740" t="str">
        <f t="shared" ca="1" si="228"/>
        <v xml:space="preserve"> 天猫 </v>
      </c>
      <c r="F740" t="str">
        <f t="shared" ca="1" si="214"/>
        <v xml:space="preserve"> 微信支付 </v>
      </c>
      <c r="G740" t="str">
        <f t="shared" ca="1" si="215"/>
        <v xml:space="preserve"> 天猫 - 天猫 - 微信支付 </v>
      </c>
      <c r="H740" t="str">
        <f t="shared" ca="1" si="216"/>
        <v>8742</v>
      </c>
      <c r="I740">
        <f t="shared" ca="1" si="217"/>
        <v>6</v>
      </c>
      <c r="J740" t="str">
        <f t="shared" ca="1" si="218"/>
        <v>天猫 - 天猫 - 微信支付</v>
      </c>
      <c r="K740" t="str">
        <f t="shared" ca="1" si="219"/>
        <v>132****8742</v>
      </c>
      <c r="L740">
        <f t="shared" si="220"/>
        <v>740</v>
      </c>
      <c r="M740">
        <f t="shared" si="221"/>
        <v>739</v>
      </c>
      <c r="N740" s="3">
        <f t="shared" ca="1" si="222"/>
        <v>172749</v>
      </c>
      <c r="O740" s="5">
        <f t="shared" ca="1" si="223"/>
        <v>100300</v>
      </c>
      <c r="P740" t="str">
        <f t="shared" ca="1" si="224"/>
        <v xml:space="preserve"> 微信支付 </v>
      </c>
      <c r="Q740" t="str">
        <f t="shared" ca="1" si="225"/>
        <v xml:space="preserve"> 微信支付 </v>
      </c>
      <c r="R740" t="str">
        <f t="shared" ca="1" si="226"/>
        <v xml:space="preserve"> 微信支付 </v>
      </c>
      <c r="S740" t="str">
        <f t="shared" ca="1" si="227"/>
        <v>微信支付 - 微信支付 - 微信支付</v>
      </c>
    </row>
    <row r="741" spans="1:19" x14ac:dyDescent="0.2">
      <c r="A741" s="3">
        <f t="shared" ca="1" si="212"/>
        <v>100300</v>
      </c>
      <c r="B741">
        <v>100299</v>
      </c>
      <c r="C741">
        <f t="shared" ca="1" si="213"/>
        <v>13620724290</v>
      </c>
      <c r="D741" t="str">
        <f t="shared" ca="1" si="228"/>
        <v xml:space="preserve"> 天猫 </v>
      </c>
      <c r="E741" t="str">
        <f t="shared" ca="1" si="228"/>
        <v xml:space="preserve"> App </v>
      </c>
      <c r="F741" t="str">
        <f t="shared" ca="1" si="214"/>
        <v xml:space="preserve"> 微信支付 </v>
      </c>
      <c r="G741" t="str">
        <f t="shared" ca="1" si="215"/>
        <v xml:space="preserve"> 天猫 - App - 微信支付 </v>
      </c>
      <c r="H741" t="str">
        <f t="shared" ca="1" si="216"/>
        <v>4290</v>
      </c>
      <c r="I741">
        <f t="shared" ca="1" si="217"/>
        <v>6</v>
      </c>
      <c r="J741" t="str">
        <f t="shared" ca="1" si="218"/>
        <v>天猫 - App - 微信支付</v>
      </c>
      <c r="K741" t="str">
        <f t="shared" ca="1" si="219"/>
        <v>136****4290</v>
      </c>
      <c r="L741">
        <f t="shared" si="220"/>
        <v>741</v>
      </c>
      <c r="M741">
        <f t="shared" si="221"/>
        <v>740</v>
      </c>
      <c r="N741" s="3">
        <f t="shared" ca="1" si="222"/>
        <v>109547</v>
      </c>
      <c r="O741" s="5">
        <f t="shared" ca="1" si="223"/>
        <v>116207</v>
      </c>
      <c r="P741" t="str">
        <f t="shared" ca="1" si="224"/>
        <v xml:space="preserve"> 微信支付 </v>
      </c>
      <c r="Q741" t="str">
        <f t="shared" ca="1" si="225"/>
        <v xml:space="preserve"> 支付宝 </v>
      </c>
      <c r="R741" t="str">
        <f t="shared" ca="1" si="226"/>
        <v xml:space="preserve"> 微信支付 </v>
      </c>
      <c r="S741" t="str">
        <f t="shared" ca="1" si="227"/>
        <v>微信支付 - 支付宝 - 微信支付</v>
      </c>
    </row>
    <row r="742" spans="1:19" x14ac:dyDescent="0.2">
      <c r="A742" s="3">
        <f t="shared" ca="1" si="212"/>
        <v>116207</v>
      </c>
      <c r="B742">
        <v>100010</v>
      </c>
      <c r="C742">
        <f t="shared" ca="1" si="213"/>
        <v>13825830489</v>
      </c>
      <c r="D742" t="str">
        <f t="shared" ref="D742:E761" ca="1" si="229">IF(RAND()&lt;0.33," 天猫 ",IF(RAND()&lt;0.66," 微信 "," App "))</f>
        <v xml:space="preserve"> 天猫 </v>
      </c>
      <c r="E742" t="str">
        <f t="shared" ca="1" si="229"/>
        <v xml:space="preserve"> 微信 </v>
      </c>
      <c r="F742" t="str">
        <f t="shared" ca="1" si="214"/>
        <v xml:space="preserve"> 微信支付 </v>
      </c>
      <c r="G742" t="str">
        <f t="shared" ca="1" si="215"/>
        <v xml:space="preserve"> 天猫 - 微信 - 微信支付 </v>
      </c>
      <c r="H742" t="str">
        <f t="shared" ca="1" si="216"/>
        <v>0489</v>
      </c>
      <c r="I742">
        <f t="shared" ca="1" si="217"/>
        <v>6</v>
      </c>
      <c r="J742" t="str">
        <f t="shared" ca="1" si="218"/>
        <v>天猫 - 微信 - 微信支付</v>
      </c>
      <c r="K742" t="str">
        <f t="shared" ca="1" si="219"/>
        <v>138****0489</v>
      </c>
      <c r="L742">
        <f t="shared" si="220"/>
        <v>742</v>
      </c>
      <c r="M742">
        <f t="shared" si="221"/>
        <v>741</v>
      </c>
      <c r="N742" s="3">
        <f t="shared" ca="1" si="222"/>
        <v>187266</v>
      </c>
      <c r="O742" s="5">
        <f t="shared" ca="1" si="223"/>
        <v>153566</v>
      </c>
      <c r="P742" t="str">
        <f t="shared" ca="1" si="224"/>
        <v xml:space="preserve"> 信用卡 </v>
      </c>
      <c r="Q742" t="str">
        <f t="shared" ca="1" si="225"/>
        <v xml:space="preserve"> 支付宝 </v>
      </c>
      <c r="R742" t="str">
        <f t="shared" ca="1" si="226"/>
        <v xml:space="preserve"> 微信支付 </v>
      </c>
      <c r="S742" t="str">
        <f t="shared" ca="1" si="227"/>
        <v>信用卡 - 支付宝 - 微信支付</v>
      </c>
    </row>
    <row r="743" spans="1:19" x14ac:dyDescent="0.2">
      <c r="A743" s="3">
        <f t="shared" ca="1" si="212"/>
        <v>153566</v>
      </c>
      <c r="B743">
        <v>100528</v>
      </c>
      <c r="C743">
        <f t="shared" ca="1" si="213"/>
        <v>13897929452</v>
      </c>
      <c r="D743" t="str">
        <f t="shared" ca="1" si="229"/>
        <v xml:space="preserve"> 微信 </v>
      </c>
      <c r="E743" t="str">
        <f t="shared" ca="1" si="229"/>
        <v xml:space="preserve"> App </v>
      </c>
      <c r="F743" t="str">
        <f t="shared" ca="1" si="214"/>
        <v xml:space="preserve"> 信用卡 </v>
      </c>
      <c r="G743" t="str">
        <f t="shared" ca="1" si="215"/>
        <v xml:space="preserve"> 微信 - App - 信用卡 </v>
      </c>
      <c r="H743" t="str">
        <f t="shared" ca="1" si="216"/>
        <v>9452</v>
      </c>
      <c r="I743">
        <f t="shared" ca="1" si="217"/>
        <v>6</v>
      </c>
      <c r="J743" t="str">
        <f t="shared" ca="1" si="218"/>
        <v>微信 - App - 信用卡</v>
      </c>
      <c r="K743" t="str">
        <f t="shared" ca="1" si="219"/>
        <v>138****9452</v>
      </c>
      <c r="L743">
        <f t="shared" si="220"/>
        <v>743</v>
      </c>
      <c r="M743">
        <f t="shared" si="221"/>
        <v>742</v>
      </c>
      <c r="N743" s="3">
        <f t="shared" ca="1" si="222"/>
        <v>139924</v>
      </c>
      <c r="O743" s="5">
        <f t="shared" ca="1" si="223"/>
        <v>161470</v>
      </c>
      <c r="P743" t="str">
        <f t="shared" ca="1" si="224"/>
        <v xml:space="preserve"> 微信支付 </v>
      </c>
      <c r="Q743" t="str">
        <f t="shared" ca="1" si="225"/>
        <v xml:space="preserve"> 信用卡 </v>
      </c>
      <c r="R743" t="str">
        <f t="shared" ca="1" si="226"/>
        <v xml:space="preserve"> 信用卡 </v>
      </c>
      <c r="S743" t="str">
        <f t="shared" ca="1" si="227"/>
        <v>微信支付 - 信用卡 - 信用卡</v>
      </c>
    </row>
    <row r="744" spans="1:19" x14ac:dyDescent="0.2">
      <c r="A744" s="3">
        <f t="shared" ca="1" si="212"/>
        <v>161470</v>
      </c>
      <c r="B744">
        <v>101140</v>
      </c>
      <c r="C744">
        <f t="shared" ca="1" si="213"/>
        <v>13109413644</v>
      </c>
      <c r="D744" t="str">
        <f t="shared" ca="1" si="229"/>
        <v xml:space="preserve"> 天猫 </v>
      </c>
      <c r="E744" t="str">
        <f t="shared" ca="1" si="229"/>
        <v xml:space="preserve"> 微信 </v>
      </c>
      <c r="F744" t="str">
        <f t="shared" ca="1" si="214"/>
        <v xml:space="preserve"> 信用卡 </v>
      </c>
      <c r="G744" t="str">
        <f t="shared" ca="1" si="215"/>
        <v xml:space="preserve"> 天猫 - 微信 - 信用卡 </v>
      </c>
      <c r="H744" t="str">
        <f t="shared" ca="1" si="216"/>
        <v>3644</v>
      </c>
      <c r="I744">
        <f t="shared" ca="1" si="217"/>
        <v>6</v>
      </c>
      <c r="J744" t="str">
        <f t="shared" ca="1" si="218"/>
        <v>天猫 - 微信 - 信用卡</v>
      </c>
      <c r="K744" t="str">
        <f t="shared" ca="1" si="219"/>
        <v>131****3644</v>
      </c>
      <c r="L744">
        <f t="shared" si="220"/>
        <v>744</v>
      </c>
      <c r="M744">
        <f t="shared" si="221"/>
        <v>743</v>
      </c>
      <c r="N744" s="3">
        <f t="shared" ca="1" si="222"/>
        <v>113608</v>
      </c>
      <c r="O744" s="5">
        <f t="shared" ca="1" si="223"/>
        <v>146388</v>
      </c>
      <c r="P744" t="str">
        <f t="shared" ca="1" si="224"/>
        <v xml:space="preserve"> 信用卡 </v>
      </c>
      <c r="Q744" t="str">
        <f t="shared" ca="1" si="225"/>
        <v xml:space="preserve"> 微信支付 </v>
      </c>
      <c r="R744" t="str">
        <f t="shared" ca="1" si="226"/>
        <v xml:space="preserve"> 信用卡 </v>
      </c>
      <c r="S744" t="str">
        <f t="shared" ca="1" si="227"/>
        <v>信用卡 - 微信支付 - 信用卡</v>
      </c>
    </row>
    <row r="745" spans="1:19" x14ac:dyDescent="0.2">
      <c r="A745" s="3">
        <f t="shared" ca="1" si="212"/>
        <v>146388</v>
      </c>
      <c r="B745">
        <v>100493</v>
      </c>
      <c r="C745">
        <f t="shared" ca="1" si="213"/>
        <v>13132595214</v>
      </c>
      <c r="D745" t="str">
        <f t="shared" ca="1" si="229"/>
        <v xml:space="preserve"> 天猫 </v>
      </c>
      <c r="E745" t="str">
        <f t="shared" ca="1" si="229"/>
        <v xml:space="preserve"> 微信 </v>
      </c>
      <c r="F745" t="str">
        <f t="shared" ca="1" si="214"/>
        <v xml:space="preserve"> 微信支付 </v>
      </c>
      <c r="G745" t="str">
        <f t="shared" ca="1" si="215"/>
        <v xml:space="preserve"> 天猫 - 微信 - 微信支付 </v>
      </c>
      <c r="H745" t="str">
        <f t="shared" ca="1" si="216"/>
        <v>5214</v>
      </c>
      <c r="I745">
        <f t="shared" ca="1" si="217"/>
        <v>6</v>
      </c>
      <c r="J745" t="str">
        <f t="shared" ca="1" si="218"/>
        <v>天猫 - 微信 - 微信支付</v>
      </c>
      <c r="K745" t="str">
        <f t="shared" ca="1" si="219"/>
        <v>131****5214</v>
      </c>
      <c r="L745">
        <f t="shared" si="220"/>
        <v>745</v>
      </c>
      <c r="M745">
        <f t="shared" si="221"/>
        <v>744</v>
      </c>
      <c r="N745" s="3">
        <f t="shared" ca="1" si="222"/>
        <v>180806</v>
      </c>
      <c r="O745" s="5">
        <f t="shared" ca="1" si="223"/>
        <v>166604</v>
      </c>
      <c r="P745" t="str">
        <f t="shared" ca="1" si="224"/>
        <v xml:space="preserve"> 信用卡 </v>
      </c>
      <c r="Q745" t="str">
        <f t="shared" ca="1" si="225"/>
        <v xml:space="preserve"> 信用卡 </v>
      </c>
      <c r="R745" t="str">
        <f t="shared" ca="1" si="226"/>
        <v xml:space="preserve"> 微信支付 </v>
      </c>
      <c r="S745" t="str">
        <f t="shared" ca="1" si="227"/>
        <v>信用卡 - 信用卡 - 微信支付</v>
      </c>
    </row>
    <row r="746" spans="1:19" x14ac:dyDescent="0.2">
      <c r="A746" s="3">
        <f t="shared" ca="1" si="212"/>
        <v>166604</v>
      </c>
      <c r="B746">
        <v>101276</v>
      </c>
      <c r="C746">
        <f t="shared" ca="1" si="213"/>
        <v>13241972267</v>
      </c>
      <c r="D746" t="str">
        <f t="shared" ca="1" si="229"/>
        <v xml:space="preserve"> 微信 </v>
      </c>
      <c r="E746" t="str">
        <f t="shared" ca="1" si="229"/>
        <v xml:space="preserve"> 微信 </v>
      </c>
      <c r="F746" t="str">
        <f t="shared" ca="1" si="214"/>
        <v xml:space="preserve"> 支付宝 </v>
      </c>
      <c r="G746" t="str">
        <f t="shared" ca="1" si="215"/>
        <v xml:space="preserve"> 微信 - 微信 - 支付宝 </v>
      </c>
      <c r="H746" t="str">
        <f t="shared" ca="1" si="216"/>
        <v>2267</v>
      </c>
      <c r="I746">
        <f t="shared" ca="1" si="217"/>
        <v>6</v>
      </c>
      <c r="J746" t="str">
        <f t="shared" ca="1" si="218"/>
        <v>微信 - 微信 - 支付宝</v>
      </c>
      <c r="K746" t="str">
        <f t="shared" ca="1" si="219"/>
        <v>132****2267</v>
      </c>
      <c r="L746">
        <f t="shared" si="220"/>
        <v>746</v>
      </c>
      <c r="M746">
        <f t="shared" si="221"/>
        <v>745</v>
      </c>
      <c r="N746" s="3">
        <f t="shared" ca="1" si="222"/>
        <v>111175</v>
      </c>
      <c r="O746" s="5">
        <f t="shared" ca="1" si="223"/>
        <v>100056</v>
      </c>
      <c r="P746" t="str">
        <f t="shared" ca="1" si="224"/>
        <v xml:space="preserve"> 支付宝 </v>
      </c>
      <c r="Q746" t="str">
        <f t="shared" ca="1" si="225"/>
        <v xml:space="preserve"> 微信支付 </v>
      </c>
      <c r="R746" t="str">
        <f t="shared" ca="1" si="226"/>
        <v xml:space="preserve"> 信用卡 </v>
      </c>
      <c r="S746" t="str">
        <f t="shared" ca="1" si="227"/>
        <v>支付宝 - 微信支付 - 信用卡</v>
      </c>
    </row>
    <row r="747" spans="1:19" x14ac:dyDescent="0.2">
      <c r="A747" s="3">
        <f t="shared" ca="1" si="212"/>
        <v>100056</v>
      </c>
      <c r="B747">
        <v>101453</v>
      </c>
      <c r="C747">
        <f t="shared" ca="1" si="213"/>
        <v>13167407425</v>
      </c>
      <c r="D747" t="str">
        <f t="shared" ca="1" si="229"/>
        <v xml:space="preserve"> 天猫 </v>
      </c>
      <c r="E747" t="str">
        <f t="shared" ca="1" si="229"/>
        <v xml:space="preserve"> 天猫 </v>
      </c>
      <c r="F747" t="str">
        <f t="shared" ca="1" si="214"/>
        <v xml:space="preserve"> 支付宝 </v>
      </c>
      <c r="G747" t="str">
        <f t="shared" ca="1" si="215"/>
        <v xml:space="preserve"> 天猫 - 天猫 - 支付宝 </v>
      </c>
      <c r="H747" t="str">
        <f t="shared" ca="1" si="216"/>
        <v>7425</v>
      </c>
      <c r="I747">
        <f t="shared" ca="1" si="217"/>
        <v>6</v>
      </c>
      <c r="J747" t="str">
        <f t="shared" ca="1" si="218"/>
        <v>天猫 - 天猫 - 支付宝</v>
      </c>
      <c r="K747" t="str">
        <f t="shared" ca="1" si="219"/>
        <v>131****7425</v>
      </c>
      <c r="L747">
        <f t="shared" si="220"/>
        <v>747</v>
      </c>
      <c r="M747">
        <f t="shared" si="221"/>
        <v>746</v>
      </c>
      <c r="N747" s="3">
        <f t="shared" ca="1" si="222"/>
        <v>192286</v>
      </c>
      <c r="O747" s="5">
        <f t="shared" ca="1" si="223"/>
        <v>133806</v>
      </c>
      <c r="P747" t="str">
        <f t="shared" ca="1" si="224"/>
        <v xml:space="preserve"> 信用卡 </v>
      </c>
      <c r="Q747" t="str">
        <f t="shared" ca="1" si="225"/>
        <v xml:space="preserve"> 微信支付 </v>
      </c>
      <c r="R747" t="str">
        <f t="shared" ca="1" si="226"/>
        <v xml:space="preserve"> 信用卡 </v>
      </c>
      <c r="S747" t="str">
        <f t="shared" ca="1" si="227"/>
        <v>信用卡 - 微信支付 - 信用卡</v>
      </c>
    </row>
    <row r="748" spans="1:19" x14ac:dyDescent="0.2">
      <c r="A748" s="3">
        <f t="shared" ca="1" si="212"/>
        <v>133806</v>
      </c>
      <c r="B748">
        <v>100651</v>
      </c>
      <c r="C748">
        <f t="shared" ca="1" si="213"/>
        <v>13493409145</v>
      </c>
      <c r="D748" t="str">
        <f t="shared" ca="1" si="229"/>
        <v xml:space="preserve"> App </v>
      </c>
      <c r="E748" t="str">
        <f t="shared" ca="1" si="229"/>
        <v xml:space="preserve"> 微信 </v>
      </c>
      <c r="F748" t="str">
        <f t="shared" ca="1" si="214"/>
        <v xml:space="preserve"> 支付宝 </v>
      </c>
      <c r="G748" t="str">
        <f t="shared" ca="1" si="215"/>
        <v xml:space="preserve"> App - 微信 - 支付宝 </v>
      </c>
      <c r="H748" t="str">
        <f t="shared" ca="1" si="216"/>
        <v>9145</v>
      </c>
      <c r="I748">
        <f t="shared" ca="1" si="217"/>
        <v>6</v>
      </c>
      <c r="J748" t="str">
        <f t="shared" ca="1" si="218"/>
        <v>App - 微信 - 支付宝</v>
      </c>
      <c r="K748" t="str">
        <f t="shared" ca="1" si="219"/>
        <v>134****9145</v>
      </c>
      <c r="L748">
        <f t="shared" si="220"/>
        <v>748</v>
      </c>
      <c r="M748">
        <f t="shared" si="221"/>
        <v>747</v>
      </c>
      <c r="N748" s="3">
        <f t="shared" ca="1" si="222"/>
        <v>129165</v>
      </c>
      <c r="O748" s="5">
        <f t="shared" ca="1" si="223"/>
        <v>197025</v>
      </c>
      <c r="P748" t="str">
        <f t="shared" ca="1" si="224"/>
        <v xml:space="preserve"> 微信支付 </v>
      </c>
      <c r="Q748" t="str">
        <f t="shared" ca="1" si="225"/>
        <v xml:space="preserve"> 微信支付 </v>
      </c>
      <c r="R748" t="str">
        <f t="shared" ca="1" si="226"/>
        <v xml:space="preserve"> 支付宝 </v>
      </c>
      <c r="S748" t="str">
        <f t="shared" ca="1" si="227"/>
        <v>微信支付 - 微信支付 - 支付宝</v>
      </c>
    </row>
    <row r="749" spans="1:19" x14ac:dyDescent="0.2">
      <c r="A749" s="3">
        <f t="shared" ca="1" si="212"/>
        <v>197025</v>
      </c>
      <c r="B749">
        <v>100557</v>
      </c>
      <c r="C749">
        <f t="shared" ca="1" si="213"/>
        <v>13595911660</v>
      </c>
      <c r="D749" t="str">
        <f t="shared" ca="1" si="229"/>
        <v xml:space="preserve"> App </v>
      </c>
      <c r="E749" t="str">
        <f t="shared" ca="1" si="229"/>
        <v xml:space="preserve"> 微信 </v>
      </c>
      <c r="F749" t="str">
        <f t="shared" ca="1" si="214"/>
        <v xml:space="preserve"> 微信支付 </v>
      </c>
      <c r="G749" t="str">
        <f t="shared" ca="1" si="215"/>
        <v xml:space="preserve"> App - 微信 - 微信支付 </v>
      </c>
      <c r="H749" t="str">
        <f t="shared" ca="1" si="216"/>
        <v>1660</v>
      </c>
      <c r="I749">
        <f t="shared" ca="1" si="217"/>
        <v>6</v>
      </c>
      <c r="J749" t="str">
        <f t="shared" ca="1" si="218"/>
        <v>App - 微信 - 微信支付</v>
      </c>
      <c r="K749" t="str">
        <f t="shared" ca="1" si="219"/>
        <v>135****1660</v>
      </c>
      <c r="L749">
        <f t="shared" si="220"/>
        <v>749</v>
      </c>
      <c r="M749">
        <f t="shared" si="221"/>
        <v>748</v>
      </c>
      <c r="N749" s="3">
        <f t="shared" ca="1" si="222"/>
        <v>122012</v>
      </c>
      <c r="O749" s="5">
        <f t="shared" ca="1" si="223"/>
        <v>134859</v>
      </c>
      <c r="P749" t="str">
        <f t="shared" ca="1" si="224"/>
        <v xml:space="preserve"> 微信支付 </v>
      </c>
      <c r="Q749" t="str">
        <f t="shared" ca="1" si="225"/>
        <v xml:space="preserve"> 信用卡 </v>
      </c>
      <c r="R749" t="str">
        <f t="shared" ca="1" si="226"/>
        <v xml:space="preserve"> 微信支付 </v>
      </c>
      <c r="S749" t="str">
        <f t="shared" ca="1" si="227"/>
        <v>微信支付 - 信用卡 - 微信支付</v>
      </c>
    </row>
    <row r="750" spans="1:19" x14ac:dyDescent="0.2">
      <c r="A750" s="3">
        <f t="shared" ca="1" si="212"/>
        <v>134859</v>
      </c>
      <c r="B750">
        <v>101116</v>
      </c>
      <c r="C750">
        <f t="shared" ca="1" si="213"/>
        <v>13341553928</v>
      </c>
      <c r="D750" t="str">
        <f t="shared" ca="1" si="229"/>
        <v xml:space="preserve"> App </v>
      </c>
      <c r="E750" t="str">
        <f t="shared" ca="1" si="229"/>
        <v xml:space="preserve"> 天猫 </v>
      </c>
      <c r="F750" t="str">
        <f t="shared" ca="1" si="214"/>
        <v xml:space="preserve"> 微信支付 </v>
      </c>
      <c r="G750" t="str">
        <f t="shared" ca="1" si="215"/>
        <v xml:space="preserve"> App - 天猫 - 微信支付 </v>
      </c>
      <c r="H750" t="str">
        <f t="shared" ca="1" si="216"/>
        <v>3928</v>
      </c>
      <c r="I750">
        <f t="shared" ca="1" si="217"/>
        <v>6</v>
      </c>
      <c r="J750" t="str">
        <f t="shared" ca="1" si="218"/>
        <v>App - 天猫 - 微信支付</v>
      </c>
      <c r="K750" t="str">
        <f t="shared" ca="1" si="219"/>
        <v>133****3928</v>
      </c>
      <c r="L750">
        <f t="shared" si="220"/>
        <v>750</v>
      </c>
      <c r="M750">
        <f t="shared" si="221"/>
        <v>749</v>
      </c>
      <c r="N750" s="3">
        <f t="shared" ca="1" si="222"/>
        <v>193162</v>
      </c>
      <c r="O750" s="5">
        <f t="shared" ca="1" si="223"/>
        <v>100362</v>
      </c>
      <c r="P750" t="str">
        <f t="shared" ca="1" si="224"/>
        <v xml:space="preserve"> 信用卡 </v>
      </c>
      <c r="Q750" t="str">
        <f t="shared" ca="1" si="225"/>
        <v xml:space="preserve"> 微信支付 </v>
      </c>
      <c r="R750" t="str">
        <f t="shared" ca="1" si="226"/>
        <v xml:space="preserve"> 微信支付 </v>
      </c>
      <c r="S750" t="str">
        <f t="shared" ca="1" si="227"/>
        <v>信用卡 - 微信支付 - 微信支付</v>
      </c>
    </row>
    <row r="751" spans="1:19" x14ac:dyDescent="0.2">
      <c r="A751" s="3">
        <f t="shared" ca="1" si="212"/>
        <v>100362</v>
      </c>
      <c r="B751">
        <v>101171</v>
      </c>
      <c r="C751">
        <f t="shared" ca="1" si="213"/>
        <v>13818631592</v>
      </c>
      <c r="D751" t="str">
        <f t="shared" ca="1" si="229"/>
        <v xml:space="preserve"> 微信 </v>
      </c>
      <c r="E751" t="str">
        <f t="shared" ca="1" si="229"/>
        <v xml:space="preserve"> App </v>
      </c>
      <c r="F751" t="str">
        <f t="shared" ca="1" si="214"/>
        <v xml:space="preserve"> 微信支付 </v>
      </c>
      <c r="G751" t="str">
        <f t="shared" ca="1" si="215"/>
        <v xml:space="preserve"> 微信 - App - 微信支付 </v>
      </c>
      <c r="H751" t="str">
        <f t="shared" ca="1" si="216"/>
        <v>1592</v>
      </c>
      <c r="I751">
        <f t="shared" ca="1" si="217"/>
        <v>6</v>
      </c>
      <c r="J751" t="str">
        <f t="shared" ca="1" si="218"/>
        <v>微信 - App - 微信支付</v>
      </c>
      <c r="K751" t="str">
        <f t="shared" ca="1" si="219"/>
        <v>138****1592</v>
      </c>
      <c r="L751">
        <f t="shared" si="220"/>
        <v>751</v>
      </c>
      <c r="M751">
        <f t="shared" si="221"/>
        <v>750</v>
      </c>
      <c r="N751" s="3">
        <f t="shared" ca="1" si="222"/>
        <v>195797</v>
      </c>
      <c r="O751" s="5">
        <f t="shared" ca="1" si="223"/>
        <v>107522</v>
      </c>
      <c r="P751" t="str">
        <f t="shared" ca="1" si="224"/>
        <v xml:space="preserve"> 支付宝 </v>
      </c>
      <c r="Q751" t="str">
        <f t="shared" ca="1" si="225"/>
        <v xml:space="preserve"> 支付宝 </v>
      </c>
      <c r="R751" t="str">
        <f t="shared" ca="1" si="226"/>
        <v xml:space="preserve"> 信用卡 </v>
      </c>
      <c r="S751" t="str">
        <f t="shared" ca="1" si="227"/>
        <v>支付宝 - 支付宝 - 信用卡</v>
      </c>
    </row>
    <row r="752" spans="1:19" x14ac:dyDescent="0.2">
      <c r="A752" s="3">
        <f t="shared" ca="1" si="212"/>
        <v>107522</v>
      </c>
      <c r="B752">
        <v>101166</v>
      </c>
      <c r="C752">
        <f t="shared" ca="1" si="213"/>
        <v>13084162344</v>
      </c>
      <c r="D752" t="str">
        <f t="shared" ca="1" si="229"/>
        <v xml:space="preserve"> App </v>
      </c>
      <c r="E752" t="str">
        <f t="shared" ca="1" si="229"/>
        <v xml:space="preserve"> 微信 </v>
      </c>
      <c r="F752" t="str">
        <f t="shared" ca="1" si="214"/>
        <v xml:space="preserve"> 支付宝 </v>
      </c>
      <c r="G752" t="str">
        <f t="shared" ca="1" si="215"/>
        <v xml:space="preserve"> App - 微信 - 支付宝 </v>
      </c>
      <c r="H752" t="str">
        <f t="shared" ca="1" si="216"/>
        <v>2344</v>
      </c>
      <c r="I752">
        <f t="shared" ca="1" si="217"/>
        <v>6</v>
      </c>
      <c r="J752" t="str">
        <f t="shared" ca="1" si="218"/>
        <v>App - 微信 - 支付宝</v>
      </c>
      <c r="K752" t="str">
        <f t="shared" ca="1" si="219"/>
        <v>130****2344</v>
      </c>
      <c r="L752">
        <f t="shared" si="220"/>
        <v>752</v>
      </c>
      <c r="M752">
        <f t="shared" si="221"/>
        <v>751</v>
      </c>
      <c r="N752" s="3">
        <f t="shared" ca="1" si="222"/>
        <v>192221</v>
      </c>
      <c r="O752" s="5">
        <f t="shared" ca="1" si="223"/>
        <v>108650</v>
      </c>
      <c r="P752" t="str">
        <f t="shared" ca="1" si="224"/>
        <v xml:space="preserve"> 信用卡 </v>
      </c>
      <c r="Q752" t="str">
        <f t="shared" ca="1" si="225"/>
        <v xml:space="preserve"> 信用卡 </v>
      </c>
      <c r="R752" t="str">
        <f t="shared" ca="1" si="226"/>
        <v xml:space="preserve"> 微信支付 </v>
      </c>
      <c r="S752" t="str">
        <f t="shared" ca="1" si="227"/>
        <v>信用卡 - 信用卡 - 微信支付</v>
      </c>
    </row>
    <row r="753" spans="1:19" x14ac:dyDescent="0.2">
      <c r="A753" s="3">
        <f t="shared" ca="1" si="212"/>
        <v>108650</v>
      </c>
      <c r="B753">
        <v>100004</v>
      </c>
      <c r="C753">
        <f t="shared" ca="1" si="213"/>
        <v>13129927784</v>
      </c>
      <c r="D753" t="str">
        <f t="shared" ca="1" si="229"/>
        <v xml:space="preserve"> App </v>
      </c>
      <c r="E753" t="str">
        <f t="shared" ca="1" si="229"/>
        <v xml:space="preserve"> 微信 </v>
      </c>
      <c r="F753" t="str">
        <f t="shared" ca="1" si="214"/>
        <v xml:space="preserve"> 信用卡 </v>
      </c>
      <c r="G753" t="str">
        <f t="shared" ca="1" si="215"/>
        <v xml:space="preserve"> App - 微信 - 信用卡 </v>
      </c>
      <c r="H753" t="str">
        <f t="shared" ca="1" si="216"/>
        <v>7784</v>
      </c>
      <c r="I753">
        <f t="shared" ca="1" si="217"/>
        <v>6</v>
      </c>
      <c r="J753" t="str">
        <f t="shared" ca="1" si="218"/>
        <v>App - 微信 - 信用卡</v>
      </c>
      <c r="K753" t="str">
        <f t="shared" ca="1" si="219"/>
        <v>131****7784</v>
      </c>
      <c r="L753">
        <f t="shared" si="220"/>
        <v>753</v>
      </c>
      <c r="M753">
        <f t="shared" si="221"/>
        <v>752</v>
      </c>
      <c r="N753" s="3">
        <f t="shared" ca="1" si="222"/>
        <v>129237</v>
      </c>
      <c r="O753" s="5">
        <f t="shared" ca="1" si="223"/>
        <v>192182</v>
      </c>
      <c r="P753" t="str">
        <f t="shared" ca="1" si="224"/>
        <v xml:space="preserve"> 信用卡 </v>
      </c>
      <c r="Q753" t="str">
        <f t="shared" ca="1" si="225"/>
        <v xml:space="preserve"> 支付宝 </v>
      </c>
      <c r="R753" t="str">
        <f t="shared" ca="1" si="226"/>
        <v xml:space="preserve"> 微信支付 </v>
      </c>
      <c r="S753" t="str">
        <f t="shared" ca="1" si="227"/>
        <v>信用卡 - 支付宝 - 微信支付</v>
      </c>
    </row>
    <row r="754" spans="1:19" x14ac:dyDescent="0.2">
      <c r="A754" s="3">
        <f t="shared" ca="1" si="212"/>
        <v>192182</v>
      </c>
      <c r="B754">
        <v>100618</v>
      </c>
      <c r="C754">
        <f t="shared" ca="1" si="213"/>
        <v>13576896538</v>
      </c>
      <c r="D754" t="str">
        <f t="shared" ca="1" si="229"/>
        <v xml:space="preserve"> 微信 </v>
      </c>
      <c r="E754" t="str">
        <f t="shared" ca="1" si="229"/>
        <v xml:space="preserve"> 微信 </v>
      </c>
      <c r="F754" t="str">
        <f t="shared" ca="1" si="214"/>
        <v xml:space="preserve"> 信用卡 </v>
      </c>
      <c r="G754" t="str">
        <f t="shared" ca="1" si="215"/>
        <v xml:space="preserve"> 微信 - 微信 - 信用卡 </v>
      </c>
      <c r="H754" t="str">
        <f t="shared" ca="1" si="216"/>
        <v>6538</v>
      </c>
      <c r="I754">
        <f t="shared" ca="1" si="217"/>
        <v>6</v>
      </c>
      <c r="J754" t="str">
        <f t="shared" ca="1" si="218"/>
        <v>微信 - 微信 - 信用卡</v>
      </c>
      <c r="K754" t="str">
        <f t="shared" ca="1" si="219"/>
        <v>135****6538</v>
      </c>
      <c r="L754">
        <f t="shared" si="220"/>
        <v>754</v>
      </c>
      <c r="M754">
        <f t="shared" si="221"/>
        <v>753</v>
      </c>
      <c r="N754" s="3">
        <f t="shared" ca="1" si="222"/>
        <v>135268</v>
      </c>
      <c r="O754" s="5">
        <f t="shared" ca="1" si="223"/>
        <v>193146</v>
      </c>
      <c r="P754" t="str">
        <f t="shared" ca="1" si="224"/>
        <v xml:space="preserve"> 微信支付 </v>
      </c>
      <c r="Q754" t="str">
        <f t="shared" ca="1" si="225"/>
        <v xml:space="preserve"> 微信支付 </v>
      </c>
      <c r="R754" t="str">
        <f t="shared" ca="1" si="226"/>
        <v xml:space="preserve"> 微信支付 </v>
      </c>
      <c r="S754" t="str">
        <f t="shared" ca="1" si="227"/>
        <v>微信支付 - 微信支付 - 微信支付</v>
      </c>
    </row>
    <row r="755" spans="1:19" x14ac:dyDescent="0.2">
      <c r="A755" s="3">
        <f t="shared" ca="1" si="212"/>
        <v>193146</v>
      </c>
      <c r="B755">
        <v>100221</v>
      </c>
      <c r="C755">
        <f t="shared" ca="1" si="213"/>
        <v>13937203623</v>
      </c>
      <c r="D755" t="str">
        <f t="shared" ca="1" si="229"/>
        <v xml:space="preserve"> App </v>
      </c>
      <c r="E755" t="str">
        <f t="shared" ca="1" si="229"/>
        <v xml:space="preserve"> 天猫 </v>
      </c>
      <c r="F755" t="str">
        <f t="shared" ca="1" si="214"/>
        <v xml:space="preserve"> 微信支付 </v>
      </c>
      <c r="G755" t="str">
        <f t="shared" ca="1" si="215"/>
        <v xml:space="preserve"> App - 天猫 - 微信支付 </v>
      </c>
      <c r="H755" t="str">
        <f t="shared" ca="1" si="216"/>
        <v>3623</v>
      </c>
      <c r="I755">
        <f t="shared" ca="1" si="217"/>
        <v>6</v>
      </c>
      <c r="J755" t="str">
        <f t="shared" ca="1" si="218"/>
        <v>App - 天猫 - 微信支付</v>
      </c>
      <c r="K755" t="str">
        <f t="shared" ca="1" si="219"/>
        <v>139****3623</v>
      </c>
      <c r="L755">
        <f t="shared" si="220"/>
        <v>755</v>
      </c>
      <c r="M755">
        <f t="shared" si="221"/>
        <v>754</v>
      </c>
      <c r="N755" s="3">
        <f t="shared" ca="1" si="222"/>
        <v>141976</v>
      </c>
      <c r="O755" s="5">
        <f t="shared" ca="1" si="223"/>
        <v>116520</v>
      </c>
      <c r="P755" t="str">
        <f t="shared" ca="1" si="224"/>
        <v xml:space="preserve"> 微信支付 </v>
      </c>
      <c r="Q755" t="str">
        <f t="shared" ca="1" si="225"/>
        <v xml:space="preserve"> 微信支付 </v>
      </c>
      <c r="R755" t="str">
        <f t="shared" ca="1" si="226"/>
        <v xml:space="preserve"> 支付宝 </v>
      </c>
      <c r="S755" t="str">
        <f t="shared" ca="1" si="227"/>
        <v>微信支付 - 微信支付 - 支付宝</v>
      </c>
    </row>
    <row r="756" spans="1:19" x14ac:dyDescent="0.2">
      <c r="A756" s="3">
        <f t="shared" ca="1" si="212"/>
        <v>116520</v>
      </c>
      <c r="B756">
        <v>100734</v>
      </c>
      <c r="C756">
        <f t="shared" ca="1" si="213"/>
        <v>13168705645</v>
      </c>
      <c r="D756" t="str">
        <f t="shared" ca="1" si="229"/>
        <v xml:space="preserve"> 微信 </v>
      </c>
      <c r="E756" t="str">
        <f t="shared" ca="1" si="229"/>
        <v xml:space="preserve"> 天猫 </v>
      </c>
      <c r="F756" t="str">
        <f t="shared" ca="1" si="214"/>
        <v xml:space="preserve"> 信用卡 </v>
      </c>
      <c r="G756" t="str">
        <f t="shared" ca="1" si="215"/>
        <v xml:space="preserve"> 微信 - 天猫 - 信用卡 </v>
      </c>
      <c r="H756" t="str">
        <f t="shared" ca="1" si="216"/>
        <v>5645</v>
      </c>
      <c r="I756">
        <f t="shared" ca="1" si="217"/>
        <v>6</v>
      </c>
      <c r="J756" t="str">
        <f t="shared" ca="1" si="218"/>
        <v>微信 - 天猫 - 信用卡</v>
      </c>
      <c r="K756" t="str">
        <f t="shared" ca="1" si="219"/>
        <v>131****5645</v>
      </c>
      <c r="L756">
        <f t="shared" si="220"/>
        <v>756</v>
      </c>
      <c r="M756">
        <f t="shared" si="221"/>
        <v>755</v>
      </c>
      <c r="N756" s="3">
        <f t="shared" ca="1" si="222"/>
        <v>183117</v>
      </c>
      <c r="O756" s="5">
        <f t="shared" ca="1" si="223"/>
        <v>177860</v>
      </c>
      <c r="P756" t="str">
        <f t="shared" ca="1" si="224"/>
        <v xml:space="preserve"> 信用卡 </v>
      </c>
      <c r="Q756" t="str">
        <f t="shared" ca="1" si="225"/>
        <v xml:space="preserve"> 信用卡 </v>
      </c>
      <c r="R756" t="str">
        <f t="shared" ca="1" si="226"/>
        <v xml:space="preserve"> 信用卡 </v>
      </c>
      <c r="S756" t="str">
        <f t="shared" ca="1" si="227"/>
        <v>信用卡 - 信用卡 - 信用卡</v>
      </c>
    </row>
    <row r="757" spans="1:19" x14ac:dyDescent="0.2">
      <c r="A757" s="3">
        <f t="shared" ca="1" si="212"/>
        <v>177860</v>
      </c>
      <c r="B757">
        <v>100937</v>
      </c>
      <c r="C757">
        <f t="shared" ca="1" si="213"/>
        <v>13094296455</v>
      </c>
      <c r="D757" t="str">
        <f t="shared" ca="1" si="229"/>
        <v xml:space="preserve"> 天猫 </v>
      </c>
      <c r="E757" t="str">
        <f t="shared" ca="1" si="229"/>
        <v xml:space="preserve"> 天猫 </v>
      </c>
      <c r="F757" t="str">
        <f t="shared" ca="1" si="214"/>
        <v xml:space="preserve"> 信用卡 </v>
      </c>
      <c r="G757" t="str">
        <f t="shared" ca="1" si="215"/>
        <v xml:space="preserve"> 天猫 - 天猫 - 信用卡 </v>
      </c>
      <c r="H757" t="str">
        <f t="shared" ca="1" si="216"/>
        <v>6455</v>
      </c>
      <c r="I757">
        <f t="shared" ca="1" si="217"/>
        <v>6</v>
      </c>
      <c r="J757" t="str">
        <f t="shared" ca="1" si="218"/>
        <v>天猫 - 天猫 - 信用卡</v>
      </c>
      <c r="K757" t="str">
        <f t="shared" ca="1" si="219"/>
        <v>130****6455</v>
      </c>
      <c r="L757">
        <f t="shared" si="220"/>
        <v>757</v>
      </c>
      <c r="M757">
        <f t="shared" si="221"/>
        <v>756</v>
      </c>
      <c r="N757" s="3">
        <f t="shared" ca="1" si="222"/>
        <v>182455</v>
      </c>
      <c r="O757" s="5">
        <f t="shared" ca="1" si="223"/>
        <v>140942</v>
      </c>
      <c r="P757" t="str">
        <f t="shared" ca="1" si="224"/>
        <v xml:space="preserve"> 信用卡 </v>
      </c>
      <c r="Q757" t="str">
        <f t="shared" ca="1" si="225"/>
        <v xml:space="preserve"> 微信支付 </v>
      </c>
      <c r="R757" t="str">
        <f t="shared" ca="1" si="226"/>
        <v xml:space="preserve"> 微信支付 </v>
      </c>
      <c r="S757" t="str">
        <f t="shared" ca="1" si="227"/>
        <v>信用卡 - 微信支付 - 微信支付</v>
      </c>
    </row>
    <row r="758" spans="1:19" x14ac:dyDescent="0.2">
      <c r="A758" s="3">
        <f t="shared" ca="1" si="212"/>
        <v>140942</v>
      </c>
      <c r="B758">
        <v>100488</v>
      </c>
      <c r="C758">
        <f t="shared" ca="1" si="213"/>
        <v>13882492797</v>
      </c>
      <c r="D758" t="str">
        <f t="shared" ca="1" si="229"/>
        <v xml:space="preserve"> 天猫 </v>
      </c>
      <c r="E758" t="str">
        <f t="shared" ca="1" si="229"/>
        <v xml:space="preserve"> 微信 </v>
      </c>
      <c r="F758" t="str">
        <f t="shared" ca="1" si="214"/>
        <v xml:space="preserve"> 支付宝 </v>
      </c>
      <c r="G758" t="str">
        <f t="shared" ca="1" si="215"/>
        <v xml:space="preserve"> 天猫 - 微信 - 支付宝 </v>
      </c>
      <c r="H758" t="str">
        <f t="shared" ca="1" si="216"/>
        <v>2797</v>
      </c>
      <c r="I758">
        <f t="shared" ca="1" si="217"/>
        <v>6</v>
      </c>
      <c r="J758" t="str">
        <f t="shared" ca="1" si="218"/>
        <v>天猫 - 微信 - 支付宝</v>
      </c>
      <c r="K758" t="str">
        <f t="shared" ca="1" si="219"/>
        <v>138****2797</v>
      </c>
      <c r="L758">
        <f t="shared" si="220"/>
        <v>758</v>
      </c>
      <c r="M758">
        <f t="shared" si="221"/>
        <v>757</v>
      </c>
      <c r="N758" s="3">
        <f t="shared" ca="1" si="222"/>
        <v>122362</v>
      </c>
      <c r="O758" s="5">
        <f t="shared" ca="1" si="223"/>
        <v>110785</v>
      </c>
      <c r="P758" t="str">
        <f t="shared" ca="1" si="224"/>
        <v xml:space="preserve"> 微信支付 </v>
      </c>
      <c r="Q758" t="str">
        <f t="shared" ca="1" si="225"/>
        <v xml:space="preserve"> 微信支付 </v>
      </c>
      <c r="R758" t="str">
        <f t="shared" ca="1" si="226"/>
        <v xml:space="preserve"> 信用卡 </v>
      </c>
      <c r="S758" t="str">
        <f t="shared" ca="1" si="227"/>
        <v>微信支付 - 微信支付 - 信用卡</v>
      </c>
    </row>
    <row r="759" spans="1:19" x14ac:dyDescent="0.2">
      <c r="A759" s="3">
        <f t="shared" ca="1" si="212"/>
        <v>110785</v>
      </c>
      <c r="B759">
        <v>100446</v>
      </c>
      <c r="C759">
        <f t="shared" ca="1" si="213"/>
        <v>13646100973</v>
      </c>
      <c r="D759" t="str">
        <f t="shared" ca="1" si="229"/>
        <v xml:space="preserve"> 天猫 </v>
      </c>
      <c r="E759" t="str">
        <f t="shared" ca="1" si="229"/>
        <v xml:space="preserve"> 微信 </v>
      </c>
      <c r="F759" t="str">
        <f t="shared" ca="1" si="214"/>
        <v xml:space="preserve"> 信用卡 </v>
      </c>
      <c r="G759" t="str">
        <f t="shared" ca="1" si="215"/>
        <v xml:space="preserve"> 天猫 - 微信 - 信用卡 </v>
      </c>
      <c r="H759" t="str">
        <f t="shared" ca="1" si="216"/>
        <v>0973</v>
      </c>
      <c r="I759">
        <f t="shared" ca="1" si="217"/>
        <v>6</v>
      </c>
      <c r="J759" t="str">
        <f t="shared" ca="1" si="218"/>
        <v>天猫 - 微信 - 信用卡</v>
      </c>
      <c r="K759" t="str">
        <f t="shared" ca="1" si="219"/>
        <v>136****0973</v>
      </c>
      <c r="L759">
        <f t="shared" si="220"/>
        <v>759</v>
      </c>
      <c r="M759">
        <f t="shared" si="221"/>
        <v>758</v>
      </c>
      <c r="N759" s="3">
        <f t="shared" ca="1" si="222"/>
        <v>194896</v>
      </c>
      <c r="O759" s="5">
        <f t="shared" ca="1" si="223"/>
        <v>157438</v>
      </c>
      <c r="P759" t="str">
        <f t="shared" ca="1" si="224"/>
        <v xml:space="preserve"> 支付宝 </v>
      </c>
      <c r="Q759" t="str">
        <f t="shared" ca="1" si="225"/>
        <v xml:space="preserve"> 信用卡 </v>
      </c>
      <c r="R759" t="str">
        <f t="shared" ca="1" si="226"/>
        <v xml:space="preserve"> 微信支付 </v>
      </c>
      <c r="S759" t="str">
        <f t="shared" ca="1" si="227"/>
        <v>支付宝 - 信用卡 - 微信支付</v>
      </c>
    </row>
    <row r="760" spans="1:19" x14ac:dyDescent="0.2">
      <c r="A760" s="3">
        <f t="shared" ca="1" si="212"/>
        <v>157438</v>
      </c>
      <c r="B760">
        <v>100645</v>
      </c>
      <c r="C760">
        <f t="shared" ca="1" si="213"/>
        <v>13029422996</v>
      </c>
      <c r="D760" t="str">
        <f t="shared" ca="1" si="229"/>
        <v xml:space="preserve"> 微信 </v>
      </c>
      <c r="E760" t="str">
        <f t="shared" ca="1" si="229"/>
        <v xml:space="preserve"> App </v>
      </c>
      <c r="F760" t="str">
        <f t="shared" ca="1" si="214"/>
        <v xml:space="preserve"> 信用卡 </v>
      </c>
      <c r="G760" t="str">
        <f t="shared" ca="1" si="215"/>
        <v xml:space="preserve"> 微信 - App - 信用卡 </v>
      </c>
      <c r="H760" t="str">
        <f t="shared" ca="1" si="216"/>
        <v>2996</v>
      </c>
      <c r="I760">
        <f t="shared" ca="1" si="217"/>
        <v>6</v>
      </c>
      <c r="J760" t="str">
        <f t="shared" ca="1" si="218"/>
        <v>微信 - App - 信用卡</v>
      </c>
      <c r="K760" t="str">
        <f t="shared" ca="1" si="219"/>
        <v>130****2996</v>
      </c>
      <c r="L760">
        <f t="shared" si="220"/>
        <v>760</v>
      </c>
      <c r="M760">
        <f t="shared" si="221"/>
        <v>759</v>
      </c>
      <c r="N760" s="3">
        <f t="shared" ca="1" si="222"/>
        <v>109260</v>
      </c>
      <c r="O760" s="5">
        <f t="shared" ca="1" si="223"/>
        <v>121546</v>
      </c>
      <c r="P760" t="str">
        <f t="shared" ca="1" si="224"/>
        <v xml:space="preserve"> 支付宝 </v>
      </c>
      <c r="Q760" t="str">
        <f t="shared" ca="1" si="225"/>
        <v xml:space="preserve"> 微信支付 </v>
      </c>
      <c r="R760" t="str">
        <f t="shared" ca="1" si="226"/>
        <v xml:space="preserve"> 信用卡 </v>
      </c>
      <c r="S760" t="str">
        <f t="shared" ca="1" si="227"/>
        <v>支付宝 - 微信支付 - 信用卡</v>
      </c>
    </row>
    <row r="761" spans="1:19" x14ac:dyDescent="0.2">
      <c r="A761" s="3">
        <f t="shared" ca="1" si="212"/>
        <v>121546</v>
      </c>
      <c r="B761">
        <v>100905</v>
      </c>
      <c r="C761">
        <f t="shared" ca="1" si="213"/>
        <v>13028142684</v>
      </c>
      <c r="D761" t="str">
        <f t="shared" ca="1" si="229"/>
        <v xml:space="preserve"> 微信 </v>
      </c>
      <c r="E761" t="str">
        <f t="shared" ca="1" si="229"/>
        <v xml:space="preserve"> 微信 </v>
      </c>
      <c r="F761" t="str">
        <f t="shared" ca="1" si="214"/>
        <v xml:space="preserve"> 微信支付 </v>
      </c>
      <c r="G761" t="str">
        <f t="shared" ca="1" si="215"/>
        <v xml:space="preserve"> 微信 - 微信 - 微信支付 </v>
      </c>
      <c r="H761" t="str">
        <f t="shared" ca="1" si="216"/>
        <v>2684</v>
      </c>
      <c r="I761">
        <f t="shared" ca="1" si="217"/>
        <v>6</v>
      </c>
      <c r="J761" t="str">
        <f t="shared" ca="1" si="218"/>
        <v>微信 - 微信 - 微信支付</v>
      </c>
      <c r="K761" t="str">
        <f t="shared" ca="1" si="219"/>
        <v>130****2684</v>
      </c>
      <c r="L761">
        <f t="shared" si="220"/>
        <v>761</v>
      </c>
      <c r="M761">
        <f t="shared" si="221"/>
        <v>760</v>
      </c>
      <c r="N761" s="3">
        <f t="shared" ca="1" si="222"/>
        <v>108479</v>
      </c>
      <c r="O761" s="5">
        <f t="shared" ca="1" si="223"/>
        <v>130978</v>
      </c>
      <c r="P761" t="str">
        <f t="shared" ca="1" si="224"/>
        <v xml:space="preserve"> 信用卡 </v>
      </c>
      <c r="Q761" t="str">
        <f t="shared" ca="1" si="225"/>
        <v xml:space="preserve"> 微信支付 </v>
      </c>
      <c r="R761" t="str">
        <f t="shared" ca="1" si="226"/>
        <v xml:space="preserve"> 微信支付 </v>
      </c>
      <c r="S761" t="str">
        <f t="shared" ca="1" si="227"/>
        <v>信用卡 - 微信支付 - 微信支付</v>
      </c>
    </row>
    <row r="762" spans="1:19" x14ac:dyDescent="0.2">
      <c r="A762" s="3">
        <f t="shared" ca="1" si="212"/>
        <v>130978</v>
      </c>
      <c r="B762">
        <v>100189</v>
      </c>
      <c r="C762">
        <f t="shared" ca="1" si="213"/>
        <v>13574363391</v>
      </c>
      <c r="D762" t="str">
        <f t="shared" ref="D762:E781" ca="1" si="230">IF(RAND()&lt;0.33," 天猫 ",IF(RAND()&lt;0.66," 微信 "," App "))</f>
        <v xml:space="preserve"> App </v>
      </c>
      <c r="E762" t="str">
        <f t="shared" ca="1" si="230"/>
        <v xml:space="preserve"> 天猫 </v>
      </c>
      <c r="F762" t="str">
        <f t="shared" ca="1" si="214"/>
        <v xml:space="preserve"> 微信支付 </v>
      </c>
      <c r="G762" t="str">
        <f t="shared" ca="1" si="215"/>
        <v xml:space="preserve"> App - 天猫 - 微信支付 </v>
      </c>
      <c r="H762" t="str">
        <f t="shared" ca="1" si="216"/>
        <v>3391</v>
      </c>
      <c r="I762">
        <f t="shared" ca="1" si="217"/>
        <v>6</v>
      </c>
      <c r="J762" t="str">
        <f t="shared" ca="1" si="218"/>
        <v>App - 天猫 - 微信支付</v>
      </c>
      <c r="K762" t="str">
        <f t="shared" ca="1" si="219"/>
        <v>135****3391</v>
      </c>
      <c r="L762">
        <f t="shared" si="220"/>
        <v>762</v>
      </c>
      <c r="M762">
        <f t="shared" si="221"/>
        <v>761</v>
      </c>
      <c r="N762" s="3">
        <f t="shared" ca="1" si="222"/>
        <v>183141</v>
      </c>
      <c r="O762" s="5">
        <f t="shared" ca="1" si="223"/>
        <v>102273</v>
      </c>
      <c r="P762" t="str">
        <f t="shared" ca="1" si="224"/>
        <v xml:space="preserve"> 信用卡 </v>
      </c>
      <c r="Q762" t="str">
        <f t="shared" ca="1" si="225"/>
        <v xml:space="preserve"> 微信支付 </v>
      </c>
      <c r="R762" t="str">
        <f t="shared" ca="1" si="226"/>
        <v xml:space="preserve"> 信用卡 </v>
      </c>
      <c r="S762" t="str">
        <f t="shared" ca="1" si="227"/>
        <v>信用卡 - 微信支付 - 信用卡</v>
      </c>
    </row>
    <row r="763" spans="1:19" x14ac:dyDescent="0.2">
      <c r="A763" s="3">
        <f t="shared" ca="1" si="212"/>
        <v>102273</v>
      </c>
      <c r="B763">
        <v>100437</v>
      </c>
      <c r="C763">
        <f t="shared" ca="1" si="213"/>
        <v>13114550122</v>
      </c>
      <c r="D763" t="str">
        <f t="shared" ca="1" si="230"/>
        <v xml:space="preserve"> 天猫 </v>
      </c>
      <c r="E763" t="str">
        <f t="shared" ca="1" si="230"/>
        <v xml:space="preserve"> 微信 </v>
      </c>
      <c r="F763" t="str">
        <f t="shared" ca="1" si="214"/>
        <v xml:space="preserve"> 信用卡 </v>
      </c>
      <c r="G763" t="str">
        <f t="shared" ca="1" si="215"/>
        <v xml:space="preserve"> 天猫 - 微信 - 信用卡 </v>
      </c>
      <c r="H763" t="str">
        <f t="shared" ca="1" si="216"/>
        <v>0122</v>
      </c>
      <c r="I763">
        <f t="shared" ca="1" si="217"/>
        <v>6</v>
      </c>
      <c r="J763" t="str">
        <f t="shared" ca="1" si="218"/>
        <v>天猫 - 微信 - 信用卡</v>
      </c>
      <c r="K763" t="str">
        <f t="shared" ca="1" si="219"/>
        <v>131****0122</v>
      </c>
      <c r="L763">
        <f t="shared" si="220"/>
        <v>763</v>
      </c>
      <c r="M763">
        <f t="shared" si="221"/>
        <v>762</v>
      </c>
      <c r="N763" s="3">
        <f t="shared" ca="1" si="222"/>
        <v>172261</v>
      </c>
      <c r="O763" s="5">
        <f t="shared" ca="1" si="223"/>
        <v>144973</v>
      </c>
      <c r="P763" t="str">
        <f t="shared" ca="1" si="224"/>
        <v xml:space="preserve"> 微信支付 </v>
      </c>
      <c r="Q763" t="str">
        <f t="shared" ca="1" si="225"/>
        <v xml:space="preserve"> 微信支付 </v>
      </c>
      <c r="R763" t="str">
        <f t="shared" ca="1" si="226"/>
        <v xml:space="preserve"> 支付宝 </v>
      </c>
      <c r="S763" t="str">
        <f t="shared" ca="1" si="227"/>
        <v>微信支付 - 微信支付 - 支付宝</v>
      </c>
    </row>
    <row r="764" spans="1:19" x14ac:dyDescent="0.2">
      <c r="A764" s="3">
        <f t="shared" ca="1" si="212"/>
        <v>144973</v>
      </c>
      <c r="B764">
        <v>101147</v>
      </c>
      <c r="C764">
        <f t="shared" ca="1" si="213"/>
        <v>13602420252</v>
      </c>
      <c r="D764" t="str">
        <f t="shared" ca="1" si="230"/>
        <v xml:space="preserve"> App </v>
      </c>
      <c r="E764" t="str">
        <f t="shared" ca="1" si="230"/>
        <v xml:space="preserve"> App </v>
      </c>
      <c r="F764" t="str">
        <f t="shared" ca="1" si="214"/>
        <v xml:space="preserve"> 信用卡 </v>
      </c>
      <c r="G764" t="str">
        <f t="shared" ca="1" si="215"/>
        <v xml:space="preserve"> App - App - 信用卡 </v>
      </c>
      <c r="H764" t="str">
        <f t="shared" ca="1" si="216"/>
        <v>0252</v>
      </c>
      <c r="I764">
        <f t="shared" ca="1" si="217"/>
        <v>6</v>
      </c>
      <c r="J764" t="str">
        <f t="shared" ca="1" si="218"/>
        <v>App - App - 信用卡</v>
      </c>
      <c r="K764" t="str">
        <f t="shared" ca="1" si="219"/>
        <v>136****0252</v>
      </c>
      <c r="L764">
        <f t="shared" si="220"/>
        <v>764</v>
      </c>
      <c r="M764">
        <f t="shared" si="221"/>
        <v>763</v>
      </c>
      <c r="N764" s="3">
        <f t="shared" ca="1" si="222"/>
        <v>140128</v>
      </c>
      <c r="O764" s="5">
        <f t="shared" ca="1" si="223"/>
        <v>175248</v>
      </c>
      <c r="P764" t="str">
        <f t="shared" ca="1" si="224"/>
        <v xml:space="preserve"> 信用卡 </v>
      </c>
      <c r="Q764" t="str">
        <f t="shared" ca="1" si="225"/>
        <v xml:space="preserve"> 微信支付 </v>
      </c>
      <c r="R764" t="str">
        <f t="shared" ca="1" si="226"/>
        <v xml:space="preserve"> 信用卡 </v>
      </c>
      <c r="S764" t="str">
        <f t="shared" ca="1" si="227"/>
        <v>信用卡 - 微信支付 - 信用卡</v>
      </c>
    </row>
    <row r="765" spans="1:19" x14ac:dyDescent="0.2">
      <c r="A765" s="3">
        <f t="shared" ca="1" si="212"/>
        <v>175248</v>
      </c>
      <c r="B765">
        <v>100970</v>
      </c>
      <c r="C765">
        <f t="shared" ca="1" si="213"/>
        <v>13184128445</v>
      </c>
      <c r="D765" t="str">
        <f t="shared" ca="1" si="230"/>
        <v xml:space="preserve"> 天猫 </v>
      </c>
      <c r="E765" t="str">
        <f t="shared" ca="1" si="230"/>
        <v xml:space="preserve"> 微信 </v>
      </c>
      <c r="F765" t="str">
        <f t="shared" ca="1" si="214"/>
        <v xml:space="preserve"> 信用卡 </v>
      </c>
      <c r="G765" t="str">
        <f t="shared" ca="1" si="215"/>
        <v xml:space="preserve"> 天猫 - 微信 - 信用卡 </v>
      </c>
      <c r="H765" t="str">
        <f t="shared" ca="1" si="216"/>
        <v>8445</v>
      </c>
      <c r="I765">
        <f t="shared" ca="1" si="217"/>
        <v>6</v>
      </c>
      <c r="J765" t="str">
        <f t="shared" ca="1" si="218"/>
        <v>天猫 - 微信 - 信用卡</v>
      </c>
      <c r="K765" t="str">
        <f t="shared" ca="1" si="219"/>
        <v>131****8445</v>
      </c>
      <c r="L765">
        <f t="shared" si="220"/>
        <v>765</v>
      </c>
      <c r="M765">
        <f t="shared" si="221"/>
        <v>764</v>
      </c>
      <c r="N765" s="3">
        <f t="shared" ca="1" si="222"/>
        <v>156048</v>
      </c>
      <c r="O765" s="5">
        <f t="shared" ca="1" si="223"/>
        <v>122362</v>
      </c>
      <c r="P765" t="str">
        <f t="shared" ca="1" si="224"/>
        <v xml:space="preserve"> 支付宝 </v>
      </c>
      <c r="Q765" t="str">
        <f t="shared" ca="1" si="225"/>
        <v xml:space="preserve"> 微信支付 </v>
      </c>
      <c r="R765" t="str">
        <f t="shared" ca="1" si="226"/>
        <v xml:space="preserve"> 信用卡 </v>
      </c>
      <c r="S765" t="str">
        <f t="shared" ca="1" si="227"/>
        <v>支付宝 - 微信支付 - 信用卡</v>
      </c>
    </row>
    <row r="766" spans="1:19" x14ac:dyDescent="0.2">
      <c r="A766" s="3">
        <f t="shared" ca="1" si="212"/>
        <v>122362</v>
      </c>
      <c r="B766">
        <v>100489</v>
      </c>
      <c r="C766">
        <f t="shared" ca="1" si="213"/>
        <v>13544982427</v>
      </c>
      <c r="D766" t="str">
        <f t="shared" ca="1" si="230"/>
        <v xml:space="preserve"> 微信 </v>
      </c>
      <c r="E766" t="str">
        <f t="shared" ca="1" si="230"/>
        <v xml:space="preserve"> 微信 </v>
      </c>
      <c r="F766" t="str">
        <f t="shared" ca="1" si="214"/>
        <v xml:space="preserve"> 支付宝 </v>
      </c>
      <c r="G766" t="str">
        <f t="shared" ca="1" si="215"/>
        <v xml:space="preserve"> 微信 - 微信 - 支付宝 </v>
      </c>
      <c r="H766" t="str">
        <f t="shared" ca="1" si="216"/>
        <v>2427</v>
      </c>
      <c r="I766">
        <f t="shared" ca="1" si="217"/>
        <v>6</v>
      </c>
      <c r="J766" t="str">
        <f t="shared" ca="1" si="218"/>
        <v>微信 - 微信 - 支付宝</v>
      </c>
      <c r="K766" t="str">
        <f t="shared" ca="1" si="219"/>
        <v>135****2427</v>
      </c>
      <c r="L766">
        <f t="shared" si="220"/>
        <v>766</v>
      </c>
      <c r="M766">
        <f t="shared" si="221"/>
        <v>765</v>
      </c>
      <c r="N766" s="3">
        <f t="shared" ca="1" si="222"/>
        <v>155678</v>
      </c>
      <c r="O766" s="5">
        <f t="shared" ca="1" si="223"/>
        <v>118962</v>
      </c>
      <c r="P766" t="str">
        <f t="shared" ca="1" si="224"/>
        <v xml:space="preserve"> 微信支付 </v>
      </c>
      <c r="Q766" t="str">
        <f t="shared" ca="1" si="225"/>
        <v xml:space="preserve"> 信用卡 </v>
      </c>
      <c r="R766" t="str">
        <f t="shared" ca="1" si="226"/>
        <v xml:space="preserve"> 信用卡 </v>
      </c>
      <c r="S766" t="str">
        <f t="shared" ca="1" si="227"/>
        <v>微信支付 - 信用卡 - 信用卡</v>
      </c>
    </row>
    <row r="767" spans="1:19" x14ac:dyDescent="0.2">
      <c r="A767" s="3">
        <f t="shared" ca="1" si="212"/>
        <v>118962</v>
      </c>
      <c r="B767">
        <v>100798</v>
      </c>
      <c r="C767">
        <f t="shared" ca="1" si="213"/>
        <v>13387299552</v>
      </c>
      <c r="D767" t="str">
        <f t="shared" ca="1" si="230"/>
        <v xml:space="preserve"> 微信 </v>
      </c>
      <c r="E767" t="str">
        <f t="shared" ca="1" si="230"/>
        <v xml:space="preserve"> 微信 </v>
      </c>
      <c r="F767" t="str">
        <f t="shared" ca="1" si="214"/>
        <v xml:space="preserve"> 信用卡 </v>
      </c>
      <c r="G767" t="str">
        <f t="shared" ca="1" si="215"/>
        <v xml:space="preserve"> 微信 - 微信 - 信用卡 </v>
      </c>
      <c r="H767" t="str">
        <f t="shared" ca="1" si="216"/>
        <v>9552</v>
      </c>
      <c r="I767">
        <f t="shared" ca="1" si="217"/>
        <v>6</v>
      </c>
      <c r="J767" t="str">
        <f t="shared" ca="1" si="218"/>
        <v>微信 - 微信 - 信用卡</v>
      </c>
      <c r="K767" t="str">
        <f t="shared" ca="1" si="219"/>
        <v>133****9552</v>
      </c>
      <c r="L767">
        <f t="shared" si="220"/>
        <v>767</v>
      </c>
      <c r="M767">
        <f t="shared" si="221"/>
        <v>766</v>
      </c>
      <c r="N767" s="3">
        <f t="shared" ca="1" si="222"/>
        <v>173209</v>
      </c>
      <c r="O767" s="5">
        <f t="shared" ca="1" si="223"/>
        <v>145423</v>
      </c>
      <c r="P767" t="str">
        <f t="shared" ca="1" si="224"/>
        <v xml:space="preserve"> 信用卡 </v>
      </c>
      <c r="Q767" t="str">
        <f t="shared" ca="1" si="225"/>
        <v xml:space="preserve"> 微信支付 </v>
      </c>
      <c r="R767" t="str">
        <f t="shared" ca="1" si="226"/>
        <v xml:space="preserve"> 微信支付 </v>
      </c>
      <c r="S767" t="str">
        <f t="shared" ca="1" si="227"/>
        <v>信用卡 - 微信支付 - 微信支付</v>
      </c>
    </row>
    <row r="768" spans="1:19" x14ac:dyDescent="0.2">
      <c r="A768" s="3">
        <f t="shared" ca="1" si="212"/>
        <v>145423</v>
      </c>
      <c r="B768">
        <v>100456</v>
      </c>
      <c r="C768">
        <f t="shared" ca="1" si="213"/>
        <v>13270425620</v>
      </c>
      <c r="D768" t="str">
        <f t="shared" ca="1" si="230"/>
        <v xml:space="preserve"> App </v>
      </c>
      <c r="E768" t="str">
        <f t="shared" ca="1" si="230"/>
        <v xml:space="preserve"> 天猫 </v>
      </c>
      <c r="F768" t="str">
        <f t="shared" ca="1" si="214"/>
        <v xml:space="preserve"> 信用卡 </v>
      </c>
      <c r="G768" t="str">
        <f t="shared" ca="1" si="215"/>
        <v xml:space="preserve"> App - 天猫 - 信用卡 </v>
      </c>
      <c r="H768" t="str">
        <f t="shared" ca="1" si="216"/>
        <v>5620</v>
      </c>
      <c r="I768">
        <f t="shared" ca="1" si="217"/>
        <v>6</v>
      </c>
      <c r="J768" t="str">
        <f t="shared" ca="1" si="218"/>
        <v>App - 天猫 - 信用卡</v>
      </c>
      <c r="K768" t="str">
        <f t="shared" ca="1" si="219"/>
        <v>132****5620</v>
      </c>
      <c r="L768">
        <f t="shared" si="220"/>
        <v>768</v>
      </c>
      <c r="M768">
        <f t="shared" si="221"/>
        <v>767</v>
      </c>
      <c r="N768" s="3">
        <f t="shared" ca="1" si="222"/>
        <v>156542</v>
      </c>
      <c r="O768" s="5">
        <f t="shared" ca="1" si="223"/>
        <v>193797</v>
      </c>
      <c r="P768" t="str">
        <f t="shared" ca="1" si="224"/>
        <v xml:space="preserve"> 支付宝 </v>
      </c>
      <c r="Q768" t="str">
        <f t="shared" ca="1" si="225"/>
        <v xml:space="preserve"> 信用卡 </v>
      </c>
      <c r="R768" t="str">
        <f t="shared" ca="1" si="226"/>
        <v xml:space="preserve"> 信用卡 </v>
      </c>
      <c r="S768" t="str">
        <f t="shared" ca="1" si="227"/>
        <v>支付宝 - 信用卡 - 信用卡</v>
      </c>
    </row>
    <row r="769" spans="1:19" x14ac:dyDescent="0.2">
      <c r="A769" s="3">
        <f t="shared" ca="1" si="212"/>
        <v>193797</v>
      </c>
      <c r="B769">
        <v>100718</v>
      </c>
      <c r="C769">
        <f t="shared" ca="1" si="213"/>
        <v>13767193485</v>
      </c>
      <c r="D769" t="str">
        <f t="shared" ca="1" si="230"/>
        <v xml:space="preserve"> 天猫 </v>
      </c>
      <c r="E769" t="str">
        <f t="shared" ca="1" si="230"/>
        <v xml:space="preserve"> 微信 </v>
      </c>
      <c r="F769" t="str">
        <f t="shared" ca="1" si="214"/>
        <v xml:space="preserve"> 信用卡 </v>
      </c>
      <c r="G769" t="str">
        <f t="shared" ca="1" si="215"/>
        <v xml:space="preserve"> 天猫 - 微信 - 信用卡 </v>
      </c>
      <c r="H769" t="str">
        <f t="shared" ca="1" si="216"/>
        <v>3485</v>
      </c>
      <c r="I769">
        <f t="shared" ca="1" si="217"/>
        <v>6</v>
      </c>
      <c r="J769" t="str">
        <f t="shared" ca="1" si="218"/>
        <v>天猫 - 微信 - 信用卡</v>
      </c>
      <c r="K769" t="str">
        <f t="shared" ca="1" si="219"/>
        <v>137****3485</v>
      </c>
      <c r="L769">
        <f t="shared" si="220"/>
        <v>769</v>
      </c>
      <c r="M769">
        <f t="shared" si="221"/>
        <v>768</v>
      </c>
      <c r="N769" s="3">
        <f t="shared" ca="1" si="222"/>
        <v>108006</v>
      </c>
      <c r="O769" s="5">
        <f t="shared" ca="1" si="223"/>
        <v>150347</v>
      </c>
      <c r="P769" t="str">
        <f t="shared" ca="1" si="224"/>
        <v xml:space="preserve"> 信用卡 </v>
      </c>
      <c r="Q769" t="str">
        <f t="shared" ca="1" si="225"/>
        <v xml:space="preserve"> 支付宝 </v>
      </c>
      <c r="R769" t="str">
        <f t="shared" ca="1" si="226"/>
        <v xml:space="preserve"> 支付宝 </v>
      </c>
      <c r="S769" t="str">
        <f t="shared" ca="1" si="227"/>
        <v>信用卡 - 支付宝 - 支付宝</v>
      </c>
    </row>
    <row r="770" spans="1:19" x14ac:dyDescent="0.2">
      <c r="A770" s="3">
        <f t="shared" ref="A770:A833" ca="1" si="231">ROUND((RAND()*100000+100000),0)</f>
        <v>150347</v>
      </c>
      <c r="B770">
        <v>100373</v>
      </c>
      <c r="C770">
        <f t="shared" ref="C770:C833" ca="1" si="232">ROUND((13000000000+RAND()*1000000000),0)</f>
        <v>13175550786</v>
      </c>
      <c r="D770" t="str">
        <f t="shared" ca="1" si="230"/>
        <v xml:space="preserve"> App </v>
      </c>
      <c r="E770" t="str">
        <f t="shared" ca="1" si="230"/>
        <v xml:space="preserve"> 微信 </v>
      </c>
      <c r="F770" t="str">
        <f t="shared" ref="F770:F833" ca="1" si="233">IF(RAND()&lt;0.33," 信用卡 ",IF(RAND()&lt;0.66," 微信支付 "," 支付宝 "))</f>
        <v xml:space="preserve"> 信用卡 </v>
      </c>
      <c r="G770" t="str">
        <f t="shared" ref="G770:G833" ca="1" si="234">CONCATENATE(D770,"-",E770,"-",F770)</f>
        <v xml:space="preserve"> App - 微信 - 信用卡 </v>
      </c>
      <c r="H770" t="str">
        <f t="shared" ref="H770:H833" ca="1" si="235">RIGHT(C770,4)</f>
        <v>0786</v>
      </c>
      <c r="I770">
        <f t="shared" ref="I770:I833" ca="1" si="236">LEN(A770)</f>
        <v>6</v>
      </c>
      <c r="J770" t="str">
        <f t="shared" ref="J770:J833" ca="1" si="237">TRIM(G770)</f>
        <v>App - 微信 - 信用卡</v>
      </c>
      <c r="K770" t="str">
        <f t="shared" ref="K770:K833" ca="1" si="238">REPLACE(C770,4,4,"****")</f>
        <v>131****0786</v>
      </c>
      <c r="L770">
        <f t="shared" ref="L770:L833" si="239">ROW(A770)</f>
        <v>770</v>
      </c>
      <c r="M770">
        <f t="shared" ref="M770:M833" si="240">MATCH(B770,$B$2:$B$1501,)</f>
        <v>769</v>
      </c>
      <c r="N770" s="3">
        <f t="shared" ref="N770:N833" ca="1" si="241">INDEX($A$2:$A$1501,(MATCH(B770+1,$B$2:$B$1501,)))</f>
        <v>175173</v>
      </c>
      <c r="O770" s="5">
        <f t="shared" ref="O770:O833" ca="1" si="242">A771</f>
        <v>163265</v>
      </c>
      <c r="P770" t="str">
        <f t="shared" ca="1" si="224"/>
        <v xml:space="preserve"> 微信支付 </v>
      </c>
      <c r="Q770" t="str">
        <f t="shared" ca="1" si="225"/>
        <v xml:space="preserve"> 信用卡 </v>
      </c>
      <c r="R770" t="str">
        <f t="shared" ca="1" si="226"/>
        <v xml:space="preserve"> 信用卡 </v>
      </c>
      <c r="S770" t="str">
        <f t="shared" ca="1" si="227"/>
        <v>微信支付 - 信用卡 - 信用卡</v>
      </c>
    </row>
    <row r="771" spans="1:19" x14ac:dyDescent="0.2">
      <c r="A771" s="3">
        <f t="shared" ca="1" si="231"/>
        <v>163265</v>
      </c>
      <c r="B771">
        <v>100083</v>
      </c>
      <c r="C771">
        <f t="shared" ca="1" si="232"/>
        <v>13986051997</v>
      </c>
      <c r="D771" t="str">
        <f t="shared" ca="1" si="230"/>
        <v xml:space="preserve"> 微信 </v>
      </c>
      <c r="E771" t="str">
        <f t="shared" ca="1" si="230"/>
        <v xml:space="preserve"> 天猫 </v>
      </c>
      <c r="F771" t="str">
        <f t="shared" ca="1" si="233"/>
        <v xml:space="preserve"> 信用卡 </v>
      </c>
      <c r="G771" t="str">
        <f t="shared" ca="1" si="234"/>
        <v xml:space="preserve"> 微信 - 天猫 - 信用卡 </v>
      </c>
      <c r="H771" t="str">
        <f t="shared" ca="1" si="235"/>
        <v>1997</v>
      </c>
      <c r="I771">
        <f t="shared" ca="1" si="236"/>
        <v>6</v>
      </c>
      <c r="J771" t="str">
        <f t="shared" ca="1" si="237"/>
        <v>微信 - 天猫 - 信用卡</v>
      </c>
      <c r="K771" t="str">
        <f t="shared" ca="1" si="238"/>
        <v>139****1997</v>
      </c>
      <c r="L771">
        <f t="shared" si="239"/>
        <v>771</v>
      </c>
      <c r="M771">
        <f t="shared" si="240"/>
        <v>770</v>
      </c>
      <c r="N771" s="3">
        <f t="shared" ca="1" si="241"/>
        <v>186495</v>
      </c>
      <c r="O771" s="5">
        <f t="shared" ca="1" si="242"/>
        <v>180503</v>
      </c>
      <c r="P771" t="str">
        <f t="shared" ca="1" si="224"/>
        <v xml:space="preserve"> 支付宝 </v>
      </c>
      <c r="Q771" t="str">
        <f t="shared" ca="1" si="225"/>
        <v xml:space="preserve"> 微信支付 </v>
      </c>
      <c r="R771" t="str">
        <f t="shared" ca="1" si="226"/>
        <v xml:space="preserve"> 信用卡 </v>
      </c>
      <c r="S771" t="str">
        <f t="shared" ca="1" si="227"/>
        <v>支付宝 - 微信支付 - 信用卡</v>
      </c>
    </row>
    <row r="772" spans="1:19" x14ac:dyDescent="0.2">
      <c r="A772" s="3">
        <f t="shared" ca="1" si="231"/>
        <v>180503</v>
      </c>
      <c r="B772">
        <v>100178</v>
      </c>
      <c r="C772">
        <f t="shared" ca="1" si="232"/>
        <v>13464116490</v>
      </c>
      <c r="D772" t="str">
        <f t="shared" ca="1" si="230"/>
        <v xml:space="preserve"> 微信 </v>
      </c>
      <c r="E772" t="str">
        <f t="shared" ca="1" si="230"/>
        <v xml:space="preserve"> 天猫 </v>
      </c>
      <c r="F772" t="str">
        <f t="shared" ca="1" si="233"/>
        <v xml:space="preserve"> 信用卡 </v>
      </c>
      <c r="G772" t="str">
        <f t="shared" ca="1" si="234"/>
        <v xml:space="preserve"> 微信 - 天猫 - 信用卡 </v>
      </c>
      <c r="H772" t="str">
        <f t="shared" ca="1" si="235"/>
        <v>6490</v>
      </c>
      <c r="I772">
        <f t="shared" ca="1" si="236"/>
        <v>6</v>
      </c>
      <c r="J772" t="str">
        <f t="shared" ca="1" si="237"/>
        <v>微信 - 天猫 - 信用卡</v>
      </c>
      <c r="K772" t="str">
        <f t="shared" ca="1" si="238"/>
        <v>134****6490</v>
      </c>
      <c r="L772">
        <f t="shared" si="239"/>
        <v>772</v>
      </c>
      <c r="M772">
        <f t="shared" si="240"/>
        <v>771</v>
      </c>
      <c r="N772" s="3">
        <f t="shared" ca="1" si="241"/>
        <v>129210</v>
      </c>
      <c r="O772" s="5">
        <f t="shared" ca="1" si="242"/>
        <v>194725</v>
      </c>
      <c r="P772" t="str">
        <f t="shared" ref="P772:P835" ca="1" si="243">INDEX($F$2:$F$1501,(MATCH($B771+1,$B$2:$B$1501,)))</f>
        <v xml:space="preserve"> 微信支付 </v>
      </c>
      <c r="Q772" t="str">
        <f t="shared" ref="Q772:Q835" ca="1" si="244">INDEX($F$2:$F$1501,(MATCH($B771+2,$B$2:$B$1501,)))</f>
        <v xml:space="preserve"> 支付宝 </v>
      </c>
      <c r="R772" t="str">
        <f t="shared" ref="R772:R835" ca="1" si="245">INDEX($F$2:$F$1501,(MATCH($B771+3,$B$2:$B$1501,)))</f>
        <v xml:space="preserve"> 支付宝 </v>
      </c>
      <c r="S772" t="str">
        <f t="shared" ref="S772:S835" ca="1" si="246">TRIM(_xlfn.CONCAT(P772,"-",Q772,"-",R772))</f>
        <v>微信支付 - 支付宝 - 支付宝</v>
      </c>
    </row>
    <row r="773" spans="1:19" x14ac:dyDescent="0.2">
      <c r="A773" s="3">
        <f t="shared" ca="1" si="231"/>
        <v>194725</v>
      </c>
      <c r="B773">
        <v>100592</v>
      </c>
      <c r="C773">
        <f t="shared" ca="1" si="232"/>
        <v>13242162725</v>
      </c>
      <c r="D773" t="str">
        <f t="shared" ca="1" si="230"/>
        <v xml:space="preserve"> 微信 </v>
      </c>
      <c r="E773" t="str">
        <f t="shared" ca="1" si="230"/>
        <v xml:space="preserve"> 天猫 </v>
      </c>
      <c r="F773" t="str">
        <f t="shared" ca="1" si="233"/>
        <v xml:space="preserve"> 微信支付 </v>
      </c>
      <c r="G773" t="str">
        <f t="shared" ca="1" si="234"/>
        <v xml:space="preserve"> 微信 - 天猫 - 微信支付 </v>
      </c>
      <c r="H773" t="str">
        <f t="shared" ca="1" si="235"/>
        <v>2725</v>
      </c>
      <c r="I773">
        <f t="shared" ca="1" si="236"/>
        <v>6</v>
      </c>
      <c r="J773" t="str">
        <f t="shared" ca="1" si="237"/>
        <v>微信 - 天猫 - 微信支付</v>
      </c>
      <c r="K773" t="str">
        <f t="shared" ca="1" si="238"/>
        <v>132****2725</v>
      </c>
      <c r="L773">
        <f t="shared" si="239"/>
        <v>773</v>
      </c>
      <c r="M773">
        <f t="shared" si="240"/>
        <v>772</v>
      </c>
      <c r="N773" s="3">
        <f t="shared" ca="1" si="241"/>
        <v>192410</v>
      </c>
      <c r="O773" s="5">
        <f t="shared" ca="1" si="242"/>
        <v>190049</v>
      </c>
      <c r="P773" t="str">
        <f t="shared" ca="1" si="243"/>
        <v xml:space="preserve"> 微信支付 </v>
      </c>
      <c r="Q773" t="str">
        <f t="shared" ca="1" si="244"/>
        <v xml:space="preserve"> 支付宝 </v>
      </c>
      <c r="R773" t="str">
        <f t="shared" ca="1" si="245"/>
        <v xml:space="preserve"> 微信支付 </v>
      </c>
      <c r="S773" t="str">
        <f t="shared" ca="1" si="246"/>
        <v>微信支付 - 支付宝 - 微信支付</v>
      </c>
    </row>
    <row r="774" spans="1:19" x14ac:dyDescent="0.2">
      <c r="A774" s="3">
        <f t="shared" ca="1" si="231"/>
        <v>190049</v>
      </c>
      <c r="B774">
        <v>100913</v>
      </c>
      <c r="C774">
        <f t="shared" ca="1" si="232"/>
        <v>13237327173</v>
      </c>
      <c r="D774" t="str">
        <f t="shared" ca="1" si="230"/>
        <v xml:space="preserve"> 微信 </v>
      </c>
      <c r="E774" t="str">
        <f t="shared" ca="1" si="230"/>
        <v xml:space="preserve"> 微信 </v>
      </c>
      <c r="F774" t="str">
        <f t="shared" ca="1" si="233"/>
        <v xml:space="preserve"> 微信支付 </v>
      </c>
      <c r="G774" t="str">
        <f t="shared" ca="1" si="234"/>
        <v xml:space="preserve"> 微信 - 微信 - 微信支付 </v>
      </c>
      <c r="H774" t="str">
        <f t="shared" ca="1" si="235"/>
        <v>7173</v>
      </c>
      <c r="I774">
        <f t="shared" ca="1" si="236"/>
        <v>6</v>
      </c>
      <c r="J774" t="str">
        <f t="shared" ca="1" si="237"/>
        <v>微信 - 微信 - 微信支付</v>
      </c>
      <c r="K774" t="str">
        <f t="shared" ca="1" si="238"/>
        <v>132****7173</v>
      </c>
      <c r="L774">
        <f t="shared" si="239"/>
        <v>774</v>
      </c>
      <c r="M774">
        <f t="shared" si="240"/>
        <v>773</v>
      </c>
      <c r="N774" s="3">
        <f t="shared" ca="1" si="241"/>
        <v>154505</v>
      </c>
      <c r="O774" s="5">
        <f t="shared" ca="1" si="242"/>
        <v>106352</v>
      </c>
      <c r="P774" t="str">
        <f t="shared" ca="1" si="243"/>
        <v xml:space="preserve"> 微信支付 </v>
      </c>
      <c r="Q774" t="str">
        <f t="shared" ca="1" si="244"/>
        <v xml:space="preserve"> 支付宝 </v>
      </c>
      <c r="R774" t="str">
        <f t="shared" ca="1" si="245"/>
        <v xml:space="preserve"> 支付宝 </v>
      </c>
      <c r="S774" t="str">
        <f t="shared" ca="1" si="246"/>
        <v>微信支付 - 支付宝 - 支付宝</v>
      </c>
    </row>
    <row r="775" spans="1:19" x14ac:dyDescent="0.2">
      <c r="A775" s="3">
        <f t="shared" ca="1" si="231"/>
        <v>106352</v>
      </c>
      <c r="B775">
        <v>100159</v>
      </c>
      <c r="C775">
        <f t="shared" ca="1" si="232"/>
        <v>13144308876</v>
      </c>
      <c r="D775" t="str">
        <f t="shared" ca="1" si="230"/>
        <v xml:space="preserve"> 微信 </v>
      </c>
      <c r="E775" t="str">
        <f t="shared" ca="1" si="230"/>
        <v xml:space="preserve"> App </v>
      </c>
      <c r="F775" t="str">
        <f t="shared" ca="1" si="233"/>
        <v xml:space="preserve"> 信用卡 </v>
      </c>
      <c r="G775" t="str">
        <f t="shared" ca="1" si="234"/>
        <v xml:space="preserve"> 微信 - App - 信用卡 </v>
      </c>
      <c r="H775" t="str">
        <f t="shared" ca="1" si="235"/>
        <v>8876</v>
      </c>
      <c r="I775">
        <f t="shared" ca="1" si="236"/>
        <v>6</v>
      </c>
      <c r="J775" t="str">
        <f t="shared" ca="1" si="237"/>
        <v>微信 - App - 信用卡</v>
      </c>
      <c r="K775" t="str">
        <f t="shared" ca="1" si="238"/>
        <v>131****8876</v>
      </c>
      <c r="L775">
        <f t="shared" si="239"/>
        <v>775</v>
      </c>
      <c r="M775">
        <f t="shared" si="240"/>
        <v>774</v>
      </c>
      <c r="N775" s="3">
        <f t="shared" ca="1" si="241"/>
        <v>100757</v>
      </c>
      <c r="O775" s="5">
        <f t="shared" ca="1" si="242"/>
        <v>151978</v>
      </c>
      <c r="P775" t="str">
        <f t="shared" ca="1" si="243"/>
        <v xml:space="preserve"> 信用卡 </v>
      </c>
      <c r="Q775" t="str">
        <f t="shared" ca="1" si="244"/>
        <v xml:space="preserve"> 信用卡 </v>
      </c>
      <c r="R775" t="str">
        <f t="shared" ca="1" si="245"/>
        <v xml:space="preserve"> 信用卡 </v>
      </c>
      <c r="S775" t="str">
        <f t="shared" ca="1" si="246"/>
        <v>信用卡 - 信用卡 - 信用卡</v>
      </c>
    </row>
    <row r="776" spans="1:19" x14ac:dyDescent="0.2">
      <c r="A776" s="3">
        <f t="shared" ca="1" si="231"/>
        <v>151978</v>
      </c>
      <c r="B776">
        <v>100640</v>
      </c>
      <c r="C776">
        <f t="shared" ca="1" si="232"/>
        <v>13602972858</v>
      </c>
      <c r="D776" t="str">
        <f t="shared" ca="1" si="230"/>
        <v xml:space="preserve"> 天猫 </v>
      </c>
      <c r="E776" t="str">
        <f t="shared" ca="1" si="230"/>
        <v xml:space="preserve"> 微信 </v>
      </c>
      <c r="F776" t="str">
        <f t="shared" ca="1" si="233"/>
        <v xml:space="preserve"> 信用卡 </v>
      </c>
      <c r="G776" t="str">
        <f t="shared" ca="1" si="234"/>
        <v xml:space="preserve"> 天猫 - 微信 - 信用卡 </v>
      </c>
      <c r="H776" t="str">
        <f t="shared" ca="1" si="235"/>
        <v>2858</v>
      </c>
      <c r="I776">
        <f t="shared" ca="1" si="236"/>
        <v>6</v>
      </c>
      <c r="J776" t="str">
        <f t="shared" ca="1" si="237"/>
        <v>天猫 - 微信 - 信用卡</v>
      </c>
      <c r="K776" t="str">
        <f t="shared" ca="1" si="238"/>
        <v>136****2858</v>
      </c>
      <c r="L776">
        <f t="shared" si="239"/>
        <v>776</v>
      </c>
      <c r="M776">
        <f t="shared" si="240"/>
        <v>775</v>
      </c>
      <c r="N776" s="3">
        <f t="shared" ca="1" si="241"/>
        <v>110204</v>
      </c>
      <c r="O776" s="5">
        <f t="shared" ca="1" si="242"/>
        <v>166915</v>
      </c>
      <c r="P776" t="str">
        <f t="shared" ca="1" si="243"/>
        <v xml:space="preserve"> 微信支付 </v>
      </c>
      <c r="Q776" t="str">
        <f t="shared" ca="1" si="244"/>
        <v xml:space="preserve"> 支付宝 </v>
      </c>
      <c r="R776" t="str">
        <f t="shared" ca="1" si="245"/>
        <v xml:space="preserve"> 支付宝 </v>
      </c>
      <c r="S776" t="str">
        <f t="shared" ca="1" si="246"/>
        <v>微信支付 - 支付宝 - 支付宝</v>
      </c>
    </row>
    <row r="777" spans="1:19" x14ac:dyDescent="0.2">
      <c r="A777" s="3">
        <f t="shared" ca="1" si="231"/>
        <v>166915</v>
      </c>
      <c r="B777">
        <v>100399</v>
      </c>
      <c r="C777">
        <f t="shared" ca="1" si="232"/>
        <v>13663149181</v>
      </c>
      <c r="D777" t="str">
        <f t="shared" ca="1" si="230"/>
        <v xml:space="preserve"> 天猫 </v>
      </c>
      <c r="E777" t="str">
        <f t="shared" ca="1" si="230"/>
        <v xml:space="preserve"> 天猫 </v>
      </c>
      <c r="F777" t="str">
        <f t="shared" ca="1" si="233"/>
        <v xml:space="preserve"> 信用卡 </v>
      </c>
      <c r="G777" t="str">
        <f t="shared" ca="1" si="234"/>
        <v xml:space="preserve"> 天猫 - 天猫 - 信用卡 </v>
      </c>
      <c r="H777" t="str">
        <f t="shared" ca="1" si="235"/>
        <v>9181</v>
      </c>
      <c r="I777">
        <f t="shared" ca="1" si="236"/>
        <v>6</v>
      </c>
      <c r="J777" t="str">
        <f t="shared" ca="1" si="237"/>
        <v>天猫 - 天猫 - 信用卡</v>
      </c>
      <c r="K777" t="str">
        <f t="shared" ca="1" si="238"/>
        <v>136****9181</v>
      </c>
      <c r="L777">
        <f t="shared" si="239"/>
        <v>777</v>
      </c>
      <c r="M777">
        <f t="shared" si="240"/>
        <v>776</v>
      </c>
      <c r="N777" s="3">
        <f t="shared" ca="1" si="241"/>
        <v>193778</v>
      </c>
      <c r="O777" s="5">
        <f t="shared" ca="1" si="242"/>
        <v>134699</v>
      </c>
      <c r="P777" t="str">
        <f t="shared" ca="1" si="243"/>
        <v xml:space="preserve"> 微信支付 </v>
      </c>
      <c r="Q777" t="str">
        <f t="shared" ca="1" si="244"/>
        <v xml:space="preserve"> 信用卡 </v>
      </c>
      <c r="R777" t="str">
        <f t="shared" ca="1" si="245"/>
        <v xml:space="preserve"> 微信支付 </v>
      </c>
      <c r="S777" t="str">
        <f t="shared" ca="1" si="246"/>
        <v>微信支付 - 信用卡 - 微信支付</v>
      </c>
    </row>
    <row r="778" spans="1:19" x14ac:dyDescent="0.2">
      <c r="A778" s="3">
        <f t="shared" ca="1" si="231"/>
        <v>134699</v>
      </c>
      <c r="B778">
        <v>100132</v>
      </c>
      <c r="C778">
        <f t="shared" ca="1" si="232"/>
        <v>13468079466</v>
      </c>
      <c r="D778" t="str">
        <f t="shared" ca="1" si="230"/>
        <v xml:space="preserve"> 天猫 </v>
      </c>
      <c r="E778" t="str">
        <f t="shared" ca="1" si="230"/>
        <v xml:space="preserve"> 天猫 </v>
      </c>
      <c r="F778" t="str">
        <f t="shared" ca="1" si="233"/>
        <v xml:space="preserve"> 信用卡 </v>
      </c>
      <c r="G778" t="str">
        <f t="shared" ca="1" si="234"/>
        <v xml:space="preserve"> 天猫 - 天猫 - 信用卡 </v>
      </c>
      <c r="H778" t="str">
        <f t="shared" ca="1" si="235"/>
        <v>9466</v>
      </c>
      <c r="I778">
        <f t="shared" ca="1" si="236"/>
        <v>6</v>
      </c>
      <c r="J778" t="str">
        <f t="shared" ca="1" si="237"/>
        <v>天猫 - 天猫 - 信用卡</v>
      </c>
      <c r="K778" t="str">
        <f t="shared" ca="1" si="238"/>
        <v>134****9466</v>
      </c>
      <c r="L778">
        <f t="shared" si="239"/>
        <v>778</v>
      </c>
      <c r="M778">
        <f t="shared" si="240"/>
        <v>777</v>
      </c>
      <c r="N778" s="3">
        <f t="shared" ca="1" si="241"/>
        <v>154038</v>
      </c>
      <c r="O778" s="5">
        <f t="shared" ca="1" si="242"/>
        <v>163154</v>
      </c>
      <c r="P778" t="str">
        <f t="shared" ca="1" si="243"/>
        <v xml:space="preserve"> 支付宝 </v>
      </c>
      <c r="Q778" t="str">
        <f t="shared" ca="1" si="244"/>
        <v xml:space="preserve"> 信用卡 </v>
      </c>
      <c r="R778" t="str">
        <f t="shared" ca="1" si="245"/>
        <v xml:space="preserve"> 信用卡 </v>
      </c>
      <c r="S778" t="str">
        <f t="shared" ca="1" si="246"/>
        <v>支付宝 - 信用卡 - 信用卡</v>
      </c>
    </row>
    <row r="779" spans="1:19" x14ac:dyDescent="0.2">
      <c r="A779" s="3">
        <f t="shared" ca="1" si="231"/>
        <v>163154</v>
      </c>
      <c r="B779">
        <v>100135</v>
      </c>
      <c r="C779">
        <f t="shared" ca="1" si="232"/>
        <v>13532818036</v>
      </c>
      <c r="D779" t="str">
        <f t="shared" ca="1" si="230"/>
        <v xml:space="preserve"> App </v>
      </c>
      <c r="E779" t="str">
        <f t="shared" ca="1" si="230"/>
        <v xml:space="preserve"> App </v>
      </c>
      <c r="F779" t="str">
        <f t="shared" ca="1" si="233"/>
        <v xml:space="preserve"> 微信支付 </v>
      </c>
      <c r="G779" t="str">
        <f t="shared" ca="1" si="234"/>
        <v xml:space="preserve"> App - App - 微信支付 </v>
      </c>
      <c r="H779" t="str">
        <f t="shared" ca="1" si="235"/>
        <v>8036</v>
      </c>
      <c r="I779">
        <f t="shared" ca="1" si="236"/>
        <v>6</v>
      </c>
      <c r="J779" t="str">
        <f t="shared" ca="1" si="237"/>
        <v>App - App - 微信支付</v>
      </c>
      <c r="K779" t="str">
        <f t="shared" ca="1" si="238"/>
        <v>135****8036</v>
      </c>
      <c r="L779">
        <f t="shared" si="239"/>
        <v>779</v>
      </c>
      <c r="M779">
        <f t="shared" si="240"/>
        <v>778</v>
      </c>
      <c r="N779" s="3">
        <f t="shared" ca="1" si="241"/>
        <v>191037</v>
      </c>
      <c r="O779" s="5">
        <f t="shared" ca="1" si="242"/>
        <v>172772</v>
      </c>
      <c r="P779" t="str">
        <f t="shared" ca="1" si="243"/>
        <v xml:space="preserve"> 微信支付 </v>
      </c>
      <c r="Q779" t="str">
        <f t="shared" ca="1" si="244"/>
        <v xml:space="preserve"> 信用卡 </v>
      </c>
      <c r="R779" t="str">
        <f t="shared" ca="1" si="245"/>
        <v xml:space="preserve"> 微信支付 </v>
      </c>
      <c r="S779" t="str">
        <f t="shared" ca="1" si="246"/>
        <v>微信支付 - 信用卡 - 微信支付</v>
      </c>
    </row>
    <row r="780" spans="1:19" x14ac:dyDescent="0.2">
      <c r="A780" s="3">
        <f t="shared" ca="1" si="231"/>
        <v>172772</v>
      </c>
      <c r="B780">
        <v>100586</v>
      </c>
      <c r="C780">
        <f t="shared" ca="1" si="232"/>
        <v>13922944443</v>
      </c>
      <c r="D780" t="str">
        <f t="shared" ca="1" si="230"/>
        <v xml:space="preserve"> App </v>
      </c>
      <c r="E780" t="str">
        <f t="shared" ca="1" si="230"/>
        <v xml:space="preserve"> 天猫 </v>
      </c>
      <c r="F780" t="str">
        <f t="shared" ca="1" si="233"/>
        <v xml:space="preserve"> 信用卡 </v>
      </c>
      <c r="G780" t="str">
        <f t="shared" ca="1" si="234"/>
        <v xml:space="preserve"> App - 天猫 - 信用卡 </v>
      </c>
      <c r="H780" t="str">
        <f t="shared" ca="1" si="235"/>
        <v>4443</v>
      </c>
      <c r="I780">
        <f t="shared" ca="1" si="236"/>
        <v>6</v>
      </c>
      <c r="J780" t="str">
        <f t="shared" ca="1" si="237"/>
        <v>App - 天猫 - 信用卡</v>
      </c>
      <c r="K780" t="str">
        <f t="shared" ca="1" si="238"/>
        <v>139****4443</v>
      </c>
      <c r="L780">
        <f t="shared" si="239"/>
        <v>780</v>
      </c>
      <c r="M780">
        <f t="shared" si="240"/>
        <v>779</v>
      </c>
      <c r="N780" s="3">
        <f t="shared" ca="1" si="241"/>
        <v>153793</v>
      </c>
      <c r="O780" s="5">
        <f t="shared" ca="1" si="242"/>
        <v>113608</v>
      </c>
      <c r="P780" t="str">
        <f t="shared" ca="1" si="243"/>
        <v xml:space="preserve"> 信用卡 </v>
      </c>
      <c r="Q780" t="str">
        <f t="shared" ca="1" si="244"/>
        <v xml:space="preserve"> 支付宝 </v>
      </c>
      <c r="R780" t="str">
        <f t="shared" ca="1" si="245"/>
        <v xml:space="preserve"> 支付宝 </v>
      </c>
      <c r="S780" t="str">
        <f t="shared" ca="1" si="246"/>
        <v>信用卡 - 支付宝 - 支付宝</v>
      </c>
    </row>
    <row r="781" spans="1:19" x14ac:dyDescent="0.2">
      <c r="A781" s="3">
        <f t="shared" ca="1" si="231"/>
        <v>113608</v>
      </c>
      <c r="B781">
        <v>101141</v>
      </c>
      <c r="C781">
        <f t="shared" ca="1" si="232"/>
        <v>13363945113</v>
      </c>
      <c r="D781" t="str">
        <f t="shared" ca="1" si="230"/>
        <v xml:space="preserve"> App </v>
      </c>
      <c r="E781" t="str">
        <f t="shared" ca="1" si="230"/>
        <v xml:space="preserve"> 微信 </v>
      </c>
      <c r="F781" t="str">
        <f t="shared" ca="1" si="233"/>
        <v xml:space="preserve"> 信用卡 </v>
      </c>
      <c r="G781" t="str">
        <f t="shared" ca="1" si="234"/>
        <v xml:space="preserve"> App - 微信 - 信用卡 </v>
      </c>
      <c r="H781" t="str">
        <f t="shared" ca="1" si="235"/>
        <v>5113</v>
      </c>
      <c r="I781">
        <f t="shared" ca="1" si="236"/>
        <v>6</v>
      </c>
      <c r="J781" t="str">
        <f t="shared" ca="1" si="237"/>
        <v>App - 微信 - 信用卡</v>
      </c>
      <c r="K781" t="str">
        <f t="shared" ca="1" si="238"/>
        <v>133****5113</v>
      </c>
      <c r="L781">
        <f t="shared" si="239"/>
        <v>781</v>
      </c>
      <c r="M781">
        <f t="shared" si="240"/>
        <v>780</v>
      </c>
      <c r="N781" s="3">
        <f t="shared" ca="1" si="241"/>
        <v>196325</v>
      </c>
      <c r="O781" s="5">
        <f t="shared" ca="1" si="242"/>
        <v>183035</v>
      </c>
      <c r="P781" t="str">
        <f t="shared" ca="1" si="243"/>
        <v xml:space="preserve"> 信用卡 </v>
      </c>
      <c r="Q781" t="str">
        <f t="shared" ca="1" si="244"/>
        <v xml:space="preserve"> 微信支付 </v>
      </c>
      <c r="R781" t="str">
        <f t="shared" ca="1" si="245"/>
        <v xml:space="preserve"> 支付宝 </v>
      </c>
      <c r="S781" t="str">
        <f t="shared" ca="1" si="246"/>
        <v>信用卡 - 微信支付 - 支付宝</v>
      </c>
    </row>
    <row r="782" spans="1:19" x14ac:dyDescent="0.2">
      <c r="A782" s="3">
        <f t="shared" ca="1" si="231"/>
        <v>183035</v>
      </c>
      <c r="B782">
        <v>101181</v>
      </c>
      <c r="C782">
        <f t="shared" ca="1" si="232"/>
        <v>13713808791</v>
      </c>
      <c r="D782" t="str">
        <f t="shared" ref="D782:E801" ca="1" si="247">IF(RAND()&lt;0.33," 天猫 ",IF(RAND()&lt;0.66," 微信 "," App "))</f>
        <v xml:space="preserve"> App </v>
      </c>
      <c r="E782" t="str">
        <f t="shared" ca="1" si="247"/>
        <v xml:space="preserve"> App </v>
      </c>
      <c r="F782" t="str">
        <f t="shared" ca="1" si="233"/>
        <v xml:space="preserve"> 信用卡 </v>
      </c>
      <c r="G782" t="str">
        <f t="shared" ca="1" si="234"/>
        <v xml:space="preserve"> App - App - 信用卡 </v>
      </c>
      <c r="H782" t="str">
        <f t="shared" ca="1" si="235"/>
        <v>8791</v>
      </c>
      <c r="I782">
        <f t="shared" ca="1" si="236"/>
        <v>6</v>
      </c>
      <c r="J782" t="str">
        <f t="shared" ca="1" si="237"/>
        <v>App - App - 信用卡</v>
      </c>
      <c r="K782" t="str">
        <f t="shared" ca="1" si="238"/>
        <v>137****8791</v>
      </c>
      <c r="L782">
        <f t="shared" si="239"/>
        <v>782</v>
      </c>
      <c r="M782">
        <f t="shared" si="240"/>
        <v>781</v>
      </c>
      <c r="N782" s="3">
        <f t="shared" ca="1" si="241"/>
        <v>173189</v>
      </c>
      <c r="O782" s="5">
        <f t="shared" ca="1" si="242"/>
        <v>102023</v>
      </c>
      <c r="P782" t="str">
        <f t="shared" ca="1" si="243"/>
        <v xml:space="preserve"> 信用卡 </v>
      </c>
      <c r="Q782" t="str">
        <f t="shared" ca="1" si="244"/>
        <v xml:space="preserve"> 微信支付 </v>
      </c>
      <c r="R782" t="str">
        <f t="shared" ca="1" si="245"/>
        <v xml:space="preserve"> 信用卡 </v>
      </c>
      <c r="S782" t="str">
        <f t="shared" ca="1" si="246"/>
        <v>信用卡 - 微信支付 - 信用卡</v>
      </c>
    </row>
    <row r="783" spans="1:19" x14ac:dyDescent="0.2">
      <c r="A783" s="3">
        <f t="shared" ca="1" si="231"/>
        <v>102023</v>
      </c>
      <c r="B783">
        <v>100518</v>
      </c>
      <c r="C783">
        <f t="shared" ca="1" si="232"/>
        <v>13835423738</v>
      </c>
      <c r="D783" t="str">
        <f t="shared" ca="1" si="247"/>
        <v xml:space="preserve"> App </v>
      </c>
      <c r="E783" t="str">
        <f t="shared" ca="1" si="247"/>
        <v xml:space="preserve"> App </v>
      </c>
      <c r="F783" t="str">
        <f t="shared" ca="1" si="233"/>
        <v xml:space="preserve"> 微信支付 </v>
      </c>
      <c r="G783" t="str">
        <f t="shared" ca="1" si="234"/>
        <v xml:space="preserve"> App - App - 微信支付 </v>
      </c>
      <c r="H783" t="str">
        <f t="shared" ca="1" si="235"/>
        <v>3738</v>
      </c>
      <c r="I783">
        <f t="shared" ca="1" si="236"/>
        <v>6</v>
      </c>
      <c r="J783" t="str">
        <f t="shared" ca="1" si="237"/>
        <v>App - App - 微信支付</v>
      </c>
      <c r="K783" t="str">
        <f t="shared" ca="1" si="238"/>
        <v>138****3738</v>
      </c>
      <c r="L783">
        <f t="shared" si="239"/>
        <v>783</v>
      </c>
      <c r="M783">
        <f t="shared" si="240"/>
        <v>782</v>
      </c>
      <c r="N783" s="3">
        <f t="shared" ca="1" si="241"/>
        <v>117485</v>
      </c>
      <c r="O783" s="5">
        <f t="shared" ca="1" si="242"/>
        <v>104154</v>
      </c>
      <c r="P783" t="str">
        <f t="shared" ca="1" si="243"/>
        <v xml:space="preserve"> 支付宝 </v>
      </c>
      <c r="Q783" t="str">
        <f t="shared" ca="1" si="244"/>
        <v xml:space="preserve"> 微信支付 </v>
      </c>
      <c r="R783" t="str">
        <f t="shared" ca="1" si="245"/>
        <v xml:space="preserve"> 信用卡 </v>
      </c>
      <c r="S783" t="str">
        <f t="shared" ca="1" si="246"/>
        <v>支付宝 - 微信支付 - 信用卡</v>
      </c>
    </row>
    <row r="784" spans="1:19" x14ac:dyDescent="0.2">
      <c r="A784" s="3">
        <f t="shared" ca="1" si="231"/>
        <v>104154</v>
      </c>
      <c r="B784">
        <v>100308</v>
      </c>
      <c r="C784">
        <f t="shared" ca="1" si="232"/>
        <v>13817393662</v>
      </c>
      <c r="D784" t="str">
        <f t="shared" ca="1" si="247"/>
        <v xml:space="preserve"> App </v>
      </c>
      <c r="E784" t="str">
        <f t="shared" ca="1" si="247"/>
        <v xml:space="preserve"> 微信 </v>
      </c>
      <c r="F784" t="str">
        <f t="shared" ca="1" si="233"/>
        <v xml:space="preserve"> 支付宝 </v>
      </c>
      <c r="G784" t="str">
        <f t="shared" ca="1" si="234"/>
        <v xml:space="preserve"> App - 微信 - 支付宝 </v>
      </c>
      <c r="H784" t="str">
        <f t="shared" ca="1" si="235"/>
        <v>3662</v>
      </c>
      <c r="I784">
        <f t="shared" ca="1" si="236"/>
        <v>6</v>
      </c>
      <c r="J784" t="str">
        <f t="shared" ca="1" si="237"/>
        <v>App - 微信 - 支付宝</v>
      </c>
      <c r="K784" t="str">
        <f t="shared" ca="1" si="238"/>
        <v>138****3662</v>
      </c>
      <c r="L784">
        <f t="shared" si="239"/>
        <v>784</v>
      </c>
      <c r="M784">
        <f t="shared" si="240"/>
        <v>783</v>
      </c>
      <c r="N784" s="3">
        <f t="shared" ca="1" si="241"/>
        <v>168485</v>
      </c>
      <c r="O784" s="5">
        <f t="shared" ca="1" si="242"/>
        <v>123984</v>
      </c>
      <c r="P784" t="str">
        <f t="shared" ca="1" si="243"/>
        <v xml:space="preserve"> 微信支付 </v>
      </c>
      <c r="Q784" t="str">
        <f t="shared" ca="1" si="244"/>
        <v xml:space="preserve"> 信用卡 </v>
      </c>
      <c r="R784" t="str">
        <f t="shared" ca="1" si="245"/>
        <v xml:space="preserve"> 微信支付 </v>
      </c>
      <c r="S784" t="str">
        <f t="shared" ca="1" si="246"/>
        <v>微信支付 - 信用卡 - 微信支付</v>
      </c>
    </row>
    <row r="785" spans="1:19" x14ac:dyDescent="0.2">
      <c r="A785" s="3">
        <f t="shared" ca="1" si="231"/>
        <v>123984</v>
      </c>
      <c r="B785">
        <v>101075</v>
      </c>
      <c r="C785">
        <f t="shared" ca="1" si="232"/>
        <v>13624830524</v>
      </c>
      <c r="D785" t="str">
        <f t="shared" ca="1" si="247"/>
        <v xml:space="preserve"> 微信 </v>
      </c>
      <c r="E785" t="str">
        <f t="shared" ca="1" si="247"/>
        <v xml:space="preserve"> 微信 </v>
      </c>
      <c r="F785" t="str">
        <f t="shared" ca="1" si="233"/>
        <v xml:space="preserve"> 微信支付 </v>
      </c>
      <c r="G785" t="str">
        <f t="shared" ca="1" si="234"/>
        <v xml:space="preserve"> 微信 - 微信 - 微信支付 </v>
      </c>
      <c r="H785" t="str">
        <f t="shared" ca="1" si="235"/>
        <v>0524</v>
      </c>
      <c r="I785">
        <f t="shared" ca="1" si="236"/>
        <v>6</v>
      </c>
      <c r="J785" t="str">
        <f t="shared" ca="1" si="237"/>
        <v>微信 - 微信 - 微信支付</v>
      </c>
      <c r="K785" t="str">
        <f t="shared" ca="1" si="238"/>
        <v>136****0524</v>
      </c>
      <c r="L785">
        <f t="shared" si="239"/>
        <v>785</v>
      </c>
      <c r="M785">
        <f t="shared" si="240"/>
        <v>784</v>
      </c>
      <c r="N785" s="3">
        <f t="shared" ca="1" si="241"/>
        <v>162173</v>
      </c>
      <c r="O785" s="5">
        <f t="shared" ca="1" si="242"/>
        <v>127569</v>
      </c>
      <c r="P785" t="str">
        <f t="shared" ca="1" si="243"/>
        <v xml:space="preserve"> 支付宝 </v>
      </c>
      <c r="Q785" t="str">
        <f t="shared" ca="1" si="244"/>
        <v xml:space="preserve"> 微信支付 </v>
      </c>
      <c r="R785" t="str">
        <f t="shared" ca="1" si="245"/>
        <v xml:space="preserve"> 微信支付 </v>
      </c>
      <c r="S785" t="str">
        <f t="shared" ca="1" si="246"/>
        <v>支付宝 - 微信支付 - 微信支付</v>
      </c>
    </row>
    <row r="786" spans="1:19" x14ac:dyDescent="0.2">
      <c r="A786" s="3">
        <f t="shared" ca="1" si="231"/>
        <v>127569</v>
      </c>
      <c r="B786">
        <v>101139</v>
      </c>
      <c r="C786">
        <f t="shared" ca="1" si="232"/>
        <v>13494258552</v>
      </c>
      <c r="D786" t="str">
        <f t="shared" ca="1" si="247"/>
        <v xml:space="preserve"> 天猫 </v>
      </c>
      <c r="E786" t="str">
        <f t="shared" ca="1" si="247"/>
        <v xml:space="preserve"> 微信 </v>
      </c>
      <c r="F786" t="str">
        <f t="shared" ca="1" si="233"/>
        <v xml:space="preserve"> 微信支付 </v>
      </c>
      <c r="G786" t="str">
        <f t="shared" ca="1" si="234"/>
        <v xml:space="preserve"> 天猫 - 微信 - 微信支付 </v>
      </c>
      <c r="H786" t="str">
        <f t="shared" ca="1" si="235"/>
        <v>8552</v>
      </c>
      <c r="I786">
        <f t="shared" ca="1" si="236"/>
        <v>6</v>
      </c>
      <c r="J786" t="str">
        <f t="shared" ca="1" si="237"/>
        <v>天猫 - 微信 - 微信支付</v>
      </c>
      <c r="K786" t="str">
        <f t="shared" ca="1" si="238"/>
        <v>134****8552</v>
      </c>
      <c r="L786">
        <f t="shared" si="239"/>
        <v>786</v>
      </c>
      <c r="M786">
        <f t="shared" si="240"/>
        <v>785</v>
      </c>
      <c r="N786" s="3">
        <f t="shared" ca="1" si="241"/>
        <v>161470</v>
      </c>
      <c r="O786" s="5">
        <f t="shared" ca="1" si="242"/>
        <v>152015</v>
      </c>
      <c r="P786" t="str">
        <f t="shared" ca="1" si="243"/>
        <v xml:space="preserve"> 信用卡 </v>
      </c>
      <c r="Q786" t="str">
        <f t="shared" ca="1" si="244"/>
        <v xml:space="preserve"> 微信支付 </v>
      </c>
      <c r="R786" t="str">
        <f t="shared" ca="1" si="245"/>
        <v xml:space="preserve"> 支付宝 </v>
      </c>
      <c r="S786" t="str">
        <f t="shared" ca="1" si="246"/>
        <v>信用卡 - 微信支付 - 支付宝</v>
      </c>
    </row>
    <row r="787" spans="1:19" x14ac:dyDescent="0.2">
      <c r="A787" s="3">
        <f t="shared" ca="1" si="231"/>
        <v>152015</v>
      </c>
      <c r="B787">
        <v>101225</v>
      </c>
      <c r="C787">
        <f t="shared" ca="1" si="232"/>
        <v>13204801035</v>
      </c>
      <c r="D787" t="str">
        <f t="shared" ca="1" si="247"/>
        <v xml:space="preserve"> 微信 </v>
      </c>
      <c r="E787" t="str">
        <f t="shared" ca="1" si="247"/>
        <v xml:space="preserve"> 天猫 </v>
      </c>
      <c r="F787" t="str">
        <f t="shared" ca="1" si="233"/>
        <v xml:space="preserve"> 支付宝 </v>
      </c>
      <c r="G787" t="str">
        <f t="shared" ca="1" si="234"/>
        <v xml:space="preserve"> 微信 - 天猫 - 支付宝 </v>
      </c>
      <c r="H787" t="str">
        <f t="shared" ca="1" si="235"/>
        <v>1035</v>
      </c>
      <c r="I787">
        <f t="shared" ca="1" si="236"/>
        <v>6</v>
      </c>
      <c r="J787" t="str">
        <f t="shared" ca="1" si="237"/>
        <v>微信 - 天猫 - 支付宝</v>
      </c>
      <c r="K787" t="str">
        <f t="shared" ca="1" si="238"/>
        <v>132****1035</v>
      </c>
      <c r="L787">
        <f t="shared" si="239"/>
        <v>787</v>
      </c>
      <c r="M787">
        <f t="shared" si="240"/>
        <v>786</v>
      </c>
      <c r="N787" s="3">
        <f t="shared" ca="1" si="241"/>
        <v>143685</v>
      </c>
      <c r="O787" s="5">
        <f t="shared" ca="1" si="242"/>
        <v>150493</v>
      </c>
      <c r="P787" t="str">
        <f t="shared" ca="1" si="243"/>
        <v xml:space="preserve"> 信用卡 </v>
      </c>
      <c r="Q787" t="str">
        <f t="shared" ca="1" si="244"/>
        <v xml:space="preserve"> 信用卡 </v>
      </c>
      <c r="R787" t="str">
        <f t="shared" ca="1" si="245"/>
        <v xml:space="preserve"> 信用卡 </v>
      </c>
      <c r="S787" t="str">
        <f t="shared" ca="1" si="246"/>
        <v>信用卡 - 信用卡 - 信用卡</v>
      </c>
    </row>
    <row r="788" spans="1:19" x14ac:dyDescent="0.2">
      <c r="A788" s="3">
        <f t="shared" ca="1" si="231"/>
        <v>150493</v>
      </c>
      <c r="B788">
        <v>101270</v>
      </c>
      <c r="C788">
        <f t="shared" ca="1" si="232"/>
        <v>13085381906</v>
      </c>
      <c r="D788" t="str">
        <f t="shared" ca="1" si="247"/>
        <v xml:space="preserve"> 天猫 </v>
      </c>
      <c r="E788" t="str">
        <f t="shared" ca="1" si="247"/>
        <v xml:space="preserve"> 微信 </v>
      </c>
      <c r="F788" t="str">
        <f t="shared" ca="1" si="233"/>
        <v xml:space="preserve"> 信用卡 </v>
      </c>
      <c r="G788" t="str">
        <f t="shared" ca="1" si="234"/>
        <v xml:space="preserve"> 天猫 - 微信 - 信用卡 </v>
      </c>
      <c r="H788" t="str">
        <f t="shared" ca="1" si="235"/>
        <v>1906</v>
      </c>
      <c r="I788">
        <f t="shared" ca="1" si="236"/>
        <v>6</v>
      </c>
      <c r="J788" t="str">
        <f t="shared" ca="1" si="237"/>
        <v>天猫 - 微信 - 信用卡</v>
      </c>
      <c r="K788" t="str">
        <f t="shared" ca="1" si="238"/>
        <v>130****1906</v>
      </c>
      <c r="L788">
        <f t="shared" si="239"/>
        <v>788</v>
      </c>
      <c r="M788">
        <f t="shared" si="240"/>
        <v>787</v>
      </c>
      <c r="N788" s="3">
        <f t="shared" ca="1" si="241"/>
        <v>142990</v>
      </c>
      <c r="O788" s="5">
        <f t="shared" ca="1" si="242"/>
        <v>183117</v>
      </c>
      <c r="P788" t="str">
        <f t="shared" ca="1" si="243"/>
        <v xml:space="preserve"> 支付宝 </v>
      </c>
      <c r="Q788" t="str">
        <f t="shared" ca="1" si="244"/>
        <v xml:space="preserve"> 支付宝 </v>
      </c>
      <c r="R788" t="str">
        <f t="shared" ca="1" si="245"/>
        <v xml:space="preserve"> 微信支付 </v>
      </c>
      <c r="S788" t="str">
        <f t="shared" ca="1" si="246"/>
        <v>支付宝 - 支付宝 - 微信支付</v>
      </c>
    </row>
    <row r="789" spans="1:19" x14ac:dyDescent="0.2">
      <c r="A789" s="3">
        <f t="shared" ca="1" si="231"/>
        <v>183117</v>
      </c>
      <c r="B789">
        <v>100735</v>
      </c>
      <c r="C789">
        <f t="shared" ca="1" si="232"/>
        <v>13417136222</v>
      </c>
      <c r="D789" t="str">
        <f t="shared" ca="1" si="247"/>
        <v xml:space="preserve"> 微信 </v>
      </c>
      <c r="E789" t="str">
        <f t="shared" ca="1" si="247"/>
        <v xml:space="preserve"> 天猫 </v>
      </c>
      <c r="F789" t="str">
        <f t="shared" ca="1" si="233"/>
        <v xml:space="preserve"> 信用卡 </v>
      </c>
      <c r="G789" t="str">
        <f t="shared" ca="1" si="234"/>
        <v xml:space="preserve"> 微信 - 天猫 - 信用卡 </v>
      </c>
      <c r="H789" t="str">
        <f t="shared" ca="1" si="235"/>
        <v>6222</v>
      </c>
      <c r="I789">
        <f t="shared" ca="1" si="236"/>
        <v>6</v>
      </c>
      <c r="J789" t="str">
        <f t="shared" ca="1" si="237"/>
        <v>微信 - 天猫 - 信用卡</v>
      </c>
      <c r="K789" t="str">
        <f t="shared" ca="1" si="238"/>
        <v>134****6222</v>
      </c>
      <c r="L789">
        <f t="shared" si="239"/>
        <v>789</v>
      </c>
      <c r="M789">
        <f t="shared" si="240"/>
        <v>788</v>
      </c>
      <c r="N789" s="3">
        <f t="shared" ca="1" si="241"/>
        <v>186699</v>
      </c>
      <c r="O789" s="5">
        <f t="shared" ca="1" si="242"/>
        <v>118326</v>
      </c>
      <c r="P789" t="str">
        <f t="shared" ca="1" si="243"/>
        <v xml:space="preserve"> 微信支付 </v>
      </c>
      <c r="Q789" t="str">
        <f t="shared" ca="1" si="244"/>
        <v xml:space="preserve"> 信用卡 </v>
      </c>
      <c r="R789" t="str">
        <f t="shared" ca="1" si="245"/>
        <v xml:space="preserve"> 微信支付 </v>
      </c>
      <c r="S789" t="str">
        <f t="shared" ca="1" si="246"/>
        <v>微信支付 - 信用卡 - 微信支付</v>
      </c>
    </row>
    <row r="790" spans="1:19" x14ac:dyDescent="0.2">
      <c r="A790" s="3">
        <f t="shared" ca="1" si="231"/>
        <v>118326</v>
      </c>
      <c r="B790">
        <v>100957</v>
      </c>
      <c r="C790">
        <f t="shared" ca="1" si="232"/>
        <v>13774308172</v>
      </c>
      <c r="D790" t="str">
        <f t="shared" ca="1" si="247"/>
        <v xml:space="preserve"> 天猫 </v>
      </c>
      <c r="E790" t="str">
        <f t="shared" ca="1" si="247"/>
        <v xml:space="preserve"> 微信 </v>
      </c>
      <c r="F790" t="str">
        <f t="shared" ca="1" si="233"/>
        <v xml:space="preserve"> 微信支付 </v>
      </c>
      <c r="G790" t="str">
        <f t="shared" ca="1" si="234"/>
        <v xml:space="preserve"> 天猫 - 微信 - 微信支付 </v>
      </c>
      <c r="H790" t="str">
        <f t="shared" ca="1" si="235"/>
        <v>8172</v>
      </c>
      <c r="I790">
        <f t="shared" ca="1" si="236"/>
        <v>6</v>
      </c>
      <c r="J790" t="str">
        <f t="shared" ca="1" si="237"/>
        <v>天猫 - 微信 - 微信支付</v>
      </c>
      <c r="K790" t="str">
        <f t="shared" ca="1" si="238"/>
        <v>137****8172</v>
      </c>
      <c r="L790">
        <f t="shared" si="239"/>
        <v>790</v>
      </c>
      <c r="M790">
        <f t="shared" si="240"/>
        <v>789</v>
      </c>
      <c r="N790" s="3">
        <f t="shared" ca="1" si="241"/>
        <v>173044</v>
      </c>
      <c r="O790" s="5">
        <f t="shared" ca="1" si="242"/>
        <v>161214</v>
      </c>
      <c r="P790" t="str">
        <f t="shared" ca="1" si="243"/>
        <v xml:space="preserve"> 微信支付 </v>
      </c>
      <c r="Q790" t="str">
        <f t="shared" ca="1" si="244"/>
        <v xml:space="preserve"> 微信支付 </v>
      </c>
      <c r="R790" t="str">
        <f t="shared" ca="1" si="245"/>
        <v xml:space="preserve"> 微信支付 </v>
      </c>
      <c r="S790" t="str">
        <f t="shared" ca="1" si="246"/>
        <v>微信支付 - 微信支付 - 微信支付</v>
      </c>
    </row>
    <row r="791" spans="1:19" x14ac:dyDescent="0.2">
      <c r="A791" s="3">
        <f t="shared" ca="1" si="231"/>
        <v>161214</v>
      </c>
      <c r="B791">
        <v>100482</v>
      </c>
      <c r="C791">
        <f t="shared" ca="1" si="232"/>
        <v>13200706167</v>
      </c>
      <c r="D791" t="str">
        <f t="shared" ca="1" si="247"/>
        <v xml:space="preserve"> 微信 </v>
      </c>
      <c r="E791" t="str">
        <f t="shared" ca="1" si="247"/>
        <v xml:space="preserve"> 微信 </v>
      </c>
      <c r="F791" t="str">
        <f t="shared" ca="1" si="233"/>
        <v xml:space="preserve"> 信用卡 </v>
      </c>
      <c r="G791" t="str">
        <f t="shared" ca="1" si="234"/>
        <v xml:space="preserve"> 微信 - 微信 - 信用卡 </v>
      </c>
      <c r="H791" t="str">
        <f t="shared" ca="1" si="235"/>
        <v>6167</v>
      </c>
      <c r="I791">
        <f t="shared" ca="1" si="236"/>
        <v>6</v>
      </c>
      <c r="J791" t="str">
        <f t="shared" ca="1" si="237"/>
        <v>微信 - 微信 - 信用卡</v>
      </c>
      <c r="K791" t="str">
        <f t="shared" ca="1" si="238"/>
        <v>132****6167</v>
      </c>
      <c r="L791">
        <f t="shared" si="239"/>
        <v>791</v>
      </c>
      <c r="M791">
        <f t="shared" si="240"/>
        <v>790</v>
      </c>
      <c r="N791" s="3">
        <f t="shared" ca="1" si="241"/>
        <v>165567</v>
      </c>
      <c r="O791" s="5">
        <f t="shared" ca="1" si="242"/>
        <v>172202</v>
      </c>
      <c r="P791" t="str">
        <f t="shared" ca="1" si="243"/>
        <v xml:space="preserve"> 支付宝 </v>
      </c>
      <c r="Q791" t="str">
        <f t="shared" ca="1" si="244"/>
        <v xml:space="preserve"> 微信支付 </v>
      </c>
      <c r="R791" t="str">
        <f t="shared" ca="1" si="245"/>
        <v xml:space="preserve"> 支付宝 </v>
      </c>
      <c r="S791" t="str">
        <f t="shared" ca="1" si="246"/>
        <v>支付宝 - 微信支付 - 支付宝</v>
      </c>
    </row>
    <row r="792" spans="1:19" x14ac:dyDescent="0.2">
      <c r="A792" s="3">
        <f t="shared" ca="1" si="231"/>
        <v>172202</v>
      </c>
      <c r="B792">
        <v>100164</v>
      </c>
      <c r="C792">
        <f t="shared" ca="1" si="232"/>
        <v>13200372225</v>
      </c>
      <c r="D792" t="str">
        <f t="shared" ca="1" si="247"/>
        <v xml:space="preserve"> 微信 </v>
      </c>
      <c r="E792" t="str">
        <f t="shared" ca="1" si="247"/>
        <v xml:space="preserve"> 天猫 </v>
      </c>
      <c r="F792" t="str">
        <f t="shared" ca="1" si="233"/>
        <v xml:space="preserve"> 微信支付 </v>
      </c>
      <c r="G792" t="str">
        <f t="shared" ca="1" si="234"/>
        <v xml:space="preserve"> 微信 - 天猫 - 微信支付 </v>
      </c>
      <c r="H792" t="str">
        <f t="shared" ca="1" si="235"/>
        <v>2225</v>
      </c>
      <c r="I792">
        <f t="shared" ca="1" si="236"/>
        <v>6</v>
      </c>
      <c r="J792" t="str">
        <f t="shared" ca="1" si="237"/>
        <v>微信 - 天猫 - 微信支付</v>
      </c>
      <c r="K792" t="str">
        <f t="shared" ca="1" si="238"/>
        <v>132****2225</v>
      </c>
      <c r="L792">
        <f t="shared" si="239"/>
        <v>792</v>
      </c>
      <c r="M792">
        <f t="shared" si="240"/>
        <v>791</v>
      </c>
      <c r="N792" s="3">
        <f t="shared" ca="1" si="241"/>
        <v>172594</v>
      </c>
      <c r="O792" s="5">
        <f t="shared" ca="1" si="242"/>
        <v>189137</v>
      </c>
      <c r="P792" t="str">
        <f t="shared" ca="1" si="243"/>
        <v xml:space="preserve"> 微信支付 </v>
      </c>
      <c r="Q792" t="str">
        <f t="shared" ca="1" si="244"/>
        <v xml:space="preserve"> 信用卡 </v>
      </c>
      <c r="R792" t="str">
        <f t="shared" ca="1" si="245"/>
        <v xml:space="preserve"> 微信支付 </v>
      </c>
      <c r="S792" t="str">
        <f t="shared" ca="1" si="246"/>
        <v>微信支付 - 信用卡 - 微信支付</v>
      </c>
    </row>
    <row r="793" spans="1:19" x14ac:dyDescent="0.2">
      <c r="A793" s="3">
        <f t="shared" ca="1" si="231"/>
        <v>189137</v>
      </c>
      <c r="B793">
        <v>100566</v>
      </c>
      <c r="C793">
        <f t="shared" ca="1" si="232"/>
        <v>13765523816</v>
      </c>
      <c r="D793" t="str">
        <f t="shared" ca="1" si="247"/>
        <v xml:space="preserve"> App </v>
      </c>
      <c r="E793" t="str">
        <f t="shared" ca="1" si="247"/>
        <v xml:space="preserve"> App </v>
      </c>
      <c r="F793" t="str">
        <f t="shared" ca="1" si="233"/>
        <v xml:space="preserve"> 微信支付 </v>
      </c>
      <c r="G793" t="str">
        <f t="shared" ca="1" si="234"/>
        <v xml:space="preserve"> App - App - 微信支付 </v>
      </c>
      <c r="H793" t="str">
        <f t="shared" ca="1" si="235"/>
        <v>3816</v>
      </c>
      <c r="I793">
        <f t="shared" ca="1" si="236"/>
        <v>6</v>
      </c>
      <c r="J793" t="str">
        <f t="shared" ca="1" si="237"/>
        <v>App - App - 微信支付</v>
      </c>
      <c r="K793" t="str">
        <f t="shared" ca="1" si="238"/>
        <v>137****3816</v>
      </c>
      <c r="L793">
        <f t="shared" si="239"/>
        <v>793</v>
      </c>
      <c r="M793">
        <f t="shared" si="240"/>
        <v>792</v>
      </c>
      <c r="N793" s="3">
        <f t="shared" ca="1" si="241"/>
        <v>159792</v>
      </c>
      <c r="O793" s="5">
        <f t="shared" ca="1" si="242"/>
        <v>117100</v>
      </c>
      <c r="P793" t="str">
        <f t="shared" ca="1" si="243"/>
        <v xml:space="preserve"> 支付宝 </v>
      </c>
      <c r="Q793" t="str">
        <f t="shared" ca="1" si="244"/>
        <v xml:space="preserve"> 信用卡 </v>
      </c>
      <c r="R793" t="str">
        <f t="shared" ca="1" si="245"/>
        <v xml:space="preserve"> 信用卡 </v>
      </c>
      <c r="S793" t="str">
        <f t="shared" ca="1" si="246"/>
        <v>支付宝 - 信用卡 - 信用卡</v>
      </c>
    </row>
    <row r="794" spans="1:19" x14ac:dyDescent="0.2">
      <c r="A794" s="3">
        <f t="shared" ca="1" si="231"/>
        <v>117100</v>
      </c>
      <c r="B794">
        <v>100442</v>
      </c>
      <c r="C794">
        <f t="shared" ca="1" si="232"/>
        <v>13958548380</v>
      </c>
      <c r="D794" t="str">
        <f t="shared" ca="1" si="247"/>
        <v xml:space="preserve"> App </v>
      </c>
      <c r="E794" t="str">
        <f t="shared" ca="1" si="247"/>
        <v xml:space="preserve"> App </v>
      </c>
      <c r="F794" t="str">
        <f t="shared" ca="1" si="233"/>
        <v xml:space="preserve"> 信用卡 </v>
      </c>
      <c r="G794" t="str">
        <f t="shared" ca="1" si="234"/>
        <v xml:space="preserve"> App - App - 信用卡 </v>
      </c>
      <c r="H794" t="str">
        <f t="shared" ca="1" si="235"/>
        <v>8380</v>
      </c>
      <c r="I794">
        <f t="shared" ca="1" si="236"/>
        <v>6</v>
      </c>
      <c r="J794" t="str">
        <f t="shared" ca="1" si="237"/>
        <v>App - App - 信用卡</v>
      </c>
      <c r="K794" t="str">
        <f t="shared" ca="1" si="238"/>
        <v>139****8380</v>
      </c>
      <c r="L794">
        <f t="shared" si="239"/>
        <v>794</v>
      </c>
      <c r="M794">
        <f t="shared" si="240"/>
        <v>793</v>
      </c>
      <c r="N794" s="3">
        <f t="shared" ca="1" si="241"/>
        <v>125912</v>
      </c>
      <c r="O794" s="5">
        <f t="shared" ca="1" si="242"/>
        <v>175636</v>
      </c>
      <c r="P794" t="str">
        <f t="shared" ca="1" si="243"/>
        <v xml:space="preserve"> 信用卡 </v>
      </c>
      <c r="Q794" t="str">
        <f t="shared" ca="1" si="244"/>
        <v xml:space="preserve"> 信用卡 </v>
      </c>
      <c r="R794" t="str">
        <f t="shared" ca="1" si="245"/>
        <v xml:space="preserve"> 微信支付 </v>
      </c>
      <c r="S794" t="str">
        <f t="shared" ca="1" si="246"/>
        <v>信用卡 - 信用卡 - 微信支付</v>
      </c>
    </row>
    <row r="795" spans="1:19" x14ac:dyDescent="0.2">
      <c r="A795" s="3">
        <f t="shared" ca="1" si="231"/>
        <v>175636</v>
      </c>
      <c r="B795">
        <v>100504</v>
      </c>
      <c r="C795">
        <f t="shared" ca="1" si="232"/>
        <v>13586135351</v>
      </c>
      <c r="D795" t="str">
        <f t="shared" ca="1" si="247"/>
        <v xml:space="preserve"> 微信 </v>
      </c>
      <c r="E795" t="str">
        <f t="shared" ca="1" si="247"/>
        <v xml:space="preserve"> App </v>
      </c>
      <c r="F795" t="str">
        <f t="shared" ca="1" si="233"/>
        <v xml:space="preserve"> 支付宝 </v>
      </c>
      <c r="G795" t="str">
        <f t="shared" ca="1" si="234"/>
        <v xml:space="preserve"> 微信 - App - 支付宝 </v>
      </c>
      <c r="H795" t="str">
        <f t="shared" ca="1" si="235"/>
        <v>5351</v>
      </c>
      <c r="I795">
        <f t="shared" ca="1" si="236"/>
        <v>6</v>
      </c>
      <c r="J795" t="str">
        <f t="shared" ca="1" si="237"/>
        <v>微信 - App - 支付宝</v>
      </c>
      <c r="K795" t="str">
        <f t="shared" ca="1" si="238"/>
        <v>135****5351</v>
      </c>
      <c r="L795">
        <f t="shared" si="239"/>
        <v>795</v>
      </c>
      <c r="M795">
        <f t="shared" si="240"/>
        <v>794</v>
      </c>
      <c r="N795" s="3">
        <f t="shared" ca="1" si="241"/>
        <v>110092</v>
      </c>
      <c r="O795" s="5">
        <f t="shared" ca="1" si="242"/>
        <v>104198</v>
      </c>
      <c r="P795" t="str">
        <f t="shared" ca="1" si="243"/>
        <v xml:space="preserve"> 支付宝 </v>
      </c>
      <c r="Q795" t="str">
        <f t="shared" ca="1" si="244"/>
        <v xml:space="preserve"> 微信支付 </v>
      </c>
      <c r="R795" t="str">
        <f t="shared" ca="1" si="245"/>
        <v xml:space="preserve"> 信用卡 </v>
      </c>
      <c r="S795" t="str">
        <f t="shared" ca="1" si="246"/>
        <v>支付宝 - 微信支付 - 信用卡</v>
      </c>
    </row>
    <row r="796" spans="1:19" x14ac:dyDescent="0.2">
      <c r="A796" s="3">
        <f t="shared" ca="1" si="231"/>
        <v>104198</v>
      </c>
      <c r="B796">
        <v>100911</v>
      </c>
      <c r="C796">
        <f t="shared" ca="1" si="232"/>
        <v>13608184142</v>
      </c>
      <c r="D796" t="str">
        <f t="shared" ca="1" si="247"/>
        <v xml:space="preserve"> 微信 </v>
      </c>
      <c r="E796" t="str">
        <f t="shared" ca="1" si="247"/>
        <v xml:space="preserve"> 微信 </v>
      </c>
      <c r="F796" t="str">
        <f t="shared" ca="1" si="233"/>
        <v xml:space="preserve"> 微信支付 </v>
      </c>
      <c r="G796" t="str">
        <f t="shared" ca="1" si="234"/>
        <v xml:space="preserve"> 微信 - 微信 - 微信支付 </v>
      </c>
      <c r="H796" t="str">
        <f t="shared" ca="1" si="235"/>
        <v>4142</v>
      </c>
      <c r="I796">
        <f t="shared" ca="1" si="236"/>
        <v>6</v>
      </c>
      <c r="J796" t="str">
        <f t="shared" ca="1" si="237"/>
        <v>微信 - 微信 - 微信支付</v>
      </c>
      <c r="K796" t="str">
        <f t="shared" ca="1" si="238"/>
        <v>136****4142</v>
      </c>
      <c r="L796">
        <f t="shared" si="239"/>
        <v>796</v>
      </c>
      <c r="M796">
        <f t="shared" si="240"/>
        <v>795</v>
      </c>
      <c r="N796" s="3">
        <f t="shared" ca="1" si="241"/>
        <v>138466</v>
      </c>
      <c r="O796" s="5">
        <f t="shared" ca="1" si="242"/>
        <v>143138</v>
      </c>
      <c r="P796" t="str">
        <f t="shared" ca="1" si="243"/>
        <v xml:space="preserve"> 微信支付 </v>
      </c>
      <c r="Q796" t="str">
        <f t="shared" ca="1" si="244"/>
        <v xml:space="preserve"> 微信支付 </v>
      </c>
      <c r="R796" t="str">
        <f t="shared" ca="1" si="245"/>
        <v xml:space="preserve"> 微信支付 </v>
      </c>
      <c r="S796" t="str">
        <f t="shared" ca="1" si="246"/>
        <v>微信支付 - 微信支付 - 微信支付</v>
      </c>
    </row>
    <row r="797" spans="1:19" x14ac:dyDescent="0.2">
      <c r="A797" s="3">
        <f t="shared" ca="1" si="231"/>
        <v>143138</v>
      </c>
      <c r="B797">
        <v>101266</v>
      </c>
      <c r="C797">
        <f t="shared" ca="1" si="232"/>
        <v>13962283084</v>
      </c>
      <c r="D797" t="str">
        <f t="shared" ca="1" si="247"/>
        <v xml:space="preserve"> App </v>
      </c>
      <c r="E797" t="str">
        <f t="shared" ca="1" si="247"/>
        <v xml:space="preserve"> 天猫 </v>
      </c>
      <c r="F797" t="str">
        <f t="shared" ca="1" si="233"/>
        <v xml:space="preserve"> 微信支付 </v>
      </c>
      <c r="G797" t="str">
        <f t="shared" ca="1" si="234"/>
        <v xml:space="preserve"> App - 天猫 - 微信支付 </v>
      </c>
      <c r="H797" t="str">
        <f t="shared" ca="1" si="235"/>
        <v>3084</v>
      </c>
      <c r="I797">
        <f t="shared" ca="1" si="236"/>
        <v>6</v>
      </c>
      <c r="J797" t="str">
        <f t="shared" ca="1" si="237"/>
        <v>App - 天猫 - 微信支付</v>
      </c>
      <c r="K797" t="str">
        <f t="shared" ca="1" si="238"/>
        <v>139****3084</v>
      </c>
      <c r="L797">
        <f t="shared" si="239"/>
        <v>797</v>
      </c>
      <c r="M797">
        <f t="shared" si="240"/>
        <v>796</v>
      </c>
      <c r="N797" s="3">
        <f t="shared" ca="1" si="241"/>
        <v>145528</v>
      </c>
      <c r="O797" s="5">
        <f t="shared" ca="1" si="242"/>
        <v>195589</v>
      </c>
      <c r="P797" t="str">
        <f t="shared" ca="1" si="243"/>
        <v xml:space="preserve"> 微信支付 </v>
      </c>
      <c r="Q797" t="str">
        <f t="shared" ca="1" si="244"/>
        <v xml:space="preserve"> 微信支付 </v>
      </c>
      <c r="R797" t="str">
        <f t="shared" ca="1" si="245"/>
        <v xml:space="preserve"> 信用卡 </v>
      </c>
      <c r="S797" t="str">
        <f t="shared" ca="1" si="246"/>
        <v>微信支付 - 微信支付 - 信用卡</v>
      </c>
    </row>
    <row r="798" spans="1:19" x14ac:dyDescent="0.2">
      <c r="A798" s="3">
        <f t="shared" ca="1" si="231"/>
        <v>195589</v>
      </c>
      <c r="B798">
        <v>100263</v>
      </c>
      <c r="C798">
        <f t="shared" ca="1" si="232"/>
        <v>13957824393</v>
      </c>
      <c r="D798" t="str">
        <f t="shared" ca="1" si="247"/>
        <v xml:space="preserve"> App </v>
      </c>
      <c r="E798" t="str">
        <f t="shared" ca="1" si="247"/>
        <v xml:space="preserve"> 天猫 </v>
      </c>
      <c r="F798" t="str">
        <f t="shared" ca="1" si="233"/>
        <v xml:space="preserve"> 支付宝 </v>
      </c>
      <c r="G798" t="str">
        <f t="shared" ca="1" si="234"/>
        <v xml:space="preserve"> App - 天猫 - 支付宝 </v>
      </c>
      <c r="H798" t="str">
        <f t="shared" ca="1" si="235"/>
        <v>4393</v>
      </c>
      <c r="I798">
        <f t="shared" ca="1" si="236"/>
        <v>6</v>
      </c>
      <c r="J798" t="str">
        <f t="shared" ca="1" si="237"/>
        <v>App - 天猫 - 支付宝</v>
      </c>
      <c r="K798" t="str">
        <f t="shared" ca="1" si="238"/>
        <v>139****4393</v>
      </c>
      <c r="L798">
        <f t="shared" si="239"/>
        <v>798</v>
      </c>
      <c r="M798">
        <f t="shared" si="240"/>
        <v>797</v>
      </c>
      <c r="N798" s="3">
        <f t="shared" ca="1" si="241"/>
        <v>198589</v>
      </c>
      <c r="O798" s="5">
        <f t="shared" ca="1" si="242"/>
        <v>158293</v>
      </c>
      <c r="P798" t="str">
        <f t="shared" ca="1" si="243"/>
        <v xml:space="preserve"> 微信支付 </v>
      </c>
      <c r="Q798" t="str">
        <f t="shared" ca="1" si="244"/>
        <v xml:space="preserve"> 信用卡 </v>
      </c>
      <c r="R798" t="str">
        <f t="shared" ca="1" si="245"/>
        <v xml:space="preserve"> 信用卡 </v>
      </c>
      <c r="S798" t="str">
        <f t="shared" ca="1" si="246"/>
        <v>微信支付 - 信用卡 - 信用卡</v>
      </c>
    </row>
    <row r="799" spans="1:19" x14ac:dyDescent="0.2">
      <c r="A799" s="3">
        <f t="shared" ca="1" si="231"/>
        <v>158293</v>
      </c>
      <c r="B799">
        <v>100884</v>
      </c>
      <c r="C799">
        <f t="shared" ca="1" si="232"/>
        <v>13231009127</v>
      </c>
      <c r="D799" t="str">
        <f t="shared" ca="1" si="247"/>
        <v xml:space="preserve"> 天猫 </v>
      </c>
      <c r="E799" t="str">
        <f t="shared" ca="1" si="247"/>
        <v xml:space="preserve"> 天猫 </v>
      </c>
      <c r="F799" t="str">
        <f t="shared" ca="1" si="233"/>
        <v xml:space="preserve"> 信用卡 </v>
      </c>
      <c r="G799" t="str">
        <f t="shared" ca="1" si="234"/>
        <v xml:space="preserve"> 天猫 - 天猫 - 信用卡 </v>
      </c>
      <c r="H799" t="str">
        <f t="shared" ca="1" si="235"/>
        <v>9127</v>
      </c>
      <c r="I799">
        <f t="shared" ca="1" si="236"/>
        <v>6</v>
      </c>
      <c r="J799" t="str">
        <f t="shared" ca="1" si="237"/>
        <v>天猫 - 天猫 - 信用卡</v>
      </c>
      <c r="K799" t="str">
        <f t="shared" ca="1" si="238"/>
        <v>132****9127</v>
      </c>
      <c r="L799">
        <f t="shared" si="239"/>
        <v>799</v>
      </c>
      <c r="M799">
        <f t="shared" si="240"/>
        <v>798</v>
      </c>
      <c r="N799" s="3">
        <f t="shared" ca="1" si="241"/>
        <v>151444</v>
      </c>
      <c r="O799" s="5">
        <f t="shared" ca="1" si="242"/>
        <v>156102</v>
      </c>
      <c r="P799" t="str">
        <f t="shared" ca="1" si="243"/>
        <v xml:space="preserve"> 信用卡 </v>
      </c>
      <c r="Q799" t="str">
        <f t="shared" ca="1" si="244"/>
        <v xml:space="preserve"> 信用卡 </v>
      </c>
      <c r="R799" t="str">
        <f t="shared" ca="1" si="245"/>
        <v xml:space="preserve"> 微信支付 </v>
      </c>
      <c r="S799" t="str">
        <f t="shared" ca="1" si="246"/>
        <v>信用卡 - 信用卡 - 微信支付</v>
      </c>
    </row>
    <row r="800" spans="1:19" x14ac:dyDescent="0.2">
      <c r="A800" s="3">
        <f t="shared" ca="1" si="231"/>
        <v>156102</v>
      </c>
      <c r="B800">
        <v>100500</v>
      </c>
      <c r="C800">
        <f t="shared" ca="1" si="232"/>
        <v>13855878420</v>
      </c>
      <c r="D800" t="str">
        <f t="shared" ca="1" si="247"/>
        <v xml:space="preserve"> 微信 </v>
      </c>
      <c r="E800" t="str">
        <f t="shared" ca="1" si="247"/>
        <v xml:space="preserve"> App </v>
      </c>
      <c r="F800" t="str">
        <f t="shared" ca="1" si="233"/>
        <v xml:space="preserve"> 支付宝 </v>
      </c>
      <c r="G800" t="str">
        <f t="shared" ca="1" si="234"/>
        <v xml:space="preserve"> 微信 - App - 支付宝 </v>
      </c>
      <c r="H800" t="str">
        <f t="shared" ca="1" si="235"/>
        <v>8420</v>
      </c>
      <c r="I800">
        <f t="shared" ca="1" si="236"/>
        <v>6</v>
      </c>
      <c r="J800" t="str">
        <f t="shared" ca="1" si="237"/>
        <v>微信 - App - 支付宝</v>
      </c>
      <c r="K800" t="str">
        <f t="shared" ca="1" si="238"/>
        <v>138****8420</v>
      </c>
      <c r="L800">
        <f t="shared" si="239"/>
        <v>800</v>
      </c>
      <c r="M800">
        <f t="shared" si="240"/>
        <v>799</v>
      </c>
      <c r="N800" s="3">
        <f t="shared" ca="1" si="241"/>
        <v>145717</v>
      </c>
      <c r="O800" s="5">
        <f t="shared" ca="1" si="242"/>
        <v>161517</v>
      </c>
      <c r="P800" t="str">
        <f t="shared" ca="1" si="243"/>
        <v xml:space="preserve"> 支付宝 </v>
      </c>
      <c r="Q800" t="str">
        <f t="shared" ca="1" si="244"/>
        <v xml:space="preserve"> 信用卡 </v>
      </c>
      <c r="R800" t="str">
        <f t="shared" ca="1" si="245"/>
        <v xml:space="preserve"> 支付宝 </v>
      </c>
      <c r="S800" t="str">
        <f t="shared" ca="1" si="246"/>
        <v>支付宝 - 信用卡 - 支付宝</v>
      </c>
    </row>
    <row r="801" spans="1:19" x14ac:dyDescent="0.2">
      <c r="A801" s="3">
        <f t="shared" ca="1" si="231"/>
        <v>161517</v>
      </c>
      <c r="B801">
        <v>101420</v>
      </c>
      <c r="C801">
        <f t="shared" ca="1" si="232"/>
        <v>13977762511</v>
      </c>
      <c r="D801" t="str">
        <f t="shared" ca="1" si="247"/>
        <v xml:space="preserve"> App </v>
      </c>
      <c r="E801" t="str">
        <f t="shared" ca="1" si="247"/>
        <v xml:space="preserve"> 天猫 </v>
      </c>
      <c r="F801" t="str">
        <f t="shared" ca="1" si="233"/>
        <v xml:space="preserve"> 微信支付 </v>
      </c>
      <c r="G801" t="str">
        <f t="shared" ca="1" si="234"/>
        <v xml:space="preserve"> App - 天猫 - 微信支付 </v>
      </c>
      <c r="H801" t="str">
        <f t="shared" ca="1" si="235"/>
        <v>2511</v>
      </c>
      <c r="I801">
        <f t="shared" ca="1" si="236"/>
        <v>6</v>
      </c>
      <c r="J801" t="str">
        <f t="shared" ca="1" si="237"/>
        <v>App - 天猫 - 微信支付</v>
      </c>
      <c r="K801" t="str">
        <f t="shared" ca="1" si="238"/>
        <v>139****2511</v>
      </c>
      <c r="L801">
        <f t="shared" si="239"/>
        <v>801</v>
      </c>
      <c r="M801">
        <f t="shared" si="240"/>
        <v>800</v>
      </c>
      <c r="N801" s="3">
        <f t="shared" ca="1" si="241"/>
        <v>113433</v>
      </c>
      <c r="O801" s="5">
        <f t="shared" ca="1" si="242"/>
        <v>178867</v>
      </c>
      <c r="P801" t="str">
        <f t="shared" ca="1" si="243"/>
        <v xml:space="preserve"> 支付宝 </v>
      </c>
      <c r="Q801" t="str">
        <f t="shared" ca="1" si="244"/>
        <v xml:space="preserve"> 支付宝 </v>
      </c>
      <c r="R801" t="str">
        <f t="shared" ca="1" si="245"/>
        <v xml:space="preserve"> 微信支付 </v>
      </c>
      <c r="S801" t="str">
        <f t="shared" ca="1" si="246"/>
        <v>支付宝 - 支付宝 - 微信支付</v>
      </c>
    </row>
    <row r="802" spans="1:19" x14ac:dyDescent="0.2">
      <c r="A802" s="3">
        <f t="shared" ca="1" si="231"/>
        <v>178867</v>
      </c>
      <c r="B802">
        <v>100760</v>
      </c>
      <c r="C802">
        <f t="shared" ca="1" si="232"/>
        <v>13419105288</v>
      </c>
      <c r="D802" t="str">
        <f t="shared" ref="D802:E821" ca="1" si="248">IF(RAND()&lt;0.33," 天猫 ",IF(RAND()&lt;0.66," 微信 "," App "))</f>
        <v xml:space="preserve"> 天猫 </v>
      </c>
      <c r="E802" t="str">
        <f t="shared" ca="1" si="248"/>
        <v xml:space="preserve"> 天猫 </v>
      </c>
      <c r="F802" t="str">
        <f t="shared" ca="1" si="233"/>
        <v xml:space="preserve"> 微信支付 </v>
      </c>
      <c r="G802" t="str">
        <f t="shared" ca="1" si="234"/>
        <v xml:space="preserve"> 天猫 - 天猫 - 微信支付 </v>
      </c>
      <c r="H802" t="str">
        <f t="shared" ca="1" si="235"/>
        <v>5288</v>
      </c>
      <c r="I802">
        <f t="shared" ca="1" si="236"/>
        <v>6</v>
      </c>
      <c r="J802" t="str">
        <f t="shared" ca="1" si="237"/>
        <v>天猫 - 天猫 - 微信支付</v>
      </c>
      <c r="K802" t="str">
        <f t="shared" ca="1" si="238"/>
        <v>134****5288</v>
      </c>
      <c r="L802">
        <f t="shared" si="239"/>
        <v>802</v>
      </c>
      <c r="M802">
        <f t="shared" si="240"/>
        <v>801</v>
      </c>
      <c r="N802" s="3">
        <f t="shared" ca="1" si="241"/>
        <v>141291</v>
      </c>
      <c r="O802" s="5">
        <f t="shared" ca="1" si="242"/>
        <v>198289</v>
      </c>
      <c r="P802" t="str">
        <f t="shared" ca="1" si="243"/>
        <v xml:space="preserve"> 信用卡 </v>
      </c>
      <c r="Q802" t="str">
        <f t="shared" ca="1" si="244"/>
        <v xml:space="preserve"> 微信支付 </v>
      </c>
      <c r="R802" t="str">
        <f t="shared" ca="1" si="245"/>
        <v xml:space="preserve"> 微信支付 </v>
      </c>
      <c r="S802" t="str">
        <f t="shared" ca="1" si="246"/>
        <v>信用卡 - 微信支付 - 微信支付</v>
      </c>
    </row>
    <row r="803" spans="1:19" x14ac:dyDescent="0.2">
      <c r="A803" s="3">
        <f t="shared" ca="1" si="231"/>
        <v>198289</v>
      </c>
      <c r="B803">
        <v>100069</v>
      </c>
      <c r="C803">
        <f t="shared" ca="1" si="232"/>
        <v>13222324412</v>
      </c>
      <c r="D803" t="str">
        <f t="shared" ca="1" si="248"/>
        <v xml:space="preserve"> 天猫 </v>
      </c>
      <c r="E803" t="str">
        <f t="shared" ca="1" si="248"/>
        <v xml:space="preserve"> 微信 </v>
      </c>
      <c r="F803" t="str">
        <f t="shared" ca="1" si="233"/>
        <v xml:space="preserve"> 信用卡 </v>
      </c>
      <c r="G803" t="str">
        <f t="shared" ca="1" si="234"/>
        <v xml:space="preserve"> 天猫 - 微信 - 信用卡 </v>
      </c>
      <c r="H803" t="str">
        <f t="shared" ca="1" si="235"/>
        <v>4412</v>
      </c>
      <c r="I803">
        <f t="shared" ca="1" si="236"/>
        <v>6</v>
      </c>
      <c r="J803" t="str">
        <f t="shared" ca="1" si="237"/>
        <v>天猫 - 微信 - 信用卡</v>
      </c>
      <c r="K803" t="str">
        <f t="shared" ca="1" si="238"/>
        <v>132****4412</v>
      </c>
      <c r="L803">
        <f t="shared" si="239"/>
        <v>803</v>
      </c>
      <c r="M803">
        <f t="shared" si="240"/>
        <v>802</v>
      </c>
      <c r="N803" s="3">
        <f t="shared" ca="1" si="241"/>
        <v>167440</v>
      </c>
      <c r="O803" s="5">
        <f t="shared" ca="1" si="242"/>
        <v>148657</v>
      </c>
      <c r="P803" t="str">
        <f t="shared" ca="1" si="243"/>
        <v xml:space="preserve"> 微信支付 </v>
      </c>
      <c r="Q803" t="str">
        <f t="shared" ca="1" si="244"/>
        <v xml:space="preserve"> 微信支付 </v>
      </c>
      <c r="R803" t="str">
        <f t="shared" ca="1" si="245"/>
        <v xml:space="preserve"> 信用卡 </v>
      </c>
      <c r="S803" t="str">
        <f t="shared" ca="1" si="246"/>
        <v>微信支付 - 微信支付 - 信用卡</v>
      </c>
    </row>
    <row r="804" spans="1:19" x14ac:dyDescent="0.2">
      <c r="A804" s="3">
        <f t="shared" ca="1" si="231"/>
        <v>148657</v>
      </c>
      <c r="B804">
        <v>101093</v>
      </c>
      <c r="C804">
        <f t="shared" ca="1" si="232"/>
        <v>13068680147</v>
      </c>
      <c r="D804" t="str">
        <f t="shared" ca="1" si="248"/>
        <v xml:space="preserve"> App </v>
      </c>
      <c r="E804" t="str">
        <f t="shared" ca="1" si="248"/>
        <v xml:space="preserve"> 微信 </v>
      </c>
      <c r="F804" t="str">
        <f t="shared" ca="1" si="233"/>
        <v xml:space="preserve"> 信用卡 </v>
      </c>
      <c r="G804" t="str">
        <f t="shared" ca="1" si="234"/>
        <v xml:space="preserve"> App - 微信 - 信用卡 </v>
      </c>
      <c r="H804" t="str">
        <f t="shared" ca="1" si="235"/>
        <v>0147</v>
      </c>
      <c r="I804">
        <f t="shared" ca="1" si="236"/>
        <v>6</v>
      </c>
      <c r="J804" t="str">
        <f t="shared" ca="1" si="237"/>
        <v>App - 微信 - 信用卡</v>
      </c>
      <c r="K804" t="str">
        <f t="shared" ca="1" si="238"/>
        <v>130****0147</v>
      </c>
      <c r="L804">
        <f t="shared" si="239"/>
        <v>804</v>
      </c>
      <c r="M804">
        <f t="shared" si="240"/>
        <v>803</v>
      </c>
      <c r="N804" s="3">
        <f t="shared" ca="1" si="241"/>
        <v>191655</v>
      </c>
      <c r="O804" s="5">
        <f t="shared" ca="1" si="242"/>
        <v>151271</v>
      </c>
      <c r="P804" t="str">
        <f t="shared" ca="1" si="243"/>
        <v xml:space="preserve"> 微信支付 </v>
      </c>
      <c r="Q804" t="str">
        <f t="shared" ca="1" si="244"/>
        <v xml:space="preserve"> 支付宝 </v>
      </c>
      <c r="R804" t="str">
        <f t="shared" ca="1" si="245"/>
        <v xml:space="preserve"> 微信支付 </v>
      </c>
      <c r="S804" t="str">
        <f t="shared" ca="1" si="246"/>
        <v>微信支付 - 支付宝 - 微信支付</v>
      </c>
    </row>
    <row r="805" spans="1:19" x14ac:dyDescent="0.2">
      <c r="A805" s="3">
        <f t="shared" ca="1" si="231"/>
        <v>151271</v>
      </c>
      <c r="B805">
        <v>100247</v>
      </c>
      <c r="C805">
        <f t="shared" ca="1" si="232"/>
        <v>13196854537</v>
      </c>
      <c r="D805" t="str">
        <f t="shared" ca="1" si="248"/>
        <v xml:space="preserve"> 微信 </v>
      </c>
      <c r="E805" t="str">
        <f t="shared" ca="1" si="248"/>
        <v xml:space="preserve"> 天猫 </v>
      </c>
      <c r="F805" t="str">
        <f t="shared" ca="1" si="233"/>
        <v xml:space="preserve"> 支付宝 </v>
      </c>
      <c r="G805" t="str">
        <f t="shared" ca="1" si="234"/>
        <v xml:space="preserve"> 微信 - 天猫 - 支付宝 </v>
      </c>
      <c r="H805" t="str">
        <f t="shared" ca="1" si="235"/>
        <v>4537</v>
      </c>
      <c r="I805">
        <f t="shared" ca="1" si="236"/>
        <v>6</v>
      </c>
      <c r="J805" t="str">
        <f t="shared" ca="1" si="237"/>
        <v>微信 - 天猫 - 支付宝</v>
      </c>
      <c r="K805" t="str">
        <f t="shared" ca="1" si="238"/>
        <v>131****4537</v>
      </c>
      <c r="L805">
        <f t="shared" si="239"/>
        <v>805</v>
      </c>
      <c r="M805">
        <f t="shared" si="240"/>
        <v>804</v>
      </c>
      <c r="N805" s="3">
        <f t="shared" ca="1" si="241"/>
        <v>157958</v>
      </c>
      <c r="O805" s="5">
        <f t="shared" ca="1" si="242"/>
        <v>151162</v>
      </c>
      <c r="P805" t="str">
        <f t="shared" ca="1" si="243"/>
        <v xml:space="preserve"> 微信支付 </v>
      </c>
      <c r="Q805" t="str">
        <f t="shared" ca="1" si="244"/>
        <v xml:space="preserve"> 微信支付 </v>
      </c>
      <c r="R805" t="str">
        <f t="shared" ca="1" si="245"/>
        <v xml:space="preserve"> 微信支付 </v>
      </c>
      <c r="S805" t="str">
        <f t="shared" ca="1" si="246"/>
        <v>微信支付 - 微信支付 - 微信支付</v>
      </c>
    </row>
    <row r="806" spans="1:19" x14ac:dyDescent="0.2">
      <c r="A806" s="3">
        <f t="shared" ca="1" si="231"/>
        <v>151162</v>
      </c>
      <c r="B806">
        <v>100193</v>
      </c>
      <c r="C806">
        <f t="shared" ca="1" si="232"/>
        <v>13486587815</v>
      </c>
      <c r="D806" t="str">
        <f t="shared" ca="1" si="248"/>
        <v xml:space="preserve"> 微信 </v>
      </c>
      <c r="E806" t="str">
        <f t="shared" ca="1" si="248"/>
        <v xml:space="preserve"> 天猫 </v>
      </c>
      <c r="F806" t="str">
        <f t="shared" ca="1" si="233"/>
        <v xml:space="preserve"> 微信支付 </v>
      </c>
      <c r="G806" t="str">
        <f t="shared" ca="1" si="234"/>
        <v xml:space="preserve"> 微信 - 天猫 - 微信支付 </v>
      </c>
      <c r="H806" t="str">
        <f t="shared" ca="1" si="235"/>
        <v>7815</v>
      </c>
      <c r="I806">
        <f t="shared" ca="1" si="236"/>
        <v>6</v>
      </c>
      <c r="J806" t="str">
        <f t="shared" ca="1" si="237"/>
        <v>微信 - 天猫 - 微信支付</v>
      </c>
      <c r="K806" t="str">
        <f t="shared" ca="1" si="238"/>
        <v>134****7815</v>
      </c>
      <c r="L806">
        <f t="shared" si="239"/>
        <v>806</v>
      </c>
      <c r="M806">
        <f t="shared" si="240"/>
        <v>805</v>
      </c>
      <c r="N806" s="3">
        <f t="shared" ca="1" si="241"/>
        <v>174971</v>
      </c>
      <c r="O806" s="5">
        <f t="shared" ca="1" si="242"/>
        <v>105254</v>
      </c>
      <c r="P806" t="str">
        <f t="shared" ca="1" si="243"/>
        <v xml:space="preserve"> 支付宝 </v>
      </c>
      <c r="Q806" t="str">
        <f t="shared" ca="1" si="244"/>
        <v xml:space="preserve"> 微信支付 </v>
      </c>
      <c r="R806" t="str">
        <f t="shared" ca="1" si="245"/>
        <v xml:space="preserve"> 信用卡 </v>
      </c>
      <c r="S806" t="str">
        <f t="shared" ca="1" si="246"/>
        <v>支付宝 - 微信支付 - 信用卡</v>
      </c>
    </row>
    <row r="807" spans="1:19" x14ac:dyDescent="0.2">
      <c r="A807" s="3">
        <f t="shared" ca="1" si="231"/>
        <v>105254</v>
      </c>
      <c r="B807">
        <v>100892</v>
      </c>
      <c r="C807">
        <f t="shared" ca="1" si="232"/>
        <v>13111061586</v>
      </c>
      <c r="D807" t="str">
        <f t="shared" ca="1" si="248"/>
        <v xml:space="preserve"> 微信 </v>
      </c>
      <c r="E807" t="str">
        <f t="shared" ca="1" si="248"/>
        <v xml:space="preserve"> App </v>
      </c>
      <c r="F807" t="str">
        <f t="shared" ca="1" si="233"/>
        <v xml:space="preserve"> 信用卡 </v>
      </c>
      <c r="G807" t="str">
        <f t="shared" ca="1" si="234"/>
        <v xml:space="preserve"> 微信 - App - 信用卡 </v>
      </c>
      <c r="H807" t="str">
        <f t="shared" ca="1" si="235"/>
        <v>1586</v>
      </c>
      <c r="I807">
        <f t="shared" ca="1" si="236"/>
        <v>6</v>
      </c>
      <c r="J807" t="str">
        <f t="shared" ca="1" si="237"/>
        <v>微信 - App - 信用卡</v>
      </c>
      <c r="K807" t="str">
        <f t="shared" ca="1" si="238"/>
        <v>131****1586</v>
      </c>
      <c r="L807">
        <f t="shared" si="239"/>
        <v>807</v>
      </c>
      <c r="M807">
        <f t="shared" si="240"/>
        <v>806</v>
      </c>
      <c r="N807" s="3">
        <f t="shared" ca="1" si="241"/>
        <v>118892</v>
      </c>
      <c r="O807" s="5">
        <f t="shared" ca="1" si="242"/>
        <v>142570</v>
      </c>
      <c r="P807" t="str">
        <f t="shared" ca="1" si="243"/>
        <v xml:space="preserve"> 支付宝 </v>
      </c>
      <c r="Q807" t="str">
        <f t="shared" ca="1" si="244"/>
        <v xml:space="preserve"> 支付宝 </v>
      </c>
      <c r="R807" t="str">
        <f t="shared" ca="1" si="245"/>
        <v xml:space="preserve"> 微信支付 </v>
      </c>
      <c r="S807" t="str">
        <f t="shared" ca="1" si="246"/>
        <v>支付宝 - 支付宝 - 微信支付</v>
      </c>
    </row>
    <row r="808" spans="1:19" x14ac:dyDescent="0.2">
      <c r="A808" s="3">
        <f t="shared" ca="1" si="231"/>
        <v>142570</v>
      </c>
      <c r="B808">
        <v>101340</v>
      </c>
      <c r="C808">
        <f t="shared" ca="1" si="232"/>
        <v>13870857262</v>
      </c>
      <c r="D808" t="str">
        <f t="shared" ca="1" si="248"/>
        <v xml:space="preserve"> 天猫 </v>
      </c>
      <c r="E808" t="str">
        <f t="shared" ca="1" si="248"/>
        <v xml:space="preserve"> 天猫 </v>
      </c>
      <c r="F808" t="str">
        <f t="shared" ca="1" si="233"/>
        <v xml:space="preserve"> 信用卡 </v>
      </c>
      <c r="G808" t="str">
        <f t="shared" ca="1" si="234"/>
        <v xml:space="preserve"> 天猫 - 天猫 - 信用卡 </v>
      </c>
      <c r="H808" t="str">
        <f t="shared" ca="1" si="235"/>
        <v>7262</v>
      </c>
      <c r="I808">
        <f t="shared" ca="1" si="236"/>
        <v>6</v>
      </c>
      <c r="J808" t="str">
        <f t="shared" ca="1" si="237"/>
        <v>天猫 - 天猫 - 信用卡</v>
      </c>
      <c r="K808" t="str">
        <f t="shared" ca="1" si="238"/>
        <v>138****7262</v>
      </c>
      <c r="L808">
        <f t="shared" si="239"/>
        <v>808</v>
      </c>
      <c r="M808">
        <f t="shared" si="240"/>
        <v>807</v>
      </c>
      <c r="N808" s="3">
        <f t="shared" ca="1" si="241"/>
        <v>116570</v>
      </c>
      <c r="O808" s="5">
        <f t="shared" ca="1" si="242"/>
        <v>165510</v>
      </c>
      <c r="P808" t="str">
        <f t="shared" ca="1" si="243"/>
        <v xml:space="preserve"> 微信支付 </v>
      </c>
      <c r="Q808" t="str">
        <f t="shared" ca="1" si="244"/>
        <v xml:space="preserve"> 信用卡 </v>
      </c>
      <c r="R808" t="str">
        <f t="shared" ca="1" si="245"/>
        <v xml:space="preserve"> 信用卡 </v>
      </c>
      <c r="S808" t="str">
        <f t="shared" ca="1" si="246"/>
        <v>微信支付 - 信用卡 - 信用卡</v>
      </c>
    </row>
    <row r="809" spans="1:19" x14ac:dyDescent="0.2">
      <c r="A809" s="3">
        <f t="shared" ca="1" si="231"/>
        <v>165510</v>
      </c>
      <c r="B809">
        <v>101174</v>
      </c>
      <c r="C809">
        <f t="shared" ca="1" si="232"/>
        <v>13789833443</v>
      </c>
      <c r="D809" t="str">
        <f t="shared" ca="1" si="248"/>
        <v xml:space="preserve"> App </v>
      </c>
      <c r="E809" t="str">
        <f t="shared" ca="1" si="248"/>
        <v xml:space="preserve"> App </v>
      </c>
      <c r="F809" t="str">
        <f t="shared" ca="1" si="233"/>
        <v xml:space="preserve"> 微信支付 </v>
      </c>
      <c r="G809" t="str">
        <f t="shared" ca="1" si="234"/>
        <v xml:space="preserve"> App - App - 微信支付 </v>
      </c>
      <c r="H809" t="str">
        <f t="shared" ca="1" si="235"/>
        <v>3443</v>
      </c>
      <c r="I809">
        <f t="shared" ca="1" si="236"/>
        <v>6</v>
      </c>
      <c r="J809" t="str">
        <f t="shared" ca="1" si="237"/>
        <v>App - App - 微信支付</v>
      </c>
      <c r="K809" t="str">
        <f t="shared" ca="1" si="238"/>
        <v>137****3443</v>
      </c>
      <c r="L809">
        <f t="shared" si="239"/>
        <v>809</v>
      </c>
      <c r="M809">
        <f t="shared" si="240"/>
        <v>808</v>
      </c>
      <c r="N809" s="3">
        <f t="shared" ca="1" si="241"/>
        <v>137274</v>
      </c>
      <c r="O809" s="5">
        <f t="shared" ca="1" si="242"/>
        <v>171764</v>
      </c>
      <c r="P809" t="str">
        <f t="shared" ca="1" si="243"/>
        <v xml:space="preserve"> 支付宝 </v>
      </c>
      <c r="Q809" t="str">
        <f t="shared" ca="1" si="244"/>
        <v xml:space="preserve"> 信用卡 </v>
      </c>
      <c r="R809" t="str">
        <f t="shared" ca="1" si="245"/>
        <v xml:space="preserve"> 信用卡 </v>
      </c>
      <c r="S809" t="str">
        <f t="shared" ca="1" si="246"/>
        <v>支付宝 - 信用卡 - 信用卡</v>
      </c>
    </row>
    <row r="810" spans="1:19" x14ac:dyDescent="0.2">
      <c r="A810" s="3">
        <f t="shared" ca="1" si="231"/>
        <v>171764</v>
      </c>
      <c r="B810">
        <v>100859</v>
      </c>
      <c r="C810">
        <f t="shared" ca="1" si="232"/>
        <v>13481374190</v>
      </c>
      <c r="D810" t="str">
        <f t="shared" ca="1" si="248"/>
        <v xml:space="preserve"> 天猫 </v>
      </c>
      <c r="E810" t="str">
        <f t="shared" ca="1" si="248"/>
        <v xml:space="preserve"> 微信 </v>
      </c>
      <c r="F810" t="str">
        <f t="shared" ca="1" si="233"/>
        <v xml:space="preserve"> 微信支付 </v>
      </c>
      <c r="G810" t="str">
        <f t="shared" ca="1" si="234"/>
        <v xml:space="preserve"> 天猫 - 微信 - 微信支付 </v>
      </c>
      <c r="H810" t="str">
        <f t="shared" ca="1" si="235"/>
        <v>4190</v>
      </c>
      <c r="I810">
        <f t="shared" ca="1" si="236"/>
        <v>6</v>
      </c>
      <c r="J810" t="str">
        <f t="shared" ca="1" si="237"/>
        <v>天猫 - 微信 - 微信支付</v>
      </c>
      <c r="K810" t="str">
        <f t="shared" ca="1" si="238"/>
        <v>134****4190</v>
      </c>
      <c r="L810">
        <f t="shared" si="239"/>
        <v>810</v>
      </c>
      <c r="M810">
        <f t="shared" si="240"/>
        <v>809</v>
      </c>
      <c r="N810" s="3">
        <f t="shared" ca="1" si="241"/>
        <v>107574</v>
      </c>
      <c r="O810" s="5">
        <f t="shared" ca="1" si="242"/>
        <v>114568</v>
      </c>
      <c r="P810" t="str">
        <f t="shared" ca="1" si="243"/>
        <v xml:space="preserve"> 信用卡 </v>
      </c>
      <c r="Q810" t="str">
        <f t="shared" ca="1" si="244"/>
        <v xml:space="preserve"> 微信支付 </v>
      </c>
      <c r="R810" t="str">
        <f t="shared" ca="1" si="245"/>
        <v xml:space="preserve"> 微信支付 </v>
      </c>
      <c r="S810" t="str">
        <f t="shared" ca="1" si="246"/>
        <v>信用卡 - 微信支付 - 微信支付</v>
      </c>
    </row>
    <row r="811" spans="1:19" x14ac:dyDescent="0.2">
      <c r="A811" s="3">
        <f t="shared" ca="1" si="231"/>
        <v>114568</v>
      </c>
      <c r="B811">
        <v>100879</v>
      </c>
      <c r="C811">
        <f t="shared" ca="1" si="232"/>
        <v>13428265558</v>
      </c>
      <c r="D811" t="str">
        <f t="shared" ca="1" si="248"/>
        <v xml:space="preserve"> App </v>
      </c>
      <c r="E811" t="str">
        <f t="shared" ca="1" si="248"/>
        <v xml:space="preserve"> 天猫 </v>
      </c>
      <c r="F811" t="str">
        <f t="shared" ca="1" si="233"/>
        <v xml:space="preserve"> 支付宝 </v>
      </c>
      <c r="G811" t="str">
        <f t="shared" ca="1" si="234"/>
        <v xml:space="preserve"> App - 天猫 - 支付宝 </v>
      </c>
      <c r="H811" t="str">
        <f t="shared" ca="1" si="235"/>
        <v>5558</v>
      </c>
      <c r="I811">
        <f t="shared" ca="1" si="236"/>
        <v>6</v>
      </c>
      <c r="J811" t="str">
        <f t="shared" ca="1" si="237"/>
        <v>App - 天猫 - 支付宝</v>
      </c>
      <c r="K811" t="str">
        <f t="shared" ca="1" si="238"/>
        <v>134****5558</v>
      </c>
      <c r="L811">
        <f t="shared" si="239"/>
        <v>811</v>
      </c>
      <c r="M811">
        <f t="shared" si="240"/>
        <v>810</v>
      </c>
      <c r="N811" s="3">
        <f t="shared" ca="1" si="241"/>
        <v>155747</v>
      </c>
      <c r="O811" s="5">
        <f t="shared" ca="1" si="242"/>
        <v>114474</v>
      </c>
      <c r="P811" t="str">
        <f t="shared" ca="1" si="243"/>
        <v xml:space="preserve"> 支付宝 </v>
      </c>
      <c r="Q811" t="str">
        <f t="shared" ca="1" si="244"/>
        <v xml:space="preserve"> 支付宝 </v>
      </c>
      <c r="R811" t="str">
        <f t="shared" ca="1" si="245"/>
        <v xml:space="preserve"> 微信支付 </v>
      </c>
      <c r="S811" t="str">
        <f t="shared" ca="1" si="246"/>
        <v>支付宝 - 支付宝 - 微信支付</v>
      </c>
    </row>
    <row r="812" spans="1:19" x14ac:dyDescent="0.2">
      <c r="A812" s="3">
        <f t="shared" ca="1" si="231"/>
        <v>114474</v>
      </c>
      <c r="B812">
        <v>100057</v>
      </c>
      <c r="C812">
        <f t="shared" ca="1" si="232"/>
        <v>13979043392</v>
      </c>
      <c r="D812" t="str">
        <f t="shared" ca="1" si="248"/>
        <v xml:space="preserve"> 天猫 </v>
      </c>
      <c r="E812" t="str">
        <f t="shared" ca="1" si="248"/>
        <v xml:space="preserve"> 天猫 </v>
      </c>
      <c r="F812" t="str">
        <f t="shared" ca="1" si="233"/>
        <v xml:space="preserve"> 支付宝 </v>
      </c>
      <c r="G812" t="str">
        <f t="shared" ca="1" si="234"/>
        <v xml:space="preserve"> 天猫 - 天猫 - 支付宝 </v>
      </c>
      <c r="H812" t="str">
        <f t="shared" ca="1" si="235"/>
        <v>3392</v>
      </c>
      <c r="I812">
        <f t="shared" ca="1" si="236"/>
        <v>6</v>
      </c>
      <c r="J812" t="str">
        <f t="shared" ca="1" si="237"/>
        <v>天猫 - 天猫 - 支付宝</v>
      </c>
      <c r="K812" t="str">
        <f t="shared" ca="1" si="238"/>
        <v>139****3392</v>
      </c>
      <c r="L812">
        <f t="shared" si="239"/>
        <v>812</v>
      </c>
      <c r="M812">
        <f t="shared" si="240"/>
        <v>811</v>
      </c>
      <c r="N812" s="3">
        <f t="shared" ca="1" si="241"/>
        <v>123636</v>
      </c>
      <c r="O812" s="5">
        <f t="shared" ca="1" si="242"/>
        <v>110974</v>
      </c>
      <c r="P812" t="str">
        <f t="shared" ca="1" si="243"/>
        <v xml:space="preserve"> 微信支付 </v>
      </c>
      <c r="Q812" t="str">
        <f t="shared" ca="1" si="244"/>
        <v xml:space="preserve"> 微信支付 </v>
      </c>
      <c r="R812" t="str">
        <f t="shared" ca="1" si="245"/>
        <v xml:space="preserve"> 微信支付 </v>
      </c>
      <c r="S812" t="str">
        <f t="shared" ca="1" si="246"/>
        <v>微信支付 - 微信支付 - 微信支付</v>
      </c>
    </row>
    <row r="813" spans="1:19" x14ac:dyDescent="0.2">
      <c r="A813" s="3">
        <f t="shared" ca="1" si="231"/>
        <v>110974</v>
      </c>
      <c r="B813">
        <v>100118</v>
      </c>
      <c r="C813">
        <f t="shared" ca="1" si="232"/>
        <v>13074302885</v>
      </c>
      <c r="D813" t="str">
        <f t="shared" ca="1" si="248"/>
        <v xml:space="preserve"> 微信 </v>
      </c>
      <c r="E813" t="str">
        <f t="shared" ca="1" si="248"/>
        <v xml:space="preserve"> 天猫 </v>
      </c>
      <c r="F813" t="str">
        <f t="shared" ca="1" si="233"/>
        <v xml:space="preserve"> 微信支付 </v>
      </c>
      <c r="G813" t="str">
        <f t="shared" ca="1" si="234"/>
        <v xml:space="preserve"> 微信 - 天猫 - 微信支付 </v>
      </c>
      <c r="H813" t="str">
        <f t="shared" ca="1" si="235"/>
        <v>2885</v>
      </c>
      <c r="I813">
        <f t="shared" ca="1" si="236"/>
        <v>6</v>
      </c>
      <c r="J813" t="str">
        <f t="shared" ca="1" si="237"/>
        <v>微信 - 天猫 - 微信支付</v>
      </c>
      <c r="K813" t="str">
        <f t="shared" ca="1" si="238"/>
        <v>130****2885</v>
      </c>
      <c r="L813">
        <f t="shared" si="239"/>
        <v>813</v>
      </c>
      <c r="M813">
        <f t="shared" si="240"/>
        <v>812</v>
      </c>
      <c r="N813" s="3">
        <f t="shared" ca="1" si="241"/>
        <v>194737</v>
      </c>
      <c r="O813" s="5">
        <f t="shared" ca="1" si="242"/>
        <v>185539</v>
      </c>
      <c r="P813" t="str">
        <f t="shared" ca="1" si="243"/>
        <v xml:space="preserve"> 支付宝 </v>
      </c>
      <c r="Q813" t="str">
        <f t="shared" ca="1" si="244"/>
        <v xml:space="preserve"> 支付宝 </v>
      </c>
      <c r="R813" t="str">
        <f t="shared" ca="1" si="245"/>
        <v xml:space="preserve"> 信用卡 </v>
      </c>
      <c r="S813" t="str">
        <f t="shared" ca="1" si="246"/>
        <v>支付宝 - 支付宝 - 信用卡</v>
      </c>
    </row>
    <row r="814" spans="1:19" x14ac:dyDescent="0.2">
      <c r="A814" s="3">
        <f t="shared" ca="1" si="231"/>
        <v>185539</v>
      </c>
      <c r="B814">
        <v>101279</v>
      </c>
      <c r="C814">
        <f t="shared" ca="1" si="232"/>
        <v>13967772962</v>
      </c>
      <c r="D814" t="str">
        <f t="shared" ca="1" si="248"/>
        <v xml:space="preserve"> 微信 </v>
      </c>
      <c r="E814" t="str">
        <f t="shared" ca="1" si="248"/>
        <v xml:space="preserve"> 天猫 </v>
      </c>
      <c r="F814" t="str">
        <f t="shared" ca="1" si="233"/>
        <v xml:space="preserve"> 信用卡 </v>
      </c>
      <c r="G814" t="str">
        <f t="shared" ca="1" si="234"/>
        <v xml:space="preserve"> 微信 - 天猫 - 信用卡 </v>
      </c>
      <c r="H814" t="str">
        <f t="shared" ca="1" si="235"/>
        <v>2962</v>
      </c>
      <c r="I814">
        <f t="shared" ca="1" si="236"/>
        <v>6</v>
      </c>
      <c r="J814" t="str">
        <f t="shared" ca="1" si="237"/>
        <v>微信 - 天猫 - 信用卡</v>
      </c>
      <c r="K814" t="str">
        <f t="shared" ca="1" si="238"/>
        <v>139****2962</v>
      </c>
      <c r="L814">
        <f t="shared" si="239"/>
        <v>814</v>
      </c>
      <c r="M814">
        <f t="shared" si="240"/>
        <v>813</v>
      </c>
      <c r="N814" s="3">
        <f t="shared" ca="1" si="241"/>
        <v>105884</v>
      </c>
      <c r="O814" s="5">
        <f t="shared" ca="1" si="242"/>
        <v>154808</v>
      </c>
      <c r="P814" t="str">
        <f t="shared" ca="1" si="243"/>
        <v xml:space="preserve"> 信用卡 </v>
      </c>
      <c r="Q814" t="str">
        <f t="shared" ca="1" si="244"/>
        <v xml:space="preserve"> 信用卡 </v>
      </c>
      <c r="R814" t="str">
        <f t="shared" ca="1" si="245"/>
        <v xml:space="preserve"> 微信支付 </v>
      </c>
      <c r="S814" t="str">
        <f t="shared" ca="1" si="246"/>
        <v>信用卡 - 信用卡 - 微信支付</v>
      </c>
    </row>
    <row r="815" spans="1:19" x14ac:dyDescent="0.2">
      <c r="A815" s="3">
        <f t="shared" ca="1" si="231"/>
        <v>154808</v>
      </c>
      <c r="B815">
        <v>100764</v>
      </c>
      <c r="C815">
        <f t="shared" ca="1" si="232"/>
        <v>13482695585</v>
      </c>
      <c r="D815" t="str">
        <f t="shared" ca="1" si="248"/>
        <v xml:space="preserve"> 天猫 </v>
      </c>
      <c r="E815" t="str">
        <f t="shared" ca="1" si="248"/>
        <v xml:space="preserve"> 天猫 </v>
      </c>
      <c r="F815" t="str">
        <f t="shared" ca="1" si="233"/>
        <v xml:space="preserve"> 微信支付 </v>
      </c>
      <c r="G815" t="str">
        <f t="shared" ca="1" si="234"/>
        <v xml:space="preserve"> 天猫 - 天猫 - 微信支付 </v>
      </c>
      <c r="H815" t="str">
        <f t="shared" ca="1" si="235"/>
        <v>5585</v>
      </c>
      <c r="I815">
        <f t="shared" ca="1" si="236"/>
        <v>6</v>
      </c>
      <c r="J815" t="str">
        <f t="shared" ca="1" si="237"/>
        <v>天猫 - 天猫 - 微信支付</v>
      </c>
      <c r="K815" t="str">
        <f t="shared" ca="1" si="238"/>
        <v>134****5585</v>
      </c>
      <c r="L815">
        <f t="shared" si="239"/>
        <v>815</v>
      </c>
      <c r="M815">
        <f t="shared" si="240"/>
        <v>814</v>
      </c>
      <c r="N815" s="3">
        <f t="shared" ca="1" si="241"/>
        <v>197166</v>
      </c>
      <c r="O815" s="5">
        <f t="shared" ca="1" si="242"/>
        <v>147534</v>
      </c>
      <c r="P815" t="str">
        <f t="shared" ca="1" si="243"/>
        <v xml:space="preserve"> 信用卡 </v>
      </c>
      <c r="Q815" t="str">
        <f t="shared" ca="1" si="244"/>
        <v xml:space="preserve"> 支付宝 </v>
      </c>
      <c r="R815" t="str">
        <f t="shared" ca="1" si="245"/>
        <v xml:space="preserve"> 微信支付 </v>
      </c>
      <c r="S815" t="str">
        <f t="shared" ca="1" si="246"/>
        <v>信用卡 - 支付宝 - 微信支付</v>
      </c>
    </row>
    <row r="816" spans="1:19" x14ac:dyDescent="0.2">
      <c r="A816" s="3">
        <f t="shared" ca="1" si="231"/>
        <v>147534</v>
      </c>
      <c r="B816">
        <v>100525</v>
      </c>
      <c r="C816">
        <f t="shared" ca="1" si="232"/>
        <v>13044532619</v>
      </c>
      <c r="D816" t="str">
        <f t="shared" ca="1" si="248"/>
        <v xml:space="preserve"> App </v>
      </c>
      <c r="E816" t="str">
        <f t="shared" ca="1" si="248"/>
        <v xml:space="preserve"> App </v>
      </c>
      <c r="F816" t="str">
        <f t="shared" ca="1" si="233"/>
        <v xml:space="preserve"> 信用卡 </v>
      </c>
      <c r="G816" t="str">
        <f t="shared" ca="1" si="234"/>
        <v xml:space="preserve"> App - App - 信用卡 </v>
      </c>
      <c r="H816" t="str">
        <f t="shared" ca="1" si="235"/>
        <v>2619</v>
      </c>
      <c r="I816">
        <f t="shared" ca="1" si="236"/>
        <v>6</v>
      </c>
      <c r="J816" t="str">
        <f t="shared" ca="1" si="237"/>
        <v>App - App - 信用卡</v>
      </c>
      <c r="K816" t="str">
        <f t="shared" ca="1" si="238"/>
        <v>130****2619</v>
      </c>
      <c r="L816">
        <f t="shared" si="239"/>
        <v>816</v>
      </c>
      <c r="M816">
        <f t="shared" si="240"/>
        <v>815</v>
      </c>
      <c r="N816" s="3">
        <f t="shared" ca="1" si="241"/>
        <v>121493</v>
      </c>
      <c r="O816" s="5">
        <f t="shared" ca="1" si="242"/>
        <v>112835</v>
      </c>
      <c r="P816" t="str">
        <f t="shared" ca="1" si="243"/>
        <v xml:space="preserve"> 信用卡 </v>
      </c>
      <c r="Q816" t="str">
        <f t="shared" ca="1" si="244"/>
        <v xml:space="preserve"> 微信支付 </v>
      </c>
      <c r="R816" t="str">
        <f t="shared" ca="1" si="245"/>
        <v xml:space="preserve"> 微信支付 </v>
      </c>
      <c r="S816" t="str">
        <f t="shared" ca="1" si="246"/>
        <v>信用卡 - 微信支付 - 微信支付</v>
      </c>
    </row>
    <row r="817" spans="1:19" x14ac:dyDescent="0.2">
      <c r="A817" s="3">
        <f t="shared" ca="1" si="231"/>
        <v>112835</v>
      </c>
      <c r="B817">
        <v>101165</v>
      </c>
      <c r="C817">
        <f t="shared" ca="1" si="232"/>
        <v>13312949856</v>
      </c>
      <c r="D817" t="str">
        <f t="shared" ca="1" si="248"/>
        <v xml:space="preserve"> 微信 </v>
      </c>
      <c r="E817" t="str">
        <f t="shared" ca="1" si="248"/>
        <v xml:space="preserve"> 微信 </v>
      </c>
      <c r="F817" t="str">
        <f t="shared" ca="1" si="233"/>
        <v xml:space="preserve"> 支付宝 </v>
      </c>
      <c r="G817" t="str">
        <f t="shared" ca="1" si="234"/>
        <v xml:space="preserve"> 微信 - 微信 - 支付宝 </v>
      </c>
      <c r="H817" t="str">
        <f t="shared" ca="1" si="235"/>
        <v>9856</v>
      </c>
      <c r="I817">
        <f t="shared" ca="1" si="236"/>
        <v>6</v>
      </c>
      <c r="J817" t="str">
        <f t="shared" ca="1" si="237"/>
        <v>微信 - 微信 - 支付宝</v>
      </c>
      <c r="K817" t="str">
        <f t="shared" ca="1" si="238"/>
        <v>133****9856</v>
      </c>
      <c r="L817">
        <f t="shared" si="239"/>
        <v>817</v>
      </c>
      <c r="M817">
        <f t="shared" si="240"/>
        <v>816</v>
      </c>
      <c r="N817" s="3">
        <f t="shared" ca="1" si="241"/>
        <v>107522</v>
      </c>
      <c r="O817" s="5">
        <f t="shared" ca="1" si="242"/>
        <v>129565</v>
      </c>
      <c r="P817" t="str">
        <f t="shared" ca="1" si="243"/>
        <v xml:space="preserve"> 信用卡 </v>
      </c>
      <c r="Q817" t="str">
        <f t="shared" ca="1" si="244"/>
        <v xml:space="preserve"> 支付宝 </v>
      </c>
      <c r="R817" t="str">
        <f t="shared" ca="1" si="245"/>
        <v xml:space="preserve"> 信用卡 </v>
      </c>
      <c r="S817" t="str">
        <f t="shared" ca="1" si="246"/>
        <v>信用卡 - 支付宝 - 信用卡</v>
      </c>
    </row>
    <row r="818" spans="1:19" x14ac:dyDescent="0.2">
      <c r="A818" s="3">
        <f t="shared" ca="1" si="231"/>
        <v>129565</v>
      </c>
      <c r="B818">
        <v>100774</v>
      </c>
      <c r="C818">
        <f t="shared" ca="1" si="232"/>
        <v>13276692957</v>
      </c>
      <c r="D818" t="str">
        <f t="shared" ca="1" si="248"/>
        <v xml:space="preserve"> 天猫 </v>
      </c>
      <c r="E818" t="str">
        <f t="shared" ca="1" si="248"/>
        <v xml:space="preserve"> App </v>
      </c>
      <c r="F818" t="str">
        <f t="shared" ca="1" si="233"/>
        <v xml:space="preserve"> 微信支付 </v>
      </c>
      <c r="G818" t="str">
        <f t="shared" ca="1" si="234"/>
        <v xml:space="preserve"> 天猫 - App - 微信支付 </v>
      </c>
      <c r="H818" t="str">
        <f t="shared" ca="1" si="235"/>
        <v>2957</v>
      </c>
      <c r="I818">
        <f t="shared" ca="1" si="236"/>
        <v>6</v>
      </c>
      <c r="J818" t="str">
        <f t="shared" ca="1" si="237"/>
        <v>天猫 - App - 微信支付</v>
      </c>
      <c r="K818" t="str">
        <f t="shared" ca="1" si="238"/>
        <v>132****2957</v>
      </c>
      <c r="L818">
        <f t="shared" si="239"/>
        <v>818</v>
      </c>
      <c r="M818">
        <f t="shared" si="240"/>
        <v>817</v>
      </c>
      <c r="N818" s="3">
        <f t="shared" ca="1" si="241"/>
        <v>194970</v>
      </c>
      <c r="O818" s="5">
        <f t="shared" ca="1" si="242"/>
        <v>146053</v>
      </c>
      <c r="P818" t="str">
        <f t="shared" ca="1" si="243"/>
        <v xml:space="preserve"> 支付宝 </v>
      </c>
      <c r="Q818" t="str">
        <f t="shared" ca="1" si="244"/>
        <v xml:space="preserve"> 信用卡 </v>
      </c>
      <c r="R818" t="str">
        <f t="shared" ca="1" si="245"/>
        <v xml:space="preserve"> 支付宝 </v>
      </c>
      <c r="S818" t="str">
        <f t="shared" ca="1" si="246"/>
        <v>支付宝 - 信用卡 - 支付宝</v>
      </c>
    </row>
    <row r="819" spans="1:19" x14ac:dyDescent="0.2">
      <c r="A819" s="3">
        <f t="shared" ca="1" si="231"/>
        <v>146053</v>
      </c>
      <c r="B819">
        <v>100630</v>
      </c>
      <c r="C819">
        <f t="shared" ca="1" si="232"/>
        <v>13679223749</v>
      </c>
      <c r="D819" t="str">
        <f t="shared" ca="1" si="248"/>
        <v xml:space="preserve"> 微信 </v>
      </c>
      <c r="E819" t="str">
        <f t="shared" ca="1" si="248"/>
        <v xml:space="preserve"> 天猫 </v>
      </c>
      <c r="F819" t="str">
        <f t="shared" ca="1" si="233"/>
        <v xml:space="preserve"> 信用卡 </v>
      </c>
      <c r="G819" t="str">
        <f t="shared" ca="1" si="234"/>
        <v xml:space="preserve"> 微信 - 天猫 - 信用卡 </v>
      </c>
      <c r="H819" t="str">
        <f t="shared" ca="1" si="235"/>
        <v>3749</v>
      </c>
      <c r="I819">
        <f t="shared" ca="1" si="236"/>
        <v>6</v>
      </c>
      <c r="J819" t="str">
        <f t="shared" ca="1" si="237"/>
        <v>微信 - 天猫 - 信用卡</v>
      </c>
      <c r="K819" t="str">
        <f t="shared" ca="1" si="238"/>
        <v>136****3749</v>
      </c>
      <c r="L819">
        <f t="shared" si="239"/>
        <v>819</v>
      </c>
      <c r="M819">
        <f t="shared" si="240"/>
        <v>818</v>
      </c>
      <c r="N819" s="3">
        <f t="shared" ca="1" si="241"/>
        <v>132965</v>
      </c>
      <c r="O819" s="5">
        <f t="shared" ca="1" si="242"/>
        <v>171866</v>
      </c>
      <c r="P819" t="str">
        <f t="shared" ca="1" si="243"/>
        <v xml:space="preserve"> 支付宝 </v>
      </c>
      <c r="Q819" t="str">
        <f t="shared" ca="1" si="244"/>
        <v xml:space="preserve"> 微信支付 </v>
      </c>
      <c r="R819" t="str">
        <f t="shared" ca="1" si="245"/>
        <v xml:space="preserve"> 信用卡 </v>
      </c>
      <c r="S819" t="str">
        <f t="shared" ca="1" si="246"/>
        <v>支付宝 - 微信支付 - 信用卡</v>
      </c>
    </row>
    <row r="820" spans="1:19" x14ac:dyDescent="0.2">
      <c r="A820" s="3">
        <f t="shared" ca="1" si="231"/>
        <v>171866</v>
      </c>
      <c r="B820">
        <v>100574</v>
      </c>
      <c r="C820">
        <f t="shared" ca="1" si="232"/>
        <v>13455639827</v>
      </c>
      <c r="D820" t="str">
        <f t="shared" ca="1" si="248"/>
        <v xml:space="preserve"> 天猫 </v>
      </c>
      <c r="E820" t="str">
        <f t="shared" ca="1" si="248"/>
        <v xml:space="preserve"> 微信 </v>
      </c>
      <c r="F820" t="str">
        <f t="shared" ca="1" si="233"/>
        <v xml:space="preserve"> 微信支付 </v>
      </c>
      <c r="G820" t="str">
        <f t="shared" ca="1" si="234"/>
        <v xml:space="preserve"> 天猫 - 微信 - 微信支付 </v>
      </c>
      <c r="H820" t="str">
        <f t="shared" ca="1" si="235"/>
        <v>9827</v>
      </c>
      <c r="I820">
        <f t="shared" ca="1" si="236"/>
        <v>6</v>
      </c>
      <c r="J820" t="str">
        <f t="shared" ca="1" si="237"/>
        <v>天猫 - 微信 - 微信支付</v>
      </c>
      <c r="K820" t="str">
        <f t="shared" ca="1" si="238"/>
        <v>134****9827</v>
      </c>
      <c r="L820">
        <f t="shared" si="239"/>
        <v>820</v>
      </c>
      <c r="M820">
        <f t="shared" si="240"/>
        <v>819</v>
      </c>
      <c r="N820" s="3">
        <f t="shared" ca="1" si="241"/>
        <v>179680</v>
      </c>
      <c r="O820" s="5">
        <f t="shared" ca="1" si="242"/>
        <v>193713</v>
      </c>
      <c r="P820" t="str">
        <f t="shared" ca="1" si="243"/>
        <v xml:space="preserve"> 微信支付 </v>
      </c>
      <c r="Q820" t="str">
        <f t="shared" ca="1" si="244"/>
        <v xml:space="preserve"> 微信支付 </v>
      </c>
      <c r="R820" t="str">
        <f t="shared" ca="1" si="245"/>
        <v xml:space="preserve"> 微信支付 </v>
      </c>
      <c r="S820" t="str">
        <f t="shared" ca="1" si="246"/>
        <v>微信支付 - 微信支付 - 微信支付</v>
      </c>
    </row>
    <row r="821" spans="1:19" x14ac:dyDescent="0.2">
      <c r="A821" s="3">
        <f t="shared" ca="1" si="231"/>
        <v>193713</v>
      </c>
      <c r="B821">
        <v>100311</v>
      </c>
      <c r="C821">
        <f t="shared" ca="1" si="232"/>
        <v>13806560574</v>
      </c>
      <c r="D821" t="str">
        <f t="shared" ca="1" si="248"/>
        <v xml:space="preserve"> 微信 </v>
      </c>
      <c r="E821" t="str">
        <f t="shared" ca="1" si="248"/>
        <v xml:space="preserve"> 微信 </v>
      </c>
      <c r="F821" t="str">
        <f t="shared" ca="1" si="233"/>
        <v xml:space="preserve"> 微信支付 </v>
      </c>
      <c r="G821" t="str">
        <f t="shared" ca="1" si="234"/>
        <v xml:space="preserve"> 微信 - 微信 - 微信支付 </v>
      </c>
      <c r="H821" t="str">
        <f t="shared" ca="1" si="235"/>
        <v>0574</v>
      </c>
      <c r="I821">
        <f t="shared" ca="1" si="236"/>
        <v>6</v>
      </c>
      <c r="J821" t="str">
        <f t="shared" ca="1" si="237"/>
        <v>微信 - 微信 - 微信支付</v>
      </c>
      <c r="K821" t="str">
        <f t="shared" ca="1" si="238"/>
        <v>138****0574</v>
      </c>
      <c r="L821">
        <f t="shared" si="239"/>
        <v>821</v>
      </c>
      <c r="M821">
        <f t="shared" si="240"/>
        <v>820</v>
      </c>
      <c r="N821" s="3">
        <f t="shared" ca="1" si="241"/>
        <v>169226</v>
      </c>
      <c r="O821" s="5">
        <f t="shared" ca="1" si="242"/>
        <v>108467</v>
      </c>
      <c r="P821" t="str">
        <f t="shared" ca="1" si="243"/>
        <v xml:space="preserve"> 微信支付 </v>
      </c>
      <c r="Q821" t="str">
        <f t="shared" ca="1" si="244"/>
        <v xml:space="preserve"> 微信支付 </v>
      </c>
      <c r="R821" t="str">
        <f t="shared" ca="1" si="245"/>
        <v xml:space="preserve"> 微信支付 </v>
      </c>
      <c r="S821" t="str">
        <f t="shared" ca="1" si="246"/>
        <v>微信支付 - 微信支付 - 微信支付</v>
      </c>
    </row>
    <row r="822" spans="1:19" x14ac:dyDescent="0.2">
      <c r="A822" s="3">
        <f t="shared" ca="1" si="231"/>
        <v>108467</v>
      </c>
      <c r="B822">
        <v>100689</v>
      </c>
      <c r="C822">
        <f t="shared" ca="1" si="232"/>
        <v>13242820631</v>
      </c>
      <c r="D822" t="str">
        <f t="shared" ref="D822:E841" ca="1" si="249">IF(RAND()&lt;0.33," 天猫 ",IF(RAND()&lt;0.66," 微信 "," App "))</f>
        <v xml:space="preserve"> 微信 </v>
      </c>
      <c r="E822" t="str">
        <f t="shared" ca="1" si="249"/>
        <v xml:space="preserve"> App </v>
      </c>
      <c r="F822" t="str">
        <f t="shared" ca="1" si="233"/>
        <v xml:space="preserve"> 支付宝 </v>
      </c>
      <c r="G822" t="str">
        <f t="shared" ca="1" si="234"/>
        <v xml:space="preserve"> 微信 - App - 支付宝 </v>
      </c>
      <c r="H822" t="str">
        <f t="shared" ca="1" si="235"/>
        <v>0631</v>
      </c>
      <c r="I822">
        <f t="shared" ca="1" si="236"/>
        <v>6</v>
      </c>
      <c r="J822" t="str">
        <f t="shared" ca="1" si="237"/>
        <v>微信 - App - 支付宝</v>
      </c>
      <c r="K822" t="str">
        <f t="shared" ca="1" si="238"/>
        <v>132****0631</v>
      </c>
      <c r="L822">
        <f t="shared" si="239"/>
        <v>822</v>
      </c>
      <c r="M822">
        <f t="shared" si="240"/>
        <v>821</v>
      </c>
      <c r="N822" s="3">
        <f t="shared" ca="1" si="241"/>
        <v>160420</v>
      </c>
      <c r="O822" s="5">
        <f t="shared" ca="1" si="242"/>
        <v>198104</v>
      </c>
      <c r="P822" t="str">
        <f t="shared" ca="1" si="243"/>
        <v xml:space="preserve"> 信用卡 </v>
      </c>
      <c r="Q822" t="str">
        <f t="shared" ca="1" si="244"/>
        <v xml:space="preserve"> 信用卡 </v>
      </c>
      <c r="R822" t="str">
        <f t="shared" ca="1" si="245"/>
        <v xml:space="preserve"> 信用卡 </v>
      </c>
      <c r="S822" t="str">
        <f t="shared" ca="1" si="246"/>
        <v>信用卡 - 信用卡 - 信用卡</v>
      </c>
    </row>
    <row r="823" spans="1:19" x14ac:dyDescent="0.2">
      <c r="A823" s="3">
        <f t="shared" ca="1" si="231"/>
        <v>198104</v>
      </c>
      <c r="B823">
        <v>101498</v>
      </c>
      <c r="C823">
        <f t="shared" ca="1" si="232"/>
        <v>13717134736</v>
      </c>
      <c r="D823" t="str">
        <f t="shared" ca="1" si="249"/>
        <v xml:space="preserve"> App </v>
      </c>
      <c r="E823" t="str">
        <f t="shared" ca="1" si="249"/>
        <v xml:space="preserve"> App </v>
      </c>
      <c r="F823" t="str">
        <f t="shared" ca="1" si="233"/>
        <v xml:space="preserve"> 支付宝 </v>
      </c>
      <c r="G823" t="str">
        <f t="shared" ca="1" si="234"/>
        <v xml:space="preserve"> App - App - 支付宝 </v>
      </c>
      <c r="H823" t="str">
        <f t="shared" ca="1" si="235"/>
        <v>4736</v>
      </c>
      <c r="I823">
        <f t="shared" ca="1" si="236"/>
        <v>6</v>
      </c>
      <c r="J823" t="str">
        <f t="shared" ca="1" si="237"/>
        <v>App - App - 支付宝</v>
      </c>
      <c r="K823" t="str">
        <f t="shared" ca="1" si="238"/>
        <v>137****4736</v>
      </c>
      <c r="L823">
        <f t="shared" si="239"/>
        <v>823</v>
      </c>
      <c r="M823">
        <f t="shared" si="240"/>
        <v>822</v>
      </c>
      <c r="N823" s="3">
        <f t="shared" ca="1" si="241"/>
        <v>158179</v>
      </c>
      <c r="O823" s="5">
        <f t="shared" ca="1" si="242"/>
        <v>102360</v>
      </c>
      <c r="P823" t="str">
        <f t="shared" ca="1" si="243"/>
        <v xml:space="preserve"> 微信支付 </v>
      </c>
      <c r="Q823" t="str">
        <f t="shared" ca="1" si="244"/>
        <v xml:space="preserve"> 微信支付 </v>
      </c>
      <c r="R823" t="str">
        <f t="shared" ca="1" si="245"/>
        <v xml:space="preserve"> 微信支付 </v>
      </c>
      <c r="S823" t="str">
        <f t="shared" ca="1" si="246"/>
        <v>微信支付 - 微信支付 - 微信支付</v>
      </c>
    </row>
    <row r="824" spans="1:19" x14ac:dyDescent="0.2">
      <c r="A824" s="3">
        <f t="shared" ca="1" si="231"/>
        <v>102360</v>
      </c>
      <c r="B824">
        <v>100660</v>
      </c>
      <c r="C824">
        <f t="shared" ca="1" si="232"/>
        <v>13948089451</v>
      </c>
      <c r="D824" t="str">
        <f t="shared" ca="1" si="249"/>
        <v xml:space="preserve"> 天猫 </v>
      </c>
      <c r="E824" t="str">
        <f t="shared" ca="1" si="249"/>
        <v xml:space="preserve"> 天猫 </v>
      </c>
      <c r="F824" t="str">
        <f t="shared" ca="1" si="233"/>
        <v xml:space="preserve"> 信用卡 </v>
      </c>
      <c r="G824" t="str">
        <f t="shared" ca="1" si="234"/>
        <v xml:space="preserve"> 天猫 - 天猫 - 信用卡 </v>
      </c>
      <c r="H824" t="str">
        <f t="shared" ca="1" si="235"/>
        <v>9451</v>
      </c>
      <c r="I824">
        <f t="shared" ca="1" si="236"/>
        <v>6</v>
      </c>
      <c r="J824" t="str">
        <f t="shared" ca="1" si="237"/>
        <v>天猫 - 天猫 - 信用卡</v>
      </c>
      <c r="K824" t="str">
        <f t="shared" ca="1" si="238"/>
        <v>139****9451</v>
      </c>
      <c r="L824">
        <f t="shared" si="239"/>
        <v>824</v>
      </c>
      <c r="M824">
        <f t="shared" si="240"/>
        <v>823</v>
      </c>
      <c r="N824" s="3">
        <f t="shared" ca="1" si="241"/>
        <v>108976</v>
      </c>
      <c r="O824" s="5">
        <f t="shared" ca="1" si="242"/>
        <v>143177</v>
      </c>
      <c r="P824" t="str">
        <f t="shared" ca="1" si="243"/>
        <v xml:space="preserve"> 微信支付 </v>
      </c>
      <c r="Q824" t="str">
        <f t="shared" ca="1" si="244"/>
        <v xml:space="preserve"> 信用卡 </v>
      </c>
      <c r="R824" t="e">
        <f t="shared" si="245"/>
        <v>#N/A</v>
      </c>
      <c r="S824" t="e">
        <f t="shared" ca="1" si="246"/>
        <v>#N/A</v>
      </c>
    </row>
    <row r="825" spans="1:19" x14ac:dyDescent="0.2">
      <c r="A825" s="3">
        <f t="shared" ca="1" si="231"/>
        <v>143177</v>
      </c>
      <c r="B825">
        <v>101402</v>
      </c>
      <c r="C825">
        <f t="shared" ca="1" si="232"/>
        <v>13332834315</v>
      </c>
      <c r="D825" t="str">
        <f t="shared" ca="1" si="249"/>
        <v xml:space="preserve"> 微信 </v>
      </c>
      <c r="E825" t="str">
        <f t="shared" ca="1" si="249"/>
        <v xml:space="preserve"> App </v>
      </c>
      <c r="F825" t="str">
        <f t="shared" ca="1" si="233"/>
        <v xml:space="preserve"> 信用卡 </v>
      </c>
      <c r="G825" t="str">
        <f t="shared" ca="1" si="234"/>
        <v xml:space="preserve"> 微信 - App - 信用卡 </v>
      </c>
      <c r="H825" t="str">
        <f t="shared" ca="1" si="235"/>
        <v>4315</v>
      </c>
      <c r="I825">
        <f t="shared" ca="1" si="236"/>
        <v>6</v>
      </c>
      <c r="J825" t="str">
        <f t="shared" ca="1" si="237"/>
        <v>微信 - App - 信用卡</v>
      </c>
      <c r="K825" t="str">
        <f t="shared" ca="1" si="238"/>
        <v>133****4315</v>
      </c>
      <c r="L825">
        <f t="shared" si="239"/>
        <v>825</v>
      </c>
      <c r="M825">
        <f t="shared" si="240"/>
        <v>824</v>
      </c>
      <c r="N825" s="3">
        <f t="shared" ca="1" si="241"/>
        <v>198542</v>
      </c>
      <c r="O825" s="5">
        <f t="shared" ca="1" si="242"/>
        <v>142833</v>
      </c>
      <c r="P825" t="str">
        <f t="shared" ca="1" si="243"/>
        <v xml:space="preserve"> 微信支付 </v>
      </c>
      <c r="Q825" t="str">
        <f t="shared" ca="1" si="244"/>
        <v xml:space="preserve"> 信用卡 </v>
      </c>
      <c r="R825" t="str">
        <f t="shared" ca="1" si="245"/>
        <v xml:space="preserve"> 支付宝 </v>
      </c>
      <c r="S825" t="str">
        <f t="shared" ca="1" si="246"/>
        <v>微信支付 - 信用卡 - 支付宝</v>
      </c>
    </row>
    <row r="826" spans="1:19" x14ac:dyDescent="0.2">
      <c r="A826" s="3">
        <f t="shared" ca="1" si="231"/>
        <v>142833</v>
      </c>
      <c r="B826">
        <v>100520</v>
      </c>
      <c r="C826">
        <f t="shared" ca="1" si="232"/>
        <v>13766414227</v>
      </c>
      <c r="D826" t="str">
        <f t="shared" ca="1" si="249"/>
        <v xml:space="preserve"> App </v>
      </c>
      <c r="E826" t="str">
        <f t="shared" ca="1" si="249"/>
        <v xml:space="preserve"> App </v>
      </c>
      <c r="F826" t="str">
        <f t="shared" ca="1" si="233"/>
        <v xml:space="preserve"> 信用卡 </v>
      </c>
      <c r="G826" t="str">
        <f t="shared" ca="1" si="234"/>
        <v xml:space="preserve"> App - App - 信用卡 </v>
      </c>
      <c r="H826" t="str">
        <f t="shared" ca="1" si="235"/>
        <v>4227</v>
      </c>
      <c r="I826">
        <f t="shared" ca="1" si="236"/>
        <v>6</v>
      </c>
      <c r="J826" t="str">
        <f t="shared" ca="1" si="237"/>
        <v>App - App - 信用卡</v>
      </c>
      <c r="K826" t="str">
        <f t="shared" ca="1" si="238"/>
        <v>137****4227</v>
      </c>
      <c r="L826">
        <f t="shared" si="239"/>
        <v>826</v>
      </c>
      <c r="M826">
        <f t="shared" si="240"/>
        <v>825</v>
      </c>
      <c r="N826" s="3">
        <f t="shared" ca="1" si="241"/>
        <v>174726</v>
      </c>
      <c r="O826" s="5">
        <f t="shared" ca="1" si="242"/>
        <v>170403</v>
      </c>
      <c r="P826" t="str">
        <f t="shared" ca="1" si="243"/>
        <v xml:space="preserve"> 支付宝 </v>
      </c>
      <c r="Q826" t="str">
        <f t="shared" ca="1" si="244"/>
        <v xml:space="preserve"> 微信支付 </v>
      </c>
      <c r="R826" t="str">
        <f t="shared" ca="1" si="245"/>
        <v xml:space="preserve"> 信用卡 </v>
      </c>
      <c r="S826" t="str">
        <f t="shared" ca="1" si="246"/>
        <v>支付宝 - 微信支付 - 信用卡</v>
      </c>
    </row>
    <row r="827" spans="1:19" x14ac:dyDescent="0.2">
      <c r="A827" s="3">
        <f t="shared" ca="1" si="231"/>
        <v>170403</v>
      </c>
      <c r="B827">
        <v>100665</v>
      </c>
      <c r="C827">
        <f t="shared" ca="1" si="232"/>
        <v>13140623213</v>
      </c>
      <c r="D827" t="str">
        <f t="shared" ca="1" si="249"/>
        <v xml:space="preserve"> 微信 </v>
      </c>
      <c r="E827" t="str">
        <f t="shared" ca="1" si="249"/>
        <v xml:space="preserve"> App </v>
      </c>
      <c r="F827" t="str">
        <f t="shared" ca="1" si="233"/>
        <v xml:space="preserve"> 信用卡 </v>
      </c>
      <c r="G827" t="str">
        <f t="shared" ca="1" si="234"/>
        <v xml:space="preserve"> 微信 - App - 信用卡 </v>
      </c>
      <c r="H827" t="str">
        <f t="shared" ca="1" si="235"/>
        <v>3213</v>
      </c>
      <c r="I827">
        <f t="shared" ca="1" si="236"/>
        <v>6</v>
      </c>
      <c r="J827" t="str">
        <f t="shared" ca="1" si="237"/>
        <v>微信 - App - 信用卡</v>
      </c>
      <c r="K827" t="str">
        <f t="shared" ca="1" si="238"/>
        <v>131****3213</v>
      </c>
      <c r="L827">
        <f t="shared" si="239"/>
        <v>827</v>
      </c>
      <c r="M827">
        <f t="shared" si="240"/>
        <v>826</v>
      </c>
      <c r="N827" s="3">
        <f t="shared" ca="1" si="241"/>
        <v>105004</v>
      </c>
      <c r="O827" s="5">
        <f t="shared" ca="1" si="242"/>
        <v>143983</v>
      </c>
      <c r="P827" t="str">
        <f t="shared" ca="1" si="243"/>
        <v xml:space="preserve"> 微信支付 </v>
      </c>
      <c r="Q827" t="str">
        <f t="shared" ca="1" si="244"/>
        <v xml:space="preserve"> 微信支付 </v>
      </c>
      <c r="R827" t="str">
        <f t="shared" ca="1" si="245"/>
        <v xml:space="preserve"> 微信支付 </v>
      </c>
      <c r="S827" t="str">
        <f t="shared" ca="1" si="246"/>
        <v>微信支付 - 微信支付 - 微信支付</v>
      </c>
    </row>
    <row r="828" spans="1:19" x14ac:dyDescent="0.2">
      <c r="A828" s="3">
        <f t="shared" ca="1" si="231"/>
        <v>143983</v>
      </c>
      <c r="B828">
        <v>100732</v>
      </c>
      <c r="C828">
        <f t="shared" ca="1" si="232"/>
        <v>13876764102</v>
      </c>
      <c r="D828" t="str">
        <f t="shared" ca="1" si="249"/>
        <v xml:space="preserve"> App </v>
      </c>
      <c r="E828" t="str">
        <f t="shared" ca="1" si="249"/>
        <v xml:space="preserve"> 微信 </v>
      </c>
      <c r="F828" t="str">
        <f t="shared" ca="1" si="233"/>
        <v xml:space="preserve"> 信用卡 </v>
      </c>
      <c r="G828" t="str">
        <f t="shared" ca="1" si="234"/>
        <v xml:space="preserve"> App - 微信 - 信用卡 </v>
      </c>
      <c r="H828" t="str">
        <f t="shared" ca="1" si="235"/>
        <v>4102</v>
      </c>
      <c r="I828">
        <f t="shared" ca="1" si="236"/>
        <v>6</v>
      </c>
      <c r="J828" t="str">
        <f t="shared" ca="1" si="237"/>
        <v>App - 微信 - 信用卡</v>
      </c>
      <c r="K828" t="str">
        <f t="shared" ca="1" si="238"/>
        <v>138****4102</v>
      </c>
      <c r="L828">
        <f t="shared" si="239"/>
        <v>828</v>
      </c>
      <c r="M828">
        <f t="shared" si="240"/>
        <v>827</v>
      </c>
      <c r="N828" s="3">
        <f t="shared" ca="1" si="241"/>
        <v>170507</v>
      </c>
      <c r="O828" s="5">
        <f t="shared" ca="1" si="242"/>
        <v>125965</v>
      </c>
      <c r="P828" t="str">
        <f t="shared" ca="1" si="243"/>
        <v xml:space="preserve"> 微信支付 </v>
      </c>
      <c r="Q828" t="str">
        <f t="shared" ca="1" si="244"/>
        <v xml:space="preserve"> 微信支付 </v>
      </c>
      <c r="R828" t="str">
        <f t="shared" ca="1" si="245"/>
        <v xml:space="preserve"> 微信支付 </v>
      </c>
      <c r="S828" t="str">
        <f t="shared" ca="1" si="246"/>
        <v>微信支付 - 微信支付 - 微信支付</v>
      </c>
    </row>
    <row r="829" spans="1:19" x14ac:dyDescent="0.2">
      <c r="A829" s="3">
        <f t="shared" ca="1" si="231"/>
        <v>125965</v>
      </c>
      <c r="B829">
        <v>100688</v>
      </c>
      <c r="C829">
        <f t="shared" ca="1" si="232"/>
        <v>13449853016</v>
      </c>
      <c r="D829" t="str">
        <f t="shared" ca="1" si="249"/>
        <v xml:space="preserve"> 微信 </v>
      </c>
      <c r="E829" t="str">
        <f t="shared" ca="1" si="249"/>
        <v xml:space="preserve"> App </v>
      </c>
      <c r="F829" t="str">
        <f t="shared" ca="1" si="233"/>
        <v xml:space="preserve"> 信用卡 </v>
      </c>
      <c r="G829" t="str">
        <f t="shared" ca="1" si="234"/>
        <v xml:space="preserve"> 微信 - App - 信用卡 </v>
      </c>
      <c r="H829" t="str">
        <f t="shared" ca="1" si="235"/>
        <v>3016</v>
      </c>
      <c r="I829">
        <f t="shared" ca="1" si="236"/>
        <v>6</v>
      </c>
      <c r="J829" t="str">
        <f t="shared" ca="1" si="237"/>
        <v>微信 - App - 信用卡</v>
      </c>
      <c r="K829" t="str">
        <f t="shared" ca="1" si="238"/>
        <v>134****3016</v>
      </c>
      <c r="L829">
        <f t="shared" si="239"/>
        <v>829</v>
      </c>
      <c r="M829">
        <f t="shared" si="240"/>
        <v>828</v>
      </c>
      <c r="N829" s="3">
        <f t="shared" ca="1" si="241"/>
        <v>108467</v>
      </c>
      <c r="O829" s="5">
        <f t="shared" ca="1" si="242"/>
        <v>107190</v>
      </c>
      <c r="P829" t="str">
        <f t="shared" ca="1" si="243"/>
        <v xml:space="preserve"> 微信支付 </v>
      </c>
      <c r="Q829" t="str">
        <f t="shared" ca="1" si="244"/>
        <v xml:space="preserve"> 信用卡 </v>
      </c>
      <c r="R829" t="str">
        <f t="shared" ca="1" si="245"/>
        <v xml:space="preserve"> 信用卡 </v>
      </c>
      <c r="S829" t="str">
        <f t="shared" ca="1" si="246"/>
        <v>微信支付 - 信用卡 - 信用卡</v>
      </c>
    </row>
    <row r="830" spans="1:19" x14ac:dyDescent="0.2">
      <c r="A830" s="3">
        <f t="shared" ca="1" si="231"/>
        <v>107190</v>
      </c>
      <c r="B830">
        <v>100524</v>
      </c>
      <c r="C830">
        <f t="shared" ca="1" si="232"/>
        <v>13987769485</v>
      </c>
      <c r="D830" t="str">
        <f t="shared" ca="1" si="249"/>
        <v xml:space="preserve"> 天猫 </v>
      </c>
      <c r="E830" t="str">
        <f t="shared" ca="1" si="249"/>
        <v xml:space="preserve"> 微信 </v>
      </c>
      <c r="F830" t="str">
        <f t="shared" ca="1" si="233"/>
        <v xml:space="preserve"> 信用卡 </v>
      </c>
      <c r="G830" t="str">
        <f t="shared" ca="1" si="234"/>
        <v xml:space="preserve"> 天猫 - 微信 - 信用卡 </v>
      </c>
      <c r="H830" t="str">
        <f t="shared" ca="1" si="235"/>
        <v>9485</v>
      </c>
      <c r="I830">
        <f t="shared" ca="1" si="236"/>
        <v>6</v>
      </c>
      <c r="J830" t="str">
        <f t="shared" ca="1" si="237"/>
        <v>天猫 - 微信 - 信用卡</v>
      </c>
      <c r="K830" t="str">
        <f t="shared" ca="1" si="238"/>
        <v>139****9485</v>
      </c>
      <c r="L830">
        <f t="shared" si="239"/>
        <v>830</v>
      </c>
      <c r="M830">
        <f t="shared" si="240"/>
        <v>829</v>
      </c>
      <c r="N830" s="3">
        <f t="shared" ca="1" si="241"/>
        <v>147534</v>
      </c>
      <c r="O830" s="5">
        <f t="shared" ca="1" si="242"/>
        <v>116130</v>
      </c>
      <c r="P830" t="str">
        <f t="shared" ca="1" si="243"/>
        <v xml:space="preserve"> 支付宝 </v>
      </c>
      <c r="Q830" t="str">
        <f t="shared" ca="1" si="244"/>
        <v xml:space="preserve"> 微信支付 </v>
      </c>
      <c r="R830" t="str">
        <f t="shared" ca="1" si="245"/>
        <v xml:space="preserve"> 微信支付 </v>
      </c>
      <c r="S830" t="str">
        <f t="shared" ca="1" si="246"/>
        <v>支付宝 - 微信支付 - 微信支付</v>
      </c>
    </row>
    <row r="831" spans="1:19" x14ac:dyDescent="0.2">
      <c r="A831" s="3">
        <f t="shared" ca="1" si="231"/>
        <v>116130</v>
      </c>
      <c r="B831">
        <v>100241</v>
      </c>
      <c r="C831">
        <f t="shared" ca="1" si="232"/>
        <v>13098684212</v>
      </c>
      <c r="D831" t="str">
        <f t="shared" ca="1" si="249"/>
        <v xml:space="preserve"> App </v>
      </c>
      <c r="E831" t="str">
        <f t="shared" ca="1" si="249"/>
        <v xml:space="preserve"> 天猫 </v>
      </c>
      <c r="F831" t="str">
        <f t="shared" ca="1" si="233"/>
        <v xml:space="preserve"> 微信支付 </v>
      </c>
      <c r="G831" t="str">
        <f t="shared" ca="1" si="234"/>
        <v xml:space="preserve"> App - 天猫 - 微信支付 </v>
      </c>
      <c r="H831" t="str">
        <f t="shared" ca="1" si="235"/>
        <v>4212</v>
      </c>
      <c r="I831">
        <f t="shared" ca="1" si="236"/>
        <v>6</v>
      </c>
      <c r="J831" t="str">
        <f t="shared" ca="1" si="237"/>
        <v>App - 天猫 - 微信支付</v>
      </c>
      <c r="K831" t="str">
        <f t="shared" ca="1" si="238"/>
        <v>130****4212</v>
      </c>
      <c r="L831">
        <f t="shared" si="239"/>
        <v>831</v>
      </c>
      <c r="M831">
        <f t="shared" si="240"/>
        <v>830</v>
      </c>
      <c r="N831" s="3">
        <f t="shared" ca="1" si="241"/>
        <v>124463</v>
      </c>
      <c r="O831" s="5">
        <f t="shared" ca="1" si="242"/>
        <v>122606</v>
      </c>
      <c r="P831" t="str">
        <f t="shared" ca="1" si="243"/>
        <v xml:space="preserve"> 信用卡 </v>
      </c>
      <c r="Q831" t="str">
        <f t="shared" ca="1" si="244"/>
        <v xml:space="preserve"> 信用卡 </v>
      </c>
      <c r="R831" t="str">
        <f t="shared" ca="1" si="245"/>
        <v xml:space="preserve"> 支付宝 </v>
      </c>
      <c r="S831" t="str">
        <f t="shared" ca="1" si="246"/>
        <v>信用卡 - 信用卡 - 支付宝</v>
      </c>
    </row>
    <row r="832" spans="1:19" x14ac:dyDescent="0.2">
      <c r="A832" s="3">
        <f t="shared" ca="1" si="231"/>
        <v>122606</v>
      </c>
      <c r="B832">
        <v>101022</v>
      </c>
      <c r="C832">
        <f t="shared" ca="1" si="232"/>
        <v>13467468601</v>
      </c>
      <c r="D832" t="str">
        <f t="shared" ca="1" si="249"/>
        <v xml:space="preserve"> App </v>
      </c>
      <c r="E832" t="str">
        <f t="shared" ca="1" si="249"/>
        <v xml:space="preserve"> 天猫 </v>
      </c>
      <c r="F832" t="str">
        <f t="shared" ca="1" si="233"/>
        <v xml:space="preserve"> 微信支付 </v>
      </c>
      <c r="G832" t="str">
        <f t="shared" ca="1" si="234"/>
        <v xml:space="preserve"> App - 天猫 - 微信支付 </v>
      </c>
      <c r="H832" t="str">
        <f t="shared" ca="1" si="235"/>
        <v>8601</v>
      </c>
      <c r="I832">
        <f t="shared" ca="1" si="236"/>
        <v>6</v>
      </c>
      <c r="J832" t="str">
        <f t="shared" ca="1" si="237"/>
        <v>App - 天猫 - 微信支付</v>
      </c>
      <c r="K832" t="str">
        <f t="shared" ca="1" si="238"/>
        <v>134****8601</v>
      </c>
      <c r="L832">
        <f t="shared" si="239"/>
        <v>832</v>
      </c>
      <c r="M832">
        <f t="shared" si="240"/>
        <v>831</v>
      </c>
      <c r="N832" s="3">
        <f t="shared" ca="1" si="241"/>
        <v>179778</v>
      </c>
      <c r="O832" s="5">
        <f t="shared" ca="1" si="242"/>
        <v>174413</v>
      </c>
      <c r="P832" t="str">
        <f t="shared" ca="1" si="243"/>
        <v xml:space="preserve"> 微信支付 </v>
      </c>
      <c r="Q832" t="str">
        <f t="shared" ca="1" si="244"/>
        <v xml:space="preserve"> 信用卡 </v>
      </c>
      <c r="R832" t="str">
        <f t="shared" ca="1" si="245"/>
        <v xml:space="preserve"> 微信支付 </v>
      </c>
      <c r="S832" t="str">
        <f t="shared" ca="1" si="246"/>
        <v>微信支付 - 信用卡 - 微信支付</v>
      </c>
    </row>
    <row r="833" spans="1:19" x14ac:dyDescent="0.2">
      <c r="A833" s="3">
        <f t="shared" ca="1" si="231"/>
        <v>174413</v>
      </c>
      <c r="B833">
        <v>101104</v>
      </c>
      <c r="C833">
        <f t="shared" ca="1" si="232"/>
        <v>13652140453</v>
      </c>
      <c r="D833" t="str">
        <f t="shared" ca="1" si="249"/>
        <v xml:space="preserve"> 微信 </v>
      </c>
      <c r="E833" t="str">
        <f t="shared" ca="1" si="249"/>
        <v xml:space="preserve"> 微信 </v>
      </c>
      <c r="F833" t="str">
        <f t="shared" ca="1" si="233"/>
        <v xml:space="preserve"> 支付宝 </v>
      </c>
      <c r="G833" t="str">
        <f t="shared" ca="1" si="234"/>
        <v xml:space="preserve"> 微信 - 微信 - 支付宝 </v>
      </c>
      <c r="H833" t="str">
        <f t="shared" ca="1" si="235"/>
        <v>0453</v>
      </c>
      <c r="I833">
        <f t="shared" ca="1" si="236"/>
        <v>6</v>
      </c>
      <c r="J833" t="str">
        <f t="shared" ca="1" si="237"/>
        <v>微信 - 微信 - 支付宝</v>
      </c>
      <c r="K833" t="str">
        <f t="shared" ca="1" si="238"/>
        <v>136****0453</v>
      </c>
      <c r="L833">
        <f t="shared" si="239"/>
        <v>833</v>
      </c>
      <c r="M833">
        <f t="shared" si="240"/>
        <v>832</v>
      </c>
      <c r="N833" s="3">
        <f t="shared" ca="1" si="241"/>
        <v>102097</v>
      </c>
      <c r="O833" s="5">
        <f t="shared" ca="1" si="242"/>
        <v>133768</v>
      </c>
      <c r="P833" t="str">
        <f t="shared" ca="1" si="243"/>
        <v xml:space="preserve"> 支付宝 </v>
      </c>
      <c r="Q833" t="str">
        <f t="shared" ca="1" si="244"/>
        <v xml:space="preserve"> 支付宝 </v>
      </c>
      <c r="R833" t="str">
        <f t="shared" ca="1" si="245"/>
        <v xml:space="preserve"> 支付宝 </v>
      </c>
      <c r="S833" t="str">
        <f t="shared" ca="1" si="246"/>
        <v>支付宝 - 支付宝 - 支付宝</v>
      </c>
    </row>
    <row r="834" spans="1:19" x14ac:dyDescent="0.2">
      <c r="A834" s="3">
        <f t="shared" ref="A834:A897" ca="1" si="250">ROUND((RAND()*100000+100000),0)</f>
        <v>133768</v>
      </c>
      <c r="B834">
        <v>100941</v>
      </c>
      <c r="C834">
        <f t="shared" ref="C834:C897" ca="1" si="251">ROUND((13000000000+RAND()*1000000000),0)</f>
        <v>13774806943</v>
      </c>
      <c r="D834" t="str">
        <f t="shared" ca="1" si="249"/>
        <v xml:space="preserve"> 微信 </v>
      </c>
      <c r="E834" t="str">
        <f t="shared" ca="1" si="249"/>
        <v xml:space="preserve"> 天猫 </v>
      </c>
      <c r="F834" t="str">
        <f t="shared" ref="F834:F897" ca="1" si="252">IF(RAND()&lt;0.33," 信用卡 ",IF(RAND()&lt;0.66," 微信支付 "," 支付宝 "))</f>
        <v xml:space="preserve"> 信用卡 </v>
      </c>
      <c r="G834" t="str">
        <f t="shared" ref="G834:G897" ca="1" si="253">CONCATENATE(D834,"-",E834,"-",F834)</f>
        <v xml:space="preserve"> 微信 - 天猫 - 信用卡 </v>
      </c>
      <c r="H834" t="str">
        <f t="shared" ref="H834:H897" ca="1" si="254">RIGHT(C834,4)</f>
        <v>6943</v>
      </c>
      <c r="I834">
        <f t="shared" ref="I834:I897" ca="1" si="255">LEN(A834)</f>
        <v>6</v>
      </c>
      <c r="J834" t="str">
        <f t="shared" ref="J834:J897" ca="1" si="256">TRIM(G834)</f>
        <v>微信 - 天猫 - 信用卡</v>
      </c>
      <c r="K834" t="str">
        <f t="shared" ref="K834:K897" ca="1" si="257">REPLACE(C834,4,4,"****")</f>
        <v>137****6943</v>
      </c>
      <c r="L834">
        <f t="shared" ref="L834:L897" si="258">ROW(A834)</f>
        <v>834</v>
      </c>
      <c r="M834">
        <f t="shared" ref="M834:M897" si="259">MATCH(B834,$B$2:$B$1501,)</f>
        <v>833</v>
      </c>
      <c r="N834" s="3">
        <f t="shared" ref="N834:N897" ca="1" si="260">INDEX($A$2:$A$1501,(MATCH(B834+1,$B$2:$B$1501,)))</f>
        <v>198975</v>
      </c>
      <c r="O834" s="5">
        <f t="shared" ref="O834:O897" ca="1" si="261">A835</f>
        <v>171765</v>
      </c>
      <c r="P834" t="str">
        <f t="shared" ca="1" si="243"/>
        <v xml:space="preserve"> 支付宝 </v>
      </c>
      <c r="Q834" t="str">
        <f t="shared" ca="1" si="244"/>
        <v xml:space="preserve"> 微信支付 </v>
      </c>
      <c r="R834" t="str">
        <f t="shared" ca="1" si="245"/>
        <v xml:space="preserve"> 信用卡 </v>
      </c>
      <c r="S834" t="str">
        <f t="shared" ca="1" si="246"/>
        <v>支付宝 - 微信支付 - 信用卡</v>
      </c>
    </row>
    <row r="835" spans="1:19" x14ac:dyDescent="0.2">
      <c r="A835" s="3">
        <f t="shared" ca="1" si="250"/>
        <v>171765</v>
      </c>
      <c r="B835">
        <v>101197</v>
      </c>
      <c r="C835">
        <f t="shared" ca="1" si="251"/>
        <v>13326704728</v>
      </c>
      <c r="D835" t="str">
        <f t="shared" ca="1" si="249"/>
        <v xml:space="preserve"> 微信 </v>
      </c>
      <c r="E835" t="str">
        <f t="shared" ca="1" si="249"/>
        <v xml:space="preserve"> App </v>
      </c>
      <c r="F835" t="str">
        <f t="shared" ca="1" si="252"/>
        <v xml:space="preserve"> 微信支付 </v>
      </c>
      <c r="G835" t="str">
        <f t="shared" ca="1" si="253"/>
        <v xml:space="preserve"> 微信 - App - 微信支付 </v>
      </c>
      <c r="H835" t="str">
        <f t="shared" ca="1" si="254"/>
        <v>4728</v>
      </c>
      <c r="I835">
        <f t="shared" ca="1" si="255"/>
        <v>6</v>
      </c>
      <c r="J835" t="str">
        <f t="shared" ca="1" si="256"/>
        <v>微信 - App - 微信支付</v>
      </c>
      <c r="K835" t="str">
        <f t="shared" ca="1" si="257"/>
        <v>133****4728</v>
      </c>
      <c r="L835">
        <f t="shared" si="258"/>
        <v>835</v>
      </c>
      <c r="M835">
        <f t="shared" si="259"/>
        <v>834</v>
      </c>
      <c r="N835" s="3">
        <f t="shared" ca="1" si="260"/>
        <v>112739</v>
      </c>
      <c r="O835" s="5">
        <f t="shared" ca="1" si="261"/>
        <v>192246</v>
      </c>
      <c r="P835" t="str">
        <f t="shared" ca="1" si="243"/>
        <v xml:space="preserve"> 微信支付 </v>
      </c>
      <c r="Q835" t="str">
        <f t="shared" ca="1" si="244"/>
        <v xml:space="preserve"> 支付宝 </v>
      </c>
      <c r="R835" t="str">
        <f t="shared" ca="1" si="245"/>
        <v xml:space="preserve"> 支付宝 </v>
      </c>
      <c r="S835" t="str">
        <f t="shared" ca="1" si="246"/>
        <v>微信支付 - 支付宝 - 支付宝</v>
      </c>
    </row>
    <row r="836" spans="1:19" x14ac:dyDescent="0.2">
      <c r="A836" s="3">
        <f t="shared" ca="1" si="250"/>
        <v>192246</v>
      </c>
      <c r="B836">
        <v>101079</v>
      </c>
      <c r="C836">
        <f t="shared" ca="1" si="251"/>
        <v>13014175161</v>
      </c>
      <c r="D836" t="str">
        <f t="shared" ca="1" si="249"/>
        <v xml:space="preserve"> App </v>
      </c>
      <c r="E836" t="str">
        <f t="shared" ca="1" si="249"/>
        <v xml:space="preserve"> 天猫 </v>
      </c>
      <c r="F836" t="str">
        <f t="shared" ca="1" si="252"/>
        <v xml:space="preserve"> 微信支付 </v>
      </c>
      <c r="G836" t="str">
        <f t="shared" ca="1" si="253"/>
        <v xml:space="preserve"> App - 天猫 - 微信支付 </v>
      </c>
      <c r="H836" t="str">
        <f t="shared" ca="1" si="254"/>
        <v>5161</v>
      </c>
      <c r="I836">
        <f t="shared" ca="1" si="255"/>
        <v>6</v>
      </c>
      <c r="J836" t="str">
        <f t="shared" ca="1" si="256"/>
        <v>App - 天猫 - 微信支付</v>
      </c>
      <c r="K836" t="str">
        <f t="shared" ca="1" si="257"/>
        <v>130****5161</v>
      </c>
      <c r="L836">
        <f t="shared" si="258"/>
        <v>836</v>
      </c>
      <c r="M836">
        <f t="shared" si="259"/>
        <v>835</v>
      </c>
      <c r="N836" s="3">
        <f t="shared" ca="1" si="260"/>
        <v>196259</v>
      </c>
      <c r="O836" s="5">
        <f t="shared" ca="1" si="261"/>
        <v>145951</v>
      </c>
      <c r="P836" t="str">
        <f t="shared" ref="P836:P899" ca="1" si="262">INDEX($F$2:$F$1501,(MATCH($B835+1,$B$2:$B$1501,)))</f>
        <v xml:space="preserve"> 支付宝 </v>
      </c>
      <c r="Q836" t="str">
        <f t="shared" ref="Q836:Q899" ca="1" si="263">INDEX($F$2:$F$1501,(MATCH($B835+2,$B$2:$B$1501,)))</f>
        <v xml:space="preserve"> 微信支付 </v>
      </c>
      <c r="R836" t="str">
        <f t="shared" ref="R836:R899" ca="1" si="264">INDEX($F$2:$F$1501,(MATCH($B835+3,$B$2:$B$1501,)))</f>
        <v xml:space="preserve"> 信用卡 </v>
      </c>
      <c r="S836" t="str">
        <f t="shared" ref="S836:S899" ca="1" si="265">TRIM(_xlfn.CONCAT(P836,"-",Q836,"-",R836))</f>
        <v>支付宝 - 微信支付 - 信用卡</v>
      </c>
    </row>
    <row r="837" spans="1:19" x14ac:dyDescent="0.2">
      <c r="A837" s="3">
        <f t="shared" ca="1" si="250"/>
        <v>145951</v>
      </c>
      <c r="B837">
        <v>100598</v>
      </c>
      <c r="C837">
        <f t="shared" ca="1" si="251"/>
        <v>13463259835</v>
      </c>
      <c r="D837" t="str">
        <f t="shared" ca="1" si="249"/>
        <v xml:space="preserve"> 微信 </v>
      </c>
      <c r="E837" t="str">
        <f t="shared" ca="1" si="249"/>
        <v xml:space="preserve"> App </v>
      </c>
      <c r="F837" t="str">
        <f t="shared" ca="1" si="252"/>
        <v xml:space="preserve"> 信用卡 </v>
      </c>
      <c r="G837" t="str">
        <f t="shared" ca="1" si="253"/>
        <v xml:space="preserve"> 微信 - App - 信用卡 </v>
      </c>
      <c r="H837" t="str">
        <f t="shared" ca="1" si="254"/>
        <v>9835</v>
      </c>
      <c r="I837">
        <f t="shared" ca="1" si="255"/>
        <v>6</v>
      </c>
      <c r="J837" t="str">
        <f t="shared" ca="1" si="256"/>
        <v>微信 - App - 信用卡</v>
      </c>
      <c r="K837" t="str">
        <f t="shared" ca="1" si="257"/>
        <v>134****9835</v>
      </c>
      <c r="L837">
        <f t="shared" si="258"/>
        <v>837</v>
      </c>
      <c r="M837">
        <f t="shared" si="259"/>
        <v>836</v>
      </c>
      <c r="N837" s="3">
        <f t="shared" ca="1" si="260"/>
        <v>120168</v>
      </c>
      <c r="O837" s="5">
        <f t="shared" ca="1" si="261"/>
        <v>131911</v>
      </c>
      <c r="P837" t="str">
        <f t="shared" ca="1" si="262"/>
        <v xml:space="preserve"> 微信支付 </v>
      </c>
      <c r="Q837" t="str">
        <f t="shared" ca="1" si="263"/>
        <v xml:space="preserve"> 支付宝 </v>
      </c>
      <c r="R837" t="str">
        <f t="shared" ca="1" si="264"/>
        <v xml:space="preserve"> 支付宝 </v>
      </c>
      <c r="S837" t="str">
        <f t="shared" ca="1" si="265"/>
        <v>微信支付 - 支付宝 - 支付宝</v>
      </c>
    </row>
    <row r="838" spans="1:19" x14ac:dyDescent="0.2">
      <c r="A838" s="3">
        <f t="shared" ca="1" si="250"/>
        <v>131911</v>
      </c>
      <c r="B838">
        <v>100216</v>
      </c>
      <c r="C838">
        <f t="shared" ca="1" si="251"/>
        <v>13070223754</v>
      </c>
      <c r="D838" t="str">
        <f t="shared" ca="1" si="249"/>
        <v xml:space="preserve"> 天猫 </v>
      </c>
      <c r="E838" t="str">
        <f t="shared" ca="1" si="249"/>
        <v xml:space="preserve"> 微信 </v>
      </c>
      <c r="F838" t="str">
        <f t="shared" ca="1" si="252"/>
        <v xml:space="preserve"> 微信支付 </v>
      </c>
      <c r="G838" t="str">
        <f t="shared" ca="1" si="253"/>
        <v xml:space="preserve"> 天猫 - 微信 - 微信支付 </v>
      </c>
      <c r="H838" t="str">
        <f t="shared" ca="1" si="254"/>
        <v>3754</v>
      </c>
      <c r="I838">
        <f t="shared" ca="1" si="255"/>
        <v>6</v>
      </c>
      <c r="J838" t="str">
        <f t="shared" ca="1" si="256"/>
        <v>天猫 - 微信 - 微信支付</v>
      </c>
      <c r="K838" t="str">
        <f t="shared" ca="1" si="257"/>
        <v>130****3754</v>
      </c>
      <c r="L838">
        <f t="shared" si="258"/>
        <v>838</v>
      </c>
      <c r="M838">
        <f t="shared" si="259"/>
        <v>837</v>
      </c>
      <c r="N838" s="3">
        <f t="shared" ca="1" si="260"/>
        <v>146018</v>
      </c>
      <c r="O838" s="5">
        <f t="shared" ca="1" si="261"/>
        <v>160200</v>
      </c>
      <c r="P838" t="str">
        <f t="shared" ca="1" si="262"/>
        <v xml:space="preserve"> 微信支付 </v>
      </c>
      <c r="Q838" t="str">
        <f t="shared" ca="1" si="263"/>
        <v xml:space="preserve"> 信用卡 </v>
      </c>
      <c r="R838" t="str">
        <f t="shared" ca="1" si="264"/>
        <v xml:space="preserve"> 微信支付 </v>
      </c>
      <c r="S838" t="str">
        <f t="shared" ca="1" si="265"/>
        <v>微信支付 - 信用卡 - 微信支付</v>
      </c>
    </row>
    <row r="839" spans="1:19" x14ac:dyDescent="0.2">
      <c r="A839" s="3">
        <f t="shared" ca="1" si="250"/>
        <v>160200</v>
      </c>
      <c r="B839">
        <v>101145</v>
      </c>
      <c r="C839">
        <f t="shared" ca="1" si="251"/>
        <v>13158128502</v>
      </c>
      <c r="D839" t="str">
        <f t="shared" ca="1" si="249"/>
        <v xml:space="preserve"> 微信 </v>
      </c>
      <c r="E839" t="str">
        <f t="shared" ca="1" si="249"/>
        <v xml:space="preserve"> 天猫 </v>
      </c>
      <c r="F839" t="str">
        <f t="shared" ca="1" si="252"/>
        <v xml:space="preserve"> 微信支付 </v>
      </c>
      <c r="G839" t="str">
        <f t="shared" ca="1" si="253"/>
        <v xml:space="preserve"> 微信 - 天猫 - 微信支付 </v>
      </c>
      <c r="H839" t="str">
        <f t="shared" ca="1" si="254"/>
        <v>8502</v>
      </c>
      <c r="I839">
        <f t="shared" ca="1" si="255"/>
        <v>6</v>
      </c>
      <c r="J839" t="str">
        <f t="shared" ca="1" si="256"/>
        <v>微信 - 天猫 - 微信支付</v>
      </c>
      <c r="K839" t="str">
        <f t="shared" ca="1" si="257"/>
        <v>131****8502</v>
      </c>
      <c r="L839">
        <f t="shared" si="258"/>
        <v>839</v>
      </c>
      <c r="M839">
        <f t="shared" si="259"/>
        <v>838</v>
      </c>
      <c r="N839" s="3">
        <f t="shared" ca="1" si="260"/>
        <v>173432</v>
      </c>
      <c r="O839" s="5">
        <f t="shared" ca="1" si="261"/>
        <v>129159</v>
      </c>
      <c r="P839" t="str">
        <f t="shared" ca="1" si="262"/>
        <v xml:space="preserve"> 微信支付 </v>
      </c>
      <c r="Q839" t="str">
        <f t="shared" ca="1" si="263"/>
        <v xml:space="preserve"> 微信支付 </v>
      </c>
      <c r="R839" t="str">
        <f t="shared" ca="1" si="264"/>
        <v xml:space="preserve"> 信用卡 </v>
      </c>
      <c r="S839" t="str">
        <f t="shared" ca="1" si="265"/>
        <v>微信支付 - 微信支付 - 信用卡</v>
      </c>
    </row>
    <row r="840" spans="1:19" x14ac:dyDescent="0.2">
      <c r="A840" s="3">
        <f t="shared" ca="1" si="250"/>
        <v>129159</v>
      </c>
      <c r="B840">
        <v>100161</v>
      </c>
      <c r="C840">
        <f t="shared" ca="1" si="251"/>
        <v>13437413946</v>
      </c>
      <c r="D840" t="str">
        <f t="shared" ca="1" si="249"/>
        <v xml:space="preserve"> 微信 </v>
      </c>
      <c r="E840" t="str">
        <f t="shared" ca="1" si="249"/>
        <v xml:space="preserve"> 微信 </v>
      </c>
      <c r="F840" t="str">
        <f t="shared" ca="1" si="252"/>
        <v xml:space="preserve"> 支付宝 </v>
      </c>
      <c r="G840" t="str">
        <f t="shared" ca="1" si="253"/>
        <v xml:space="preserve"> 微信 - 微信 - 支付宝 </v>
      </c>
      <c r="H840" t="str">
        <f t="shared" ca="1" si="254"/>
        <v>3946</v>
      </c>
      <c r="I840">
        <f t="shared" ca="1" si="255"/>
        <v>6</v>
      </c>
      <c r="J840" t="str">
        <f t="shared" ca="1" si="256"/>
        <v>微信 - 微信 - 支付宝</v>
      </c>
      <c r="K840" t="str">
        <f t="shared" ca="1" si="257"/>
        <v>134****3946</v>
      </c>
      <c r="L840">
        <f t="shared" si="258"/>
        <v>840</v>
      </c>
      <c r="M840">
        <f t="shared" si="259"/>
        <v>839</v>
      </c>
      <c r="N840" s="3">
        <f t="shared" ca="1" si="260"/>
        <v>155687</v>
      </c>
      <c r="O840" s="5">
        <f t="shared" ca="1" si="261"/>
        <v>102301</v>
      </c>
      <c r="P840" t="str">
        <f t="shared" ca="1" si="262"/>
        <v xml:space="preserve"> 微信支付 </v>
      </c>
      <c r="Q840" t="str">
        <f t="shared" ca="1" si="263"/>
        <v xml:space="preserve"> 信用卡 </v>
      </c>
      <c r="R840" t="str">
        <f t="shared" ca="1" si="264"/>
        <v xml:space="preserve"> 支付宝 </v>
      </c>
      <c r="S840" t="str">
        <f t="shared" ca="1" si="265"/>
        <v>微信支付 - 信用卡 - 支付宝</v>
      </c>
    </row>
    <row r="841" spans="1:19" x14ac:dyDescent="0.2">
      <c r="A841" s="3">
        <f t="shared" ca="1" si="250"/>
        <v>102301</v>
      </c>
      <c r="B841">
        <v>100684</v>
      </c>
      <c r="C841">
        <f t="shared" ca="1" si="251"/>
        <v>13764406368</v>
      </c>
      <c r="D841" t="str">
        <f t="shared" ca="1" si="249"/>
        <v xml:space="preserve"> 天猫 </v>
      </c>
      <c r="E841" t="str">
        <f t="shared" ca="1" si="249"/>
        <v xml:space="preserve"> 天猫 </v>
      </c>
      <c r="F841" t="str">
        <f t="shared" ca="1" si="252"/>
        <v xml:space="preserve"> 支付宝 </v>
      </c>
      <c r="G841" t="str">
        <f t="shared" ca="1" si="253"/>
        <v xml:space="preserve"> 天猫 - 天猫 - 支付宝 </v>
      </c>
      <c r="H841" t="str">
        <f t="shared" ca="1" si="254"/>
        <v>6368</v>
      </c>
      <c r="I841">
        <f t="shared" ca="1" si="255"/>
        <v>6</v>
      </c>
      <c r="J841" t="str">
        <f t="shared" ca="1" si="256"/>
        <v>天猫 - 天猫 - 支付宝</v>
      </c>
      <c r="K841" t="str">
        <f t="shared" ca="1" si="257"/>
        <v>137****6368</v>
      </c>
      <c r="L841">
        <f t="shared" si="258"/>
        <v>841</v>
      </c>
      <c r="M841">
        <f t="shared" si="259"/>
        <v>840</v>
      </c>
      <c r="N841" s="3">
        <f t="shared" ca="1" si="260"/>
        <v>123569</v>
      </c>
      <c r="O841" s="5">
        <f t="shared" ca="1" si="261"/>
        <v>150570</v>
      </c>
      <c r="P841" t="str">
        <f t="shared" ca="1" si="262"/>
        <v xml:space="preserve"> 支付宝 </v>
      </c>
      <c r="Q841" t="str">
        <f t="shared" ca="1" si="263"/>
        <v xml:space="preserve"> 微信支付 </v>
      </c>
      <c r="R841" t="str">
        <f t="shared" ca="1" si="264"/>
        <v xml:space="preserve"> 微信支付 </v>
      </c>
      <c r="S841" t="str">
        <f t="shared" ca="1" si="265"/>
        <v>支付宝 - 微信支付 - 微信支付</v>
      </c>
    </row>
    <row r="842" spans="1:19" x14ac:dyDescent="0.2">
      <c r="A842" s="3">
        <f t="shared" ca="1" si="250"/>
        <v>150570</v>
      </c>
      <c r="B842">
        <v>101377</v>
      </c>
      <c r="C842">
        <f t="shared" ca="1" si="251"/>
        <v>13305584401</v>
      </c>
      <c r="D842" t="str">
        <f t="shared" ref="D842:E861" ca="1" si="266">IF(RAND()&lt;0.33," 天猫 ",IF(RAND()&lt;0.66," 微信 "," App "))</f>
        <v xml:space="preserve"> 微信 </v>
      </c>
      <c r="E842" t="str">
        <f t="shared" ca="1" si="266"/>
        <v xml:space="preserve"> 微信 </v>
      </c>
      <c r="F842" t="str">
        <f t="shared" ca="1" si="252"/>
        <v xml:space="preserve"> 微信支付 </v>
      </c>
      <c r="G842" t="str">
        <f t="shared" ca="1" si="253"/>
        <v xml:space="preserve"> 微信 - 微信 - 微信支付 </v>
      </c>
      <c r="H842" t="str">
        <f t="shared" ca="1" si="254"/>
        <v>4401</v>
      </c>
      <c r="I842">
        <f t="shared" ca="1" si="255"/>
        <v>6</v>
      </c>
      <c r="J842" t="str">
        <f t="shared" ca="1" si="256"/>
        <v>微信 - 微信 - 微信支付</v>
      </c>
      <c r="K842" t="str">
        <f t="shared" ca="1" si="257"/>
        <v>133****4401</v>
      </c>
      <c r="L842">
        <f t="shared" si="258"/>
        <v>842</v>
      </c>
      <c r="M842">
        <f t="shared" si="259"/>
        <v>841</v>
      </c>
      <c r="N842" s="3">
        <f t="shared" ca="1" si="260"/>
        <v>187836</v>
      </c>
      <c r="O842" s="5">
        <f t="shared" ca="1" si="261"/>
        <v>148673</v>
      </c>
      <c r="P842" t="str">
        <f t="shared" ca="1" si="262"/>
        <v xml:space="preserve"> 信用卡 </v>
      </c>
      <c r="Q842" t="str">
        <f t="shared" ca="1" si="263"/>
        <v xml:space="preserve"> 支付宝 </v>
      </c>
      <c r="R842" t="str">
        <f t="shared" ca="1" si="264"/>
        <v xml:space="preserve"> 信用卡 </v>
      </c>
      <c r="S842" t="str">
        <f t="shared" ca="1" si="265"/>
        <v>信用卡 - 支付宝 - 信用卡</v>
      </c>
    </row>
    <row r="843" spans="1:19" x14ac:dyDescent="0.2">
      <c r="A843" s="3">
        <f t="shared" ca="1" si="250"/>
        <v>148673</v>
      </c>
      <c r="B843">
        <v>100078</v>
      </c>
      <c r="C843">
        <f t="shared" ca="1" si="251"/>
        <v>13565902840</v>
      </c>
      <c r="D843" t="str">
        <f t="shared" ca="1" si="266"/>
        <v xml:space="preserve"> 微信 </v>
      </c>
      <c r="E843" t="str">
        <f t="shared" ca="1" si="266"/>
        <v xml:space="preserve"> App </v>
      </c>
      <c r="F843" t="str">
        <f t="shared" ca="1" si="252"/>
        <v xml:space="preserve"> 信用卡 </v>
      </c>
      <c r="G843" t="str">
        <f t="shared" ca="1" si="253"/>
        <v xml:space="preserve"> 微信 - App - 信用卡 </v>
      </c>
      <c r="H843" t="str">
        <f t="shared" ca="1" si="254"/>
        <v>2840</v>
      </c>
      <c r="I843">
        <f t="shared" ca="1" si="255"/>
        <v>6</v>
      </c>
      <c r="J843" t="str">
        <f t="shared" ca="1" si="256"/>
        <v>微信 - App - 信用卡</v>
      </c>
      <c r="K843" t="str">
        <f t="shared" ca="1" si="257"/>
        <v>135****2840</v>
      </c>
      <c r="L843">
        <f t="shared" si="258"/>
        <v>843</v>
      </c>
      <c r="M843">
        <f t="shared" si="259"/>
        <v>842</v>
      </c>
      <c r="N843" s="3">
        <f t="shared" ca="1" si="260"/>
        <v>131057</v>
      </c>
      <c r="O843" s="5">
        <f t="shared" ca="1" si="261"/>
        <v>184054</v>
      </c>
      <c r="P843" t="str">
        <f t="shared" ca="1" si="262"/>
        <v xml:space="preserve"> 信用卡 </v>
      </c>
      <c r="Q843" t="str">
        <f t="shared" ca="1" si="263"/>
        <v xml:space="preserve"> 支付宝 </v>
      </c>
      <c r="R843" t="str">
        <f t="shared" ca="1" si="264"/>
        <v xml:space="preserve"> 信用卡 </v>
      </c>
      <c r="S843" t="str">
        <f t="shared" ca="1" si="265"/>
        <v>信用卡 - 支付宝 - 信用卡</v>
      </c>
    </row>
    <row r="844" spans="1:19" x14ac:dyDescent="0.2">
      <c r="A844" s="3">
        <f t="shared" ca="1" si="250"/>
        <v>184054</v>
      </c>
      <c r="B844">
        <v>100113</v>
      </c>
      <c r="C844">
        <f t="shared" ca="1" si="251"/>
        <v>13308111482</v>
      </c>
      <c r="D844" t="str">
        <f t="shared" ca="1" si="266"/>
        <v xml:space="preserve"> 微信 </v>
      </c>
      <c r="E844" t="str">
        <f t="shared" ca="1" si="266"/>
        <v xml:space="preserve"> 天猫 </v>
      </c>
      <c r="F844" t="str">
        <f t="shared" ca="1" si="252"/>
        <v xml:space="preserve"> 信用卡 </v>
      </c>
      <c r="G844" t="str">
        <f t="shared" ca="1" si="253"/>
        <v xml:space="preserve"> 微信 - 天猫 - 信用卡 </v>
      </c>
      <c r="H844" t="str">
        <f t="shared" ca="1" si="254"/>
        <v>1482</v>
      </c>
      <c r="I844">
        <f t="shared" ca="1" si="255"/>
        <v>6</v>
      </c>
      <c r="J844" t="str">
        <f t="shared" ca="1" si="256"/>
        <v>微信 - 天猫 - 信用卡</v>
      </c>
      <c r="K844" t="str">
        <f t="shared" ca="1" si="257"/>
        <v>133****1482</v>
      </c>
      <c r="L844">
        <f t="shared" si="258"/>
        <v>844</v>
      </c>
      <c r="M844">
        <f t="shared" si="259"/>
        <v>843</v>
      </c>
      <c r="N844" s="3">
        <f t="shared" ca="1" si="260"/>
        <v>106653</v>
      </c>
      <c r="O844" s="5">
        <f t="shared" ca="1" si="261"/>
        <v>194151</v>
      </c>
      <c r="P844" t="str">
        <f t="shared" ca="1" si="262"/>
        <v xml:space="preserve"> 支付宝 </v>
      </c>
      <c r="Q844" t="str">
        <f t="shared" ca="1" si="263"/>
        <v xml:space="preserve"> 信用卡 </v>
      </c>
      <c r="R844" t="str">
        <f t="shared" ca="1" si="264"/>
        <v xml:space="preserve"> 微信支付 </v>
      </c>
      <c r="S844" t="str">
        <f t="shared" ca="1" si="265"/>
        <v>支付宝 - 信用卡 - 微信支付</v>
      </c>
    </row>
    <row r="845" spans="1:19" x14ac:dyDescent="0.2">
      <c r="A845" s="3">
        <f t="shared" ca="1" si="250"/>
        <v>194151</v>
      </c>
      <c r="B845">
        <v>100621</v>
      </c>
      <c r="C845">
        <f t="shared" ca="1" si="251"/>
        <v>13564090598</v>
      </c>
      <c r="D845" t="str">
        <f t="shared" ca="1" si="266"/>
        <v xml:space="preserve"> 微信 </v>
      </c>
      <c r="E845" t="str">
        <f t="shared" ca="1" si="266"/>
        <v xml:space="preserve"> 天猫 </v>
      </c>
      <c r="F845" t="str">
        <f t="shared" ca="1" si="252"/>
        <v xml:space="preserve"> 支付宝 </v>
      </c>
      <c r="G845" t="str">
        <f t="shared" ca="1" si="253"/>
        <v xml:space="preserve"> 微信 - 天猫 - 支付宝 </v>
      </c>
      <c r="H845" t="str">
        <f t="shared" ca="1" si="254"/>
        <v>0598</v>
      </c>
      <c r="I845">
        <f t="shared" ca="1" si="255"/>
        <v>6</v>
      </c>
      <c r="J845" t="str">
        <f t="shared" ca="1" si="256"/>
        <v>微信 - 天猫 - 支付宝</v>
      </c>
      <c r="K845" t="str">
        <f t="shared" ca="1" si="257"/>
        <v>135****0598</v>
      </c>
      <c r="L845">
        <f t="shared" si="258"/>
        <v>845</v>
      </c>
      <c r="M845">
        <f t="shared" si="259"/>
        <v>844</v>
      </c>
      <c r="N845" s="3">
        <f t="shared" ca="1" si="260"/>
        <v>190951</v>
      </c>
      <c r="O845" s="5">
        <f t="shared" ca="1" si="261"/>
        <v>170672</v>
      </c>
      <c r="P845" t="str">
        <f t="shared" ca="1" si="262"/>
        <v xml:space="preserve"> 微信支付 </v>
      </c>
      <c r="Q845" t="str">
        <f t="shared" ca="1" si="263"/>
        <v xml:space="preserve"> 微信支付 </v>
      </c>
      <c r="R845" t="str">
        <f t="shared" ca="1" si="264"/>
        <v xml:space="preserve"> 信用卡 </v>
      </c>
      <c r="S845" t="str">
        <f t="shared" ca="1" si="265"/>
        <v>微信支付 - 微信支付 - 信用卡</v>
      </c>
    </row>
    <row r="846" spans="1:19" x14ac:dyDescent="0.2">
      <c r="A846" s="3">
        <f t="shared" ca="1" si="250"/>
        <v>170672</v>
      </c>
      <c r="B846">
        <v>100191</v>
      </c>
      <c r="C846">
        <f t="shared" ca="1" si="251"/>
        <v>13675839031</v>
      </c>
      <c r="D846" t="str">
        <f t="shared" ca="1" si="266"/>
        <v xml:space="preserve"> 微信 </v>
      </c>
      <c r="E846" t="str">
        <f t="shared" ca="1" si="266"/>
        <v xml:space="preserve"> 天猫 </v>
      </c>
      <c r="F846" t="str">
        <f t="shared" ca="1" si="252"/>
        <v xml:space="preserve"> 微信支付 </v>
      </c>
      <c r="G846" t="str">
        <f t="shared" ca="1" si="253"/>
        <v xml:space="preserve"> 微信 - 天猫 - 微信支付 </v>
      </c>
      <c r="H846" t="str">
        <f t="shared" ca="1" si="254"/>
        <v>9031</v>
      </c>
      <c r="I846">
        <f t="shared" ca="1" si="255"/>
        <v>6</v>
      </c>
      <c r="J846" t="str">
        <f t="shared" ca="1" si="256"/>
        <v>微信 - 天猫 - 微信支付</v>
      </c>
      <c r="K846" t="str">
        <f t="shared" ca="1" si="257"/>
        <v>136****9031</v>
      </c>
      <c r="L846">
        <f t="shared" si="258"/>
        <v>846</v>
      </c>
      <c r="M846">
        <f t="shared" si="259"/>
        <v>845</v>
      </c>
      <c r="N846" s="3">
        <f t="shared" ca="1" si="260"/>
        <v>165891</v>
      </c>
      <c r="O846" s="5">
        <f t="shared" ca="1" si="261"/>
        <v>126259</v>
      </c>
      <c r="P846" t="str">
        <f t="shared" ca="1" si="262"/>
        <v xml:space="preserve"> 微信支付 </v>
      </c>
      <c r="Q846" t="str">
        <f t="shared" ca="1" si="263"/>
        <v xml:space="preserve"> 信用卡 </v>
      </c>
      <c r="R846" t="str">
        <f t="shared" ca="1" si="264"/>
        <v xml:space="preserve"> 支付宝 </v>
      </c>
      <c r="S846" t="str">
        <f t="shared" ca="1" si="265"/>
        <v>微信支付 - 信用卡 - 支付宝</v>
      </c>
    </row>
    <row r="847" spans="1:19" x14ac:dyDescent="0.2">
      <c r="A847" s="3">
        <f t="shared" ca="1" si="250"/>
        <v>126259</v>
      </c>
      <c r="B847">
        <v>100636</v>
      </c>
      <c r="C847">
        <f t="shared" ca="1" si="251"/>
        <v>13565102337</v>
      </c>
      <c r="D847" t="str">
        <f t="shared" ca="1" si="266"/>
        <v xml:space="preserve"> 微信 </v>
      </c>
      <c r="E847" t="str">
        <f t="shared" ca="1" si="266"/>
        <v xml:space="preserve"> 天猫 </v>
      </c>
      <c r="F847" t="str">
        <f t="shared" ca="1" si="252"/>
        <v xml:space="preserve"> 支付宝 </v>
      </c>
      <c r="G847" t="str">
        <f t="shared" ca="1" si="253"/>
        <v xml:space="preserve"> 微信 - 天猫 - 支付宝 </v>
      </c>
      <c r="H847" t="str">
        <f t="shared" ca="1" si="254"/>
        <v>2337</v>
      </c>
      <c r="I847">
        <f t="shared" ca="1" si="255"/>
        <v>6</v>
      </c>
      <c r="J847" t="str">
        <f t="shared" ca="1" si="256"/>
        <v>微信 - 天猫 - 支付宝</v>
      </c>
      <c r="K847" t="str">
        <f t="shared" ca="1" si="257"/>
        <v>135****2337</v>
      </c>
      <c r="L847">
        <f t="shared" si="258"/>
        <v>847</v>
      </c>
      <c r="M847">
        <f t="shared" si="259"/>
        <v>846</v>
      </c>
      <c r="N847" s="3">
        <f t="shared" ca="1" si="260"/>
        <v>199825</v>
      </c>
      <c r="O847" s="5">
        <f t="shared" ca="1" si="261"/>
        <v>173213</v>
      </c>
      <c r="P847" t="str">
        <f t="shared" ca="1" si="262"/>
        <v xml:space="preserve"> 支付宝 </v>
      </c>
      <c r="Q847" t="str">
        <f t="shared" ca="1" si="263"/>
        <v xml:space="preserve"> 微信支付 </v>
      </c>
      <c r="R847" t="str">
        <f t="shared" ca="1" si="264"/>
        <v xml:space="preserve"> 支付宝 </v>
      </c>
      <c r="S847" t="str">
        <f t="shared" ca="1" si="265"/>
        <v>支付宝 - 微信支付 - 支付宝</v>
      </c>
    </row>
    <row r="848" spans="1:19" x14ac:dyDescent="0.2">
      <c r="A848" s="3">
        <f t="shared" ca="1" si="250"/>
        <v>173213</v>
      </c>
      <c r="B848">
        <v>100250</v>
      </c>
      <c r="C848">
        <f t="shared" ca="1" si="251"/>
        <v>13240595783</v>
      </c>
      <c r="D848" t="str">
        <f t="shared" ca="1" si="266"/>
        <v xml:space="preserve"> 微信 </v>
      </c>
      <c r="E848" t="str">
        <f t="shared" ca="1" si="266"/>
        <v xml:space="preserve"> 微信 </v>
      </c>
      <c r="F848" t="str">
        <f t="shared" ca="1" si="252"/>
        <v xml:space="preserve"> 信用卡 </v>
      </c>
      <c r="G848" t="str">
        <f t="shared" ca="1" si="253"/>
        <v xml:space="preserve"> 微信 - 微信 - 信用卡 </v>
      </c>
      <c r="H848" t="str">
        <f t="shared" ca="1" si="254"/>
        <v>5783</v>
      </c>
      <c r="I848">
        <f t="shared" ca="1" si="255"/>
        <v>6</v>
      </c>
      <c r="J848" t="str">
        <f t="shared" ca="1" si="256"/>
        <v>微信 - 微信 - 信用卡</v>
      </c>
      <c r="K848" t="str">
        <f t="shared" ca="1" si="257"/>
        <v>132****5783</v>
      </c>
      <c r="L848">
        <f t="shared" si="258"/>
        <v>848</v>
      </c>
      <c r="M848">
        <f t="shared" si="259"/>
        <v>847</v>
      </c>
      <c r="N848" s="3">
        <f t="shared" ca="1" si="260"/>
        <v>115779</v>
      </c>
      <c r="O848" s="5">
        <f t="shared" ca="1" si="261"/>
        <v>166954</v>
      </c>
      <c r="P848" t="str">
        <f t="shared" ca="1" si="262"/>
        <v xml:space="preserve"> 信用卡 </v>
      </c>
      <c r="Q848" t="str">
        <f t="shared" ca="1" si="263"/>
        <v xml:space="preserve"> 微信支付 </v>
      </c>
      <c r="R848" t="str">
        <f t="shared" ca="1" si="264"/>
        <v xml:space="preserve"> 信用卡 </v>
      </c>
      <c r="S848" t="str">
        <f t="shared" ca="1" si="265"/>
        <v>信用卡 - 微信支付 - 信用卡</v>
      </c>
    </row>
    <row r="849" spans="1:19" x14ac:dyDescent="0.2">
      <c r="A849" s="3">
        <f t="shared" ca="1" si="250"/>
        <v>166954</v>
      </c>
      <c r="B849">
        <v>100129</v>
      </c>
      <c r="C849">
        <f t="shared" ca="1" si="251"/>
        <v>13981730626</v>
      </c>
      <c r="D849" t="str">
        <f t="shared" ca="1" si="266"/>
        <v xml:space="preserve"> 天猫 </v>
      </c>
      <c r="E849" t="str">
        <f t="shared" ca="1" si="266"/>
        <v xml:space="preserve"> 微信 </v>
      </c>
      <c r="F849" t="str">
        <f t="shared" ca="1" si="252"/>
        <v xml:space="preserve"> 微信支付 </v>
      </c>
      <c r="G849" t="str">
        <f t="shared" ca="1" si="253"/>
        <v xml:space="preserve"> 天猫 - 微信 - 微信支付 </v>
      </c>
      <c r="H849" t="str">
        <f t="shared" ca="1" si="254"/>
        <v>0626</v>
      </c>
      <c r="I849">
        <f t="shared" ca="1" si="255"/>
        <v>6</v>
      </c>
      <c r="J849" t="str">
        <f t="shared" ca="1" si="256"/>
        <v>天猫 - 微信 - 微信支付</v>
      </c>
      <c r="K849" t="str">
        <f t="shared" ca="1" si="257"/>
        <v>139****0626</v>
      </c>
      <c r="L849">
        <f t="shared" si="258"/>
        <v>849</v>
      </c>
      <c r="M849">
        <f t="shared" si="259"/>
        <v>848</v>
      </c>
      <c r="N849" s="3">
        <f t="shared" ca="1" si="260"/>
        <v>178731</v>
      </c>
      <c r="O849" s="5">
        <f t="shared" ca="1" si="261"/>
        <v>120964</v>
      </c>
      <c r="P849" t="str">
        <f t="shared" ca="1" si="262"/>
        <v xml:space="preserve"> 微信支付 </v>
      </c>
      <c r="Q849" t="str">
        <f t="shared" ca="1" si="263"/>
        <v xml:space="preserve"> 微信支付 </v>
      </c>
      <c r="R849" t="str">
        <f t="shared" ca="1" si="264"/>
        <v xml:space="preserve"> 微信支付 </v>
      </c>
      <c r="S849" t="str">
        <f t="shared" ca="1" si="265"/>
        <v>微信支付 - 微信支付 - 微信支付</v>
      </c>
    </row>
    <row r="850" spans="1:19" x14ac:dyDescent="0.2">
      <c r="A850" s="3">
        <f t="shared" ca="1" si="250"/>
        <v>120964</v>
      </c>
      <c r="B850">
        <v>100021</v>
      </c>
      <c r="C850">
        <f t="shared" ca="1" si="251"/>
        <v>13822225697</v>
      </c>
      <c r="D850" t="str">
        <f t="shared" ca="1" si="266"/>
        <v xml:space="preserve"> 天猫 </v>
      </c>
      <c r="E850" t="str">
        <f t="shared" ca="1" si="266"/>
        <v xml:space="preserve"> 微信 </v>
      </c>
      <c r="F850" t="str">
        <f t="shared" ca="1" si="252"/>
        <v xml:space="preserve"> 支付宝 </v>
      </c>
      <c r="G850" t="str">
        <f t="shared" ca="1" si="253"/>
        <v xml:space="preserve"> 天猫 - 微信 - 支付宝 </v>
      </c>
      <c r="H850" t="str">
        <f t="shared" ca="1" si="254"/>
        <v>5697</v>
      </c>
      <c r="I850">
        <f t="shared" ca="1" si="255"/>
        <v>6</v>
      </c>
      <c r="J850" t="str">
        <f t="shared" ca="1" si="256"/>
        <v>天猫 - 微信 - 支付宝</v>
      </c>
      <c r="K850" t="str">
        <f t="shared" ca="1" si="257"/>
        <v>138****5697</v>
      </c>
      <c r="L850">
        <f t="shared" si="258"/>
        <v>850</v>
      </c>
      <c r="M850">
        <f t="shared" si="259"/>
        <v>849</v>
      </c>
      <c r="N850" s="3">
        <f t="shared" ca="1" si="260"/>
        <v>197473</v>
      </c>
      <c r="O850" s="5">
        <f t="shared" ca="1" si="261"/>
        <v>194833</v>
      </c>
      <c r="P850" t="str">
        <f t="shared" ca="1" si="262"/>
        <v xml:space="preserve"> 支付宝 </v>
      </c>
      <c r="Q850" t="str">
        <f t="shared" ca="1" si="263"/>
        <v xml:space="preserve"> 微信支付 </v>
      </c>
      <c r="R850" t="str">
        <f t="shared" ca="1" si="264"/>
        <v xml:space="preserve"> 信用卡 </v>
      </c>
      <c r="S850" t="str">
        <f t="shared" ca="1" si="265"/>
        <v>支付宝 - 微信支付 - 信用卡</v>
      </c>
    </row>
    <row r="851" spans="1:19" x14ac:dyDescent="0.2">
      <c r="A851" s="3">
        <f t="shared" ca="1" si="250"/>
        <v>194833</v>
      </c>
      <c r="B851">
        <v>100121</v>
      </c>
      <c r="C851">
        <f t="shared" ca="1" si="251"/>
        <v>13470244586</v>
      </c>
      <c r="D851" t="str">
        <f t="shared" ca="1" si="266"/>
        <v xml:space="preserve"> App </v>
      </c>
      <c r="E851" t="str">
        <f t="shared" ca="1" si="266"/>
        <v xml:space="preserve"> 微信 </v>
      </c>
      <c r="F851" t="str">
        <f t="shared" ca="1" si="252"/>
        <v xml:space="preserve"> 微信支付 </v>
      </c>
      <c r="G851" t="str">
        <f t="shared" ca="1" si="253"/>
        <v xml:space="preserve"> App - 微信 - 微信支付 </v>
      </c>
      <c r="H851" t="str">
        <f t="shared" ca="1" si="254"/>
        <v>4586</v>
      </c>
      <c r="I851">
        <f t="shared" ca="1" si="255"/>
        <v>6</v>
      </c>
      <c r="J851" t="str">
        <f t="shared" ca="1" si="256"/>
        <v>App - 微信 - 微信支付</v>
      </c>
      <c r="K851" t="str">
        <f t="shared" ca="1" si="257"/>
        <v>134****4586</v>
      </c>
      <c r="L851">
        <f t="shared" si="258"/>
        <v>851</v>
      </c>
      <c r="M851">
        <f t="shared" si="259"/>
        <v>850</v>
      </c>
      <c r="N851" s="3">
        <f t="shared" ca="1" si="260"/>
        <v>172473</v>
      </c>
      <c r="O851" s="5">
        <f t="shared" ca="1" si="261"/>
        <v>122220</v>
      </c>
      <c r="P851" t="str">
        <f t="shared" ca="1" si="262"/>
        <v xml:space="preserve"> 支付宝 </v>
      </c>
      <c r="Q851" t="str">
        <f t="shared" ca="1" si="263"/>
        <v xml:space="preserve"> 微信支付 </v>
      </c>
      <c r="R851" t="str">
        <f t="shared" ca="1" si="264"/>
        <v xml:space="preserve"> 信用卡 </v>
      </c>
      <c r="S851" t="str">
        <f t="shared" ca="1" si="265"/>
        <v>支付宝 - 微信支付 - 信用卡</v>
      </c>
    </row>
    <row r="852" spans="1:19" x14ac:dyDescent="0.2">
      <c r="A852" s="3">
        <f t="shared" ca="1" si="250"/>
        <v>122220</v>
      </c>
      <c r="B852">
        <v>100560</v>
      </c>
      <c r="C852">
        <f t="shared" ca="1" si="251"/>
        <v>13259061932</v>
      </c>
      <c r="D852" t="str">
        <f t="shared" ca="1" si="266"/>
        <v xml:space="preserve"> 微信 </v>
      </c>
      <c r="E852" t="str">
        <f t="shared" ca="1" si="266"/>
        <v xml:space="preserve"> 天猫 </v>
      </c>
      <c r="F852" t="str">
        <f t="shared" ca="1" si="252"/>
        <v xml:space="preserve"> 微信支付 </v>
      </c>
      <c r="G852" t="str">
        <f t="shared" ca="1" si="253"/>
        <v xml:space="preserve"> 微信 - 天猫 - 微信支付 </v>
      </c>
      <c r="H852" t="str">
        <f t="shared" ca="1" si="254"/>
        <v>1932</v>
      </c>
      <c r="I852">
        <f t="shared" ca="1" si="255"/>
        <v>6</v>
      </c>
      <c r="J852" t="str">
        <f t="shared" ca="1" si="256"/>
        <v>微信 - 天猫 - 微信支付</v>
      </c>
      <c r="K852" t="str">
        <f t="shared" ca="1" si="257"/>
        <v>132****1932</v>
      </c>
      <c r="L852">
        <f t="shared" si="258"/>
        <v>852</v>
      </c>
      <c r="M852">
        <f t="shared" si="259"/>
        <v>851</v>
      </c>
      <c r="N852" s="3">
        <f t="shared" ca="1" si="260"/>
        <v>116127</v>
      </c>
      <c r="O852" s="5">
        <f t="shared" ca="1" si="261"/>
        <v>191148</v>
      </c>
      <c r="P852" t="str">
        <f t="shared" ca="1" si="262"/>
        <v xml:space="preserve"> 信用卡 </v>
      </c>
      <c r="Q852" t="str">
        <f t="shared" ca="1" si="263"/>
        <v xml:space="preserve"> 支付宝 </v>
      </c>
      <c r="R852" t="str">
        <f t="shared" ca="1" si="264"/>
        <v xml:space="preserve"> 微信支付 </v>
      </c>
      <c r="S852" t="str">
        <f t="shared" ca="1" si="265"/>
        <v>信用卡 - 支付宝 - 微信支付</v>
      </c>
    </row>
    <row r="853" spans="1:19" x14ac:dyDescent="0.2">
      <c r="A853" s="3">
        <f t="shared" ca="1" si="250"/>
        <v>191148</v>
      </c>
      <c r="B853">
        <v>100806</v>
      </c>
      <c r="C853">
        <f t="shared" ca="1" si="251"/>
        <v>13055502568</v>
      </c>
      <c r="D853" t="str">
        <f t="shared" ca="1" si="266"/>
        <v xml:space="preserve"> 微信 </v>
      </c>
      <c r="E853" t="str">
        <f t="shared" ca="1" si="266"/>
        <v xml:space="preserve"> App </v>
      </c>
      <c r="F853" t="str">
        <f t="shared" ca="1" si="252"/>
        <v xml:space="preserve"> 信用卡 </v>
      </c>
      <c r="G853" t="str">
        <f t="shared" ca="1" si="253"/>
        <v xml:space="preserve"> 微信 - App - 信用卡 </v>
      </c>
      <c r="H853" t="str">
        <f t="shared" ca="1" si="254"/>
        <v>2568</v>
      </c>
      <c r="I853">
        <f t="shared" ca="1" si="255"/>
        <v>6</v>
      </c>
      <c r="J853" t="str">
        <f t="shared" ca="1" si="256"/>
        <v>微信 - App - 信用卡</v>
      </c>
      <c r="K853" t="str">
        <f t="shared" ca="1" si="257"/>
        <v>130****2568</v>
      </c>
      <c r="L853">
        <f t="shared" si="258"/>
        <v>853</v>
      </c>
      <c r="M853">
        <f t="shared" si="259"/>
        <v>852</v>
      </c>
      <c r="N853" s="3">
        <f t="shared" ca="1" si="260"/>
        <v>189472</v>
      </c>
      <c r="O853" s="5">
        <f t="shared" ca="1" si="261"/>
        <v>184207</v>
      </c>
      <c r="P853" t="str">
        <f t="shared" ca="1" si="262"/>
        <v xml:space="preserve"> 支付宝 </v>
      </c>
      <c r="Q853" t="str">
        <f t="shared" ca="1" si="263"/>
        <v xml:space="preserve"> 微信支付 </v>
      </c>
      <c r="R853" t="str">
        <f t="shared" ca="1" si="264"/>
        <v xml:space="preserve"> 信用卡 </v>
      </c>
      <c r="S853" t="str">
        <f t="shared" ca="1" si="265"/>
        <v>支付宝 - 微信支付 - 信用卡</v>
      </c>
    </row>
    <row r="854" spans="1:19" x14ac:dyDescent="0.2">
      <c r="A854" s="3">
        <f t="shared" ca="1" si="250"/>
        <v>184207</v>
      </c>
      <c r="B854">
        <v>100967</v>
      </c>
      <c r="C854">
        <f t="shared" ca="1" si="251"/>
        <v>13367102785</v>
      </c>
      <c r="D854" t="str">
        <f t="shared" ca="1" si="266"/>
        <v xml:space="preserve"> 天猫 </v>
      </c>
      <c r="E854" t="str">
        <f t="shared" ca="1" si="266"/>
        <v xml:space="preserve"> 天猫 </v>
      </c>
      <c r="F854" t="str">
        <f t="shared" ca="1" si="252"/>
        <v xml:space="preserve"> 支付宝 </v>
      </c>
      <c r="G854" t="str">
        <f t="shared" ca="1" si="253"/>
        <v xml:space="preserve"> 天猫 - 天猫 - 支付宝 </v>
      </c>
      <c r="H854" t="str">
        <f t="shared" ca="1" si="254"/>
        <v>2785</v>
      </c>
      <c r="I854">
        <f t="shared" ca="1" si="255"/>
        <v>6</v>
      </c>
      <c r="J854" t="str">
        <f t="shared" ca="1" si="256"/>
        <v>天猫 - 天猫 - 支付宝</v>
      </c>
      <c r="K854" t="str">
        <f t="shared" ca="1" si="257"/>
        <v>133****2785</v>
      </c>
      <c r="L854">
        <f t="shared" si="258"/>
        <v>854</v>
      </c>
      <c r="M854">
        <f t="shared" si="259"/>
        <v>853</v>
      </c>
      <c r="N854" s="3">
        <f t="shared" ca="1" si="260"/>
        <v>146577</v>
      </c>
      <c r="O854" s="5">
        <f t="shared" ca="1" si="261"/>
        <v>163852</v>
      </c>
      <c r="P854" t="str">
        <f t="shared" ca="1" si="262"/>
        <v xml:space="preserve"> 支付宝 </v>
      </c>
      <c r="Q854" t="str">
        <f t="shared" ca="1" si="263"/>
        <v xml:space="preserve"> 微信支付 </v>
      </c>
      <c r="R854" t="str">
        <f t="shared" ca="1" si="264"/>
        <v xml:space="preserve"> 支付宝 </v>
      </c>
      <c r="S854" t="str">
        <f t="shared" ca="1" si="265"/>
        <v>支付宝 - 微信支付 - 支付宝</v>
      </c>
    </row>
    <row r="855" spans="1:19" x14ac:dyDescent="0.2">
      <c r="A855" s="3">
        <f t="shared" ca="1" si="250"/>
        <v>163852</v>
      </c>
      <c r="B855">
        <v>100414</v>
      </c>
      <c r="C855">
        <f t="shared" ca="1" si="251"/>
        <v>13977476528</v>
      </c>
      <c r="D855" t="str">
        <f t="shared" ca="1" si="266"/>
        <v xml:space="preserve"> App </v>
      </c>
      <c r="E855" t="str">
        <f t="shared" ca="1" si="266"/>
        <v xml:space="preserve"> 微信 </v>
      </c>
      <c r="F855" t="str">
        <f t="shared" ca="1" si="252"/>
        <v xml:space="preserve"> 信用卡 </v>
      </c>
      <c r="G855" t="str">
        <f t="shared" ca="1" si="253"/>
        <v xml:space="preserve"> App - 微信 - 信用卡 </v>
      </c>
      <c r="H855" t="str">
        <f t="shared" ca="1" si="254"/>
        <v>6528</v>
      </c>
      <c r="I855">
        <f t="shared" ca="1" si="255"/>
        <v>6</v>
      </c>
      <c r="J855" t="str">
        <f t="shared" ca="1" si="256"/>
        <v>App - 微信 - 信用卡</v>
      </c>
      <c r="K855" t="str">
        <f t="shared" ca="1" si="257"/>
        <v>139****6528</v>
      </c>
      <c r="L855">
        <f t="shared" si="258"/>
        <v>855</v>
      </c>
      <c r="M855">
        <f t="shared" si="259"/>
        <v>854</v>
      </c>
      <c r="N855" s="3">
        <f t="shared" ca="1" si="260"/>
        <v>184924</v>
      </c>
      <c r="O855" s="5">
        <f t="shared" ca="1" si="261"/>
        <v>135999</v>
      </c>
      <c r="P855" t="str">
        <f t="shared" ca="1" si="262"/>
        <v xml:space="preserve"> 信用卡 </v>
      </c>
      <c r="Q855" t="str">
        <f t="shared" ca="1" si="263"/>
        <v xml:space="preserve"> 支付宝 </v>
      </c>
      <c r="R855" t="str">
        <f t="shared" ca="1" si="264"/>
        <v xml:space="preserve"> 信用卡 </v>
      </c>
      <c r="S855" t="str">
        <f t="shared" ca="1" si="265"/>
        <v>信用卡 - 支付宝 - 信用卡</v>
      </c>
    </row>
    <row r="856" spans="1:19" x14ac:dyDescent="0.2">
      <c r="A856" s="3">
        <f t="shared" ca="1" si="250"/>
        <v>135999</v>
      </c>
      <c r="B856">
        <v>100153</v>
      </c>
      <c r="C856">
        <f t="shared" ca="1" si="251"/>
        <v>13863090916</v>
      </c>
      <c r="D856" t="str">
        <f t="shared" ca="1" si="266"/>
        <v xml:space="preserve"> App </v>
      </c>
      <c r="E856" t="str">
        <f t="shared" ca="1" si="266"/>
        <v xml:space="preserve"> 天猫 </v>
      </c>
      <c r="F856" t="str">
        <f t="shared" ca="1" si="252"/>
        <v xml:space="preserve"> 信用卡 </v>
      </c>
      <c r="G856" t="str">
        <f t="shared" ca="1" si="253"/>
        <v xml:space="preserve"> App - 天猫 - 信用卡 </v>
      </c>
      <c r="H856" t="str">
        <f t="shared" ca="1" si="254"/>
        <v>0916</v>
      </c>
      <c r="I856">
        <f t="shared" ca="1" si="255"/>
        <v>6</v>
      </c>
      <c r="J856" t="str">
        <f t="shared" ca="1" si="256"/>
        <v>App - 天猫 - 信用卡</v>
      </c>
      <c r="K856" t="str">
        <f t="shared" ca="1" si="257"/>
        <v>138****0916</v>
      </c>
      <c r="L856">
        <f t="shared" si="258"/>
        <v>856</v>
      </c>
      <c r="M856">
        <f t="shared" si="259"/>
        <v>855</v>
      </c>
      <c r="N856" s="3">
        <f t="shared" ca="1" si="260"/>
        <v>165138</v>
      </c>
      <c r="O856" s="5">
        <f t="shared" ca="1" si="261"/>
        <v>129596</v>
      </c>
      <c r="P856" t="str">
        <f t="shared" ca="1" si="262"/>
        <v xml:space="preserve"> 支付宝 </v>
      </c>
      <c r="Q856" t="str">
        <f t="shared" ca="1" si="263"/>
        <v xml:space="preserve"> 信用卡 </v>
      </c>
      <c r="R856" t="str">
        <f t="shared" ca="1" si="264"/>
        <v xml:space="preserve"> 微信支付 </v>
      </c>
      <c r="S856" t="str">
        <f t="shared" ca="1" si="265"/>
        <v>支付宝 - 信用卡 - 微信支付</v>
      </c>
    </row>
    <row r="857" spans="1:19" x14ac:dyDescent="0.2">
      <c r="A857" s="3">
        <f t="shared" ca="1" si="250"/>
        <v>129596</v>
      </c>
      <c r="B857">
        <v>100756</v>
      </c>
      <c r="C857">
        <f t="shared" ca="1" si="251"/>
        <v>13266559071</v>
      </c>
      <c r="D857" t="str">
        <f t="shared" ca="1" si="266"/>
        <v xml:space="preserve"> 微信 </v>
      </c>
      <c r="E857" t="str">
        <f t="shared" ca="1" si="266"/>
        <v xml:space="preserve"> 微信 </v>
      </c>
      <c r="F857" t="str">
        <f t="shared" ca="1" si="252"/>
        <v xml:space="preserve"> 信用卡 </v>
      </c>
      <c r="G857" t="str">
        <f t="shared" ca="1" si="253"/>
        <v xml:space="preserve"> 微信 - 微信 - 信用卡 </v>
      </c>
      <c r="H857" t="str">
        <f t="shared" ca="1" si="254"/>
        <v>9071</v>
      </c>
      <c r="I857">
        <f t="shared" ca="1" si="255"/>
        <v>6</v>
      </c>
      <c r="J857" t="str">
        <f t="shared" ca="1" si="256"/>
        <v>微信 - 微信 - 信用卡</v>
      </c>
      <c r="K857" t="str">
        <f t="shared" ca="1" si="257"/>
        <v>132****9071</v>
      </c>
      <c r="L857">
        <f t="shared" si="258"/>
        <v>857</v>
      </c>
      <c r="M857">
        <f t="shared" si="259"/>
        <v>856</v>
      </c>
      <c r="N857" s="3">
        <f t="shared" ca="1" si="260"/>
        <v>165308</v>
      </c>
      <c r="O857" s="5">
        <f t="shared" ca="1" si="261"/>
        <v>129572</v>
      </c>
      <c r="P857" t="str">
        <f t="shared" ca="1" si="262"/>
        <v xml:space="preserve"> 支付宝 </v>
      </c>
      <c r="Q857" t="str">
        <f t="shared" ca="1" si="263"/>
        <v xml:space="preserve"> 微信支付 </v>
      </c>
      <c r="R857" t="str">
        <f t="shared" ca="1" si="264"/>
        <v xml:space="preserve"> 信用卡 </v>
      </c>
      <c r="S857" t="str">
        <f t="shared" ca="1" si="265"/>
        <v>支付宝 - 微信支付 - 信用卡</v>
      </c>
    </row>
    <row r="858" spans="1:19" x14ac:dyDescent="0.2">
      <c r="A858" s="3">
        <f t="shared" ca="1" si="250"/>
        <v>129572</v>
      </c>
      <c r="B858">
        <v>100339</v>
      </c>
      <c r="C858">
        <f t="shared" ca="1" si="251"/>
        <v>13776718218</v>
      </c>
      <c r="D858" t="str">
        <f t="shared" ca="1" si="266"/>
        <v xml:space="preserve"> 天猫 </v>
      </c>
      <c r="E858" t="str">
        <f t="shared" ca="1" si="266"/>
        <v xml:space="preserve"> App </v>
      </c>
      <c r="F858" t="str">
        <f t="shared" ca="1" si="252"/>
        <v xml:space="preserve"> 微信支付 </v>
      </c>
      <c r="G858" t="str">
        <f t="shared" ca="1" si="253"/>
        <v xml:space="preserve"> 天猫 - App - 微信支付 </v>
      </c>
      <c r="H858" t="str">
        <f t="shared" ca="1" si="254"/>
        <v>8218</v>
      </c>
      <c r="I858">
        <f t="shared" ca="1" si="255"/>
        <v>6</v>
      </c>
      <c r="J858" t="str">
        <f t="shared" ca="1" si="256"/>
        <v>天猫 - App - 微信支付</v>
      </c>
      <c r="K858" t="str">
        <f t="shared" ca="1" si="257"/>
        <v>137****8218</v>
      </c>
      <c r="L858">
        <f t="shared" si="258"/>
        <v>858</v>
      </c>
      <c r="M858">
        <f t="shared" si="259"/>
        <v>857</v>
      </c>
      <c r="N858" s="3">
        <f t="shared" ca="1" si="260"/>
        <v>186588</v>
      </c>
      <c r="O858" s="5">
        <f t="shared" ca="1" si="261"/>
        <v>145717</v>
      </c>
      <c r="P858" t="str">
        <f t="shared" ca="1" si="262"/>
        <v xml:space="preserve"> 信用卡 </v>
      </c>
      <c r="Q858" t="str">
        <f t="shared" ca="1" si="263"/>
        <v xml:space="preserve"> 微信支付 </v>
      </c>
      <c r="R858" t="str">
        <f t="shared" ca="1" si="264"/>
        <v xml:space="preserve"> 支付宝 </v>
      </c>
      <c r="S858" t="str">
        <f t="shared" ca="1" si="265"/>
        <v>信用卡 - 微信支付 - 支付宝</v>
      </c>
    </row>
    <row r="859" spans="1:19" x14ac:dyDescent="0.2">
      <c r="A859" s="3">
        <f t="shared" ca="1" si="250"/>
        <v>145717</v>
      </c>
      <c r="B859">
        <v>100501</v>
      </c>
      <c r="C859">
        <f t="shared" ca="1" si="251"/>
        <v>13851071926</v>
      </c>
      <c r="D859" t="str">
        <f t="shared" ca="1" si="266"/>
        <v xml:space="preserve"> App </v>
      </c>
      <c r="E859" t="str">
        <f t="shared" ca="1" si="266"/>
        <v xml:space="preserve"> App </v>
      </c>
      <c r="F859" t="str">
        <f t="shared" ca="1" si="252"/>
        <v xml:space="preserve"> 支付宝 </v>
      </c>
      <c r="G859" t="str">
        <f t="shared" ca="1" si="253"/>
        <v xml:space="preserve"> App - App - 支付宝 </v>
      </c>
      <c r="H859" t="str">
        <f t="shared" ca="1" si="254"/>
        <v>1926</v>
      </c>
      <c r="I859">
        <f t="shared" ca="1" si="255"/>
        <v>6</v>
      </c>
      <c r="J859" t="str">
        <f t="shared" ca="1" si="256"/>
        <v>App - App - 支付宝</v>
      </c>
      <c r="K859" t="str">
        <f t="shared" ca="1" si="257"/>
        <v>138****1926</v>
      </c>
      <c r="L859">
        <f t="shared" si="258"/>
        <v>859</v>
      </c>
      <c r="M859">
        <f t="shared" si="259"/>
        <v>858</v>
      </c>
      <c r="N859" s="3">
        <f t="shared" ca="1" si="260"/>
        <v>172495</v>
      </c>
      <c r="O859" s="5">
        <f t="shared" ca="1" si="261"/>
        <v>153035</v>
      </c>
      <c r="P859" t="str">
        <f t="shared" ca="1" si="262"/>
        <v xml:space="preserve"> 支付宝 </v>
      </c>
      <c r="Q859" t="str">
        <f t="shared" ca="1" si="263"/>
        <v xml:space="preserve"> 信用卡 </v>
      </c>
      <c r="R859" t="str">
        <f t="shared" ca="1" si="264"/>
        <v xml:space="preserve"> 微信支付 </v>
      </c>
      <c r="S859" t="str">
        <f t="shared" ca="1" si="265"/>
        <v>支付宝 - 信用卡 - 微信支付</v>
      </c>
    </row>
    <row r="860" spans="1:19" x14ac:dyDescent="0.2">
      <c r="A860" s="3">
        <f t="shared" ca="1" si="250"/>
        <v>153035</v>
      </c>
      <c r="B860">
        <v>100215</v>
      </c>
      <c r="C860">
        <f t="shared" ca="1" si="251"/>
        <v>13188571898</v>
      </c>
      <c r="D860" t="str">
        <f t="shared" ca="1" si="266"/>
        <v xml:space="preserve"> App </v>
      </c>
      <c r="E860" t="str">
        <f t="shared" ca="1" si="266"/>
        <v xml:space="preserve"> 微信 </v>
      </c>
      <c r="F860" t="str">
        <f t="shared" ca="1" si="252"/>
        <v xml:space="preserve"> 信用卡 </v>
      </c>
      <c r="G860" t="str">
        <f t="shared" ca="1" si="253"/>
        <v xml:space="preserve"> App - 微信 - 信用卡 </v>
      </c>
      <c r="H860" t="str">
        <f t="shared" ca="1" si="254"/>
        <v>1898</v>
      </c>
      <c r="I860">
        <f t="shared" ca="1" si="255"/>
        <v>6</v>
      </c>
      <c r="J860" t="str">
        <f t="shared" ca="1" si="256"/>
        <v>App - 微信 - 信用卡</v>
      </c>
      <c r="K860" t="str">
        <f t="shared" ca="1" si="257"/>
        <v>131****1898</v>
      </c>
      <c r="L860">
        <f t="shared" si="258"/>
        <v>860</v>
      </c>
      <c r="M860">
        <f t="shared" si="259"/>
        <v>859</v>
      </c>
      <c r="N860" s="3">
        <f t="shared" ca="1" si="260"/>
        <v>131911</v>
      </c>
      <c r="O860" s="5">
        <f t="shared" ca="1" si="261"/>
        <v>109912</v>
      </c>
      <c r="P860" t="str">
        <f t="shared" ca="1" si="262"/>
        <v xml:space="preserve"> 支付宝 </v>
      </c>
      <c r="Q860" t="str">
        <f t="shared" ca="1" si="263"/>
        <v xml:space="preserve"> 微信支付 </v>
      </c>
      <c r="R860" t="str">
        <f t="shared" ca="1" si="264"/>
        <v xml:space="preserve"> 支付宝 </v>
      </c>
      <c r="S860" t="str">
        <f t="shared" ca="1" si="265"/>
        <v>支付宝 - 微信支付 - 支付宝</v>
      </c>
    </row>
    <row r="861" spans="1:19" x14ac:dyDescent="0.2">
      <c r="A861" s="3">
        <f t="shared" ca="1" si="250"/>
        <v>109912</v>
      </c>
      <c r="B861">
        <v>100800</v>
      </c>
      <c r="C861">
        <f t="shared" ca="1" si="251"/>
        <v>13162442817</v>
      </c>
      <c r="D861" t="str">
        <f t="shared" ca="1" si="266"/>
        <v xml:space="preserve"> 天猫 </v>
      </c>
      <c r="E861" t="str">
        <f t="shared" ca="1" si="266"/>
        <v xml:space="preserve"> 微信 </v>
      </c>
      <c r="F861" t="str">
        <f t="shared" ca="1" si="252"/>
        <v xml:space="preserve"> 信用卡 </v>
      </c>
      <c r="G861" t="str">
        <f t="shared" ca="1" si="253"/>
        <v xml:space="preserve"> 天猫 - 微信 - 信用卡 </v>
      </c>
      <c r="H861" t="str">
        <f t="shared" ca="1" si="254"/>
        <v>2817</v>
      </c>
      <c r="I861">
        <f t="shared" ca="1" si="255"/>
        <v>6</v>
      </c>
      <c r="J861" t="str">
        <f t="shared" ca="1" si="256"/>
        <v>天猫 - 微信 - 信用卡</v>
      </c>
      <c r="K861" t="str">
        <f t="shared" ca="1" si="257"/>
        <v>131****2817</v>
      </c>
      <c r="L861">
        <f t="shared" si="258"/>
        <v>861</v>
      </c>
      <c r="M861">
        <f t="shared" si="259"/>
        <v>860</v>
      </c>
      <c r="N861" s="3">
        <f t="shared" ca="1" si="260"/>
        <v>119282</v>
      </c>
      <c r="O861" s="5">
        <f t="shared" ca="1" si="261"/>
        <v>180894</v>
      </c>
      <c r="P861" t="str">
        <f t="shared" ca="1" si="262"/>
        <v xml:space="preserve"> 微信支付 </v>
      </c>
      <c r="Q861" t="str">
        <f t="shared" ca="1" si="263"/>
        <v xml:space="preserve"> 微信支付 </v>
      </c>
      <c r="R861" t="str">
        <f t="shared" ca="1" si="264"/>
        <v xml:space="preserve"> 微信支付 </v>
      </c>
      <c r="S861" t="str">
        <f t="shared" ca="1" si="265"/>
        <v>微信支付 - 微信支付 - 微信支付</v>
      </c>
    </row>
    <row r="862" spans="1:19" x14ac:dyDescent="0.2">
      <c r="A862" s="3">
        <f t="shared" ca="1" si="250"/>
        <v>180894</v>
      </c>
      <c r="B862">
        <v>100829</v>
      </c>
      <c r="C862">
        <f t="shared" ca="1" si="251"/>
        <v>13990770900</v>
      </c>
      <c r="D862" t="str">
        <f t="shared" ref="D862:E881" ca="1" si="267">IF(RAND()&lt;0.33," 天猫 ",IF(RAND()&lt;0.66," 微信 "," App "))</f>
        <v xml:space="preserve"> 天猫 </v>
      </c>
      <c r="E862" t="str">
        <f t="shared" ca="1" si="267"/>
        <v xml:space="preserve"> App </v>
      </c>
      <c r="F862" t="str">
        <f t="shared" ca="1" si="252"/>
        <v xml:space="preserve"> 支付宝 </v>
      </c>
      <c r="G862" t="str">
        <f t="shared" ca="1" si="253"/>
        <v xml:space="preserve"> 天猫 - App - 支付宝 </v>
      </c>
      <c r="H862" t="str">
        <f t="shared" ca="1" si="254"/>
        <v>0900</v>
      </c>
      <c r="I862">
        <f t="shared" ca="1" si="255"/>
        <v>6</v>
      </c>
      <c r="J862" t="str">
        <f t="shared" ca="1" si="256"/>
        <v>天猫 - App - 支付宝</v>
      </c>
      <c r="K862" t="str">
        <f t="shared" ca="1" si="257"/>
        <v>139****0900</v>
      </c>
      <c r="L862">
        <f t="shared" si="258"/>
        <v>862</v>
      </c>
      <c r="M862">
        <f t="shared" si="259"/>
        <v>861</v>
      </c>
      <c r="N862" s="3">
        <f t="shared" ca="1" si="260"/>
        <v>108462</v>
      </c>
      <c r="O862" s="5">
        <f t="shared" ca="1" si="261"/>
        <v>151294</v>
      </c>
      <c r="P862" t="str">
        <f t="shared" ca="1" si="262"/>
        <v xml:space="preserve"> 信用卡 </v>
      </c>
      <c r="Q862" t="str">
        <f t="shared" ca="1" si="263"/>
        <v xml:space="preserve"> 微信支付 </v>
      </c>
      <c r="R862" t="str">
        <f t="shared" ca="1" si="264"/>
        <v xml:space="preserve"> 微信支付 </v>
      </c>
      <c r="S862" t="str">
        <f t="shared" ca="1" si="265"/>
        <v>信用卡 - 微信支付 - 微信支付</v>
      </c>
    </row>
    <row r="863" spans="1:19" x14ac:dyDescent="0.2">
      <c r="A863" s="3">
        <f t="shared" ca="1" si="250"/>
        <v>151294</v>
      </c>
      <c r="B863">
        <v>100908</v>
      </c>
      <c r="C863">
        <f t="shared" ca="1" si="251"/>
        <v>13621835936</v>
      </c>
      <c r="D863" t="str">
        <f t="shared" ca="1" si="267"/>
        <v xml:space="preserve"> 天猫 </v>
      </c>
      <c r="E863" t="str">
        <f t="shared" ca="1" si="267"/>
        <v xml:space="preserve"> App </v>
      </c>
      <c r="F863" t="str">
        <f t="shared" ca="1" si="252"/>
        <v xml:space="preserve"> 信用卡 </v>
      </c>
      <c r="G863" t="str">
        <f t="shared" ca="1" si="253"/>
        <v xml:space="preserve"> 天猫 - App - 信用卡 </v>
      </c>
      <c r="H863" t="str">
        <f t="shared" ca="1" si="254"/>
        <v>5936</v>
      </c>
      <c r="I863">
        <f t="shared" ca="1" si="255"/>
        <v>6</v>
      </c>
      <c r="J863" t="str">
        <f t="shared" ca="1" si="256"/>
        <v>天猫 - App - 信用卡</v>
      </c>
      <c r="K863" t="str">
        <f t="shared" ca="1" si="257"/>
        <v>136****5936</v>
      </c>
      <c r="L863">
        <f t="shared" si="258"/>
        <v>863</v>
      </c>
      <c r="M863">
        <f t="shared" si="259"/>
        <v>862</v>
      </c>
      <c r="N863" s="3">
        <f t="shared" ca="1" si="260"/>
        <v>144221</v>
      </c>
      <c r="O863" s="5">
        <f t="shared" ca="1" si="261"/>
        <v>139626</v>
      </c>
      <c r="P863" t="str">
        <f t="shared" ca="1" si="262"/>
        <v xml:space="preserve"> 支付宝 </v>
      </c>
      <c r="Q863" t="str">
        <f t="shared" ca="1" si="263"/>
        <v xml:space="preserve"> 微信支付 </v>
      </c>
      <c r="R863" t="str">
        <f t="shared" ca="1" si="264"/>
        <v xml:space="preserve"> 信用卡 </v>
      </c>
      <c r="S863" t="str">
        <f t="shared" ca="1" si="265"/>
        <v>支付宝 - 微信支付 - 信用卡</v>
      </c>
    </row>
    <row r="864" spans="1:19" x14ac:dyDescent="0.2">
      <c r="A864" s="3">
        <f t="shared" ca="1" si="250"/>
        <v>139626</v>
      </c>
      <c r="B864">
        <v>101018</v>
      </c>
      <c r="C864">
        <f t="shared" ca="1" si="251"/>
        <v>13487241121</v>
      </c>
      <c r="D864" t="str">
        <f t="shared" ca="1" si="267"/>
        <v xml:space="preserve"> 天猫 </v>
      </c>
      <c r="E864" t="str">
        <f t="shared" ca="1" si="267"/>
        <v xml:space="preserve"> 天猫 </v>
      </c>
      <c r="F864" t="str">
        <f t="shared" ca="1" si="252"/>
        <v xml:space="preserve"> 支付宝 </v>
      </c>
      <c r="G864" t="str">
        <f t="shared" ca="1" si="253"/>
        <v xml:space="preserve"> 天猫 - 天猫 - 支付宝 </v>
      </c>
      <c r="H864" t="str">
        <f t="shared" ca="1" si="254"/>
        <v>1121</v>
      </c>
      <c r="I864">
        <f t="shared" ca="1" si="255"/>
        <v>6</v>
      </c>
      <c r="J864" t="str">
        <f t="shared" ca="1" si="256"/>
        <v>天猫 - 天猫 - 支付宝</v>
      </c>
      <c r="K864" t="str">
        <f t="shared" ca="1" si="257"/>
        <v>134****1121</v>
      </c>
      <c r="L864">
        <f t="shared" si="258"/>
        <v>864</v>
      </c>
      <c r="M864">
        <f t="shared" si="259"/>
        <v>863</v>
      </c>
      <c r="N864" s="3">
        <f t="shared" ca="1" si="260"/>
        <v>155346</v>
      </c>
      <c r="O864" s="5">
        <f t="shared" ca="1" si="261"/>
        <v>115887</v>
      </c>
      <c r="P864" t="str">
        <f t="shared" ca="1" si="262"/>
        <v xml:space="preserve"> 支付宝 </v>
      </c>
      <c r="Q864" t="str">
        <f t="shared" ca="1" si="263"/>
        <v xml:space="preserve"> 微信支付 </v>
      </c>
      <c r="R864" t="str">
        <f t="shared" ca="1" si="264"/>
        <v xml:space="preserve"> 微信支付 </v>
      </c>
      <c r="S864" t="str">
        <f t="shared" ca="1" si="265"/>
        <v>支付宝 - 微信支付 - 微信支付</v>
      </c>
    </row>
    <row r="865" spans="1:19" x14ac:dyDescent="0.2">
      <c r="A865" s="3">
        <f t="shared" ca="1" si="250"/>
        <v>115887</v>
      </c>
      <c r="B865">
        <v>100527</v>
      </c>
      <c r="C865">
        <f t="shared" ca="1" si="251"/>
        <v>13330245990</v>
      </c>
      <c r="D865" t="str">
        <f t="shared" ca="1" si="267"/>
        <v xml:space="preserve"> 微信 </v>
      </c>
      <c r="E865" t="str">
        <f t="shared" ca="1" si="267"/>
        <v xml:space="preserve"> 微信 </v>
      </c>
      <c r="F865" t="str">
        <f t="shared" ca="1" si="252"/>
        <v xml:space="preserve"> 支付宝 </v>
      </c>
      <c r="G865" t="str">
        <f t="shared" ca="1" si="253"/>
        <v xml:space="preserve"> 微信 - 微信 - 支付宝 </v>
      </c>
      <c r="H865" t="str">
        <f t="shared" ca="1" si="254"/>
        <v>5990</v>
      </c>
      <c r="I865">
        <f t="shared" ca="1" si="255"/>
        <v>6</v>
      </c>
      <c r="J865" t="str">
        <f t="shared" ca="1" si="256"/>
        <v>微信 - 微信 - 支付宝</v>
      </c>
      <c r="K865" t="str">
        <f t="shared" ca="1" si="257"/>
        <v>133****5990</v>
      </c>
      <c r="L865">
        <f t="shared" si="258"/>
        <v>865</v>
      </c>
      <c r="M865">
        <f t="shared" si="259"/>
        <v>864</v>
      </c>
      <c r="N865" s="3">
        <f t="shared" ca="1" si="260"/>
        <v>153566</v>
      </c>
      <c r="O865" s="5">
        <f t="shared" ca="1" si="261"/>
        <v>147227</v>
      </c>
      <c r="P865" t="str">
        <f t="shared" ca="1" si="262"/>
        <v xml:space="preserve"> 微信支付 </v>
      </c>
      <c r="Q865" t="str">
        <f t="shared" ca="1" si="263"/>
        <v xml:space="preserve"> 支付宝 </v>
      </c>
      <c r="R865" t="str">
        <f t="shared" ca="1" si="264"/>
        <v xml:space="preserve"> 微信支付 </v>
      </c>
      <c r="S865" t="str">
        <f t="shared" ca="1" si="265"/>
        <v>微信支付 - 支付宝 - 微信支付</v>
      </c>
    </row>
    <row r="866" spans="1:19" x14ac:dyDescent="0.2">
      <c r="A866" s="3">
        <f t="shared" ca="1" si="250"/>
        <v>147227</v>
      </c>
      <c r="B866">
        <v>100432</v>
      </c>
      <c r="C866">
        <f t="shared" ca="1" si="251"/>
        <v>13175743175</v>
      </c>
      <c r="D866" t="str">
        <f t="shared" ca="1" si="267"/>
        <v xml:space="preserve"> 微信 </v>
      </c>
      <c r="E866" t="str">
        <f t="shared" ca="1" si="267"/>
        <v xml:space="preserve"> App </v>
      </c>
      <c r="F866" t="str">
        <f t="shared" ca="1" si="252"/>
        <v xml:space="preserve"> 微信支付 </v>
      </c>
      <c r="G866" t="str">
        <f t="shared" ca="1" si="253"/>
        <v xml:space="preserve"> 微信 - App - 微信支付 </v>
      </c>
      <c r="H866" t="str">
        <f t="shared" ca="1" si="254"/>
        <v>3175</v>
      </c>
      <c r="I866">
        <f t="shared" ca="1" si="255"/>
        <v>6</v>
      </c>
      <c r="J866" t="str">
        <f t="shared" ca="1" si="256"/>
        <v>微信 - App - 微信支付</v>
      </c>
      <c r="K866" t="str">
        <f t="shared" ca="1" si="257"/>
        <v>131****3175</v>
      </c>
      <c r="L866">
        <f t="shared" si="258"/>
        <v>866</v>
      </c>
      <c r="M866">
        <f t="shared" si="259"/>
        <v>865</v>
      </c>
      <c r="N866" s="3">
        <f t="shared" ca="1" si="260"/>
        <v>192467</v>
      </c>
      <c r="O866" s="5">
        <f t="shared" ca="1" si="261"/>
        <v>176128</v>
      </c>
      <c r="P866" t="str">
        <f t="shared" ca="1" si="262"/>
        <v xml:space="preserve"> 信用卡 </v>
      </c>
      <c r="Q866" t="str">
        <f t="shared" ca="1" si="263"/>
        <v xml:space="preserve"> 信用卡 </v>
      </c>
      <c r="R866" t="str">
        <f t="shared" ca="1" si="264"/>
        <v xml:space="preserve"> 微信支付 </v>
      </c>
      <c r="S866" t="str">
        <f t="shared" ca="1" si="265"/>
        <v>信用卡 - 信用卡 - 微信支付</v>
      </c>
    </row>
    <row r="867" spans="1:19" x14ac:dyDescent="0.2">
      <c r="A867" s="3">
        <f t="shared" ca="1" si="250"/>
        <v>176128</v>
      </c>
      <c r="B867">
        <v>101379</v>
      </c>
      <c r="C867">
        <f t="shared" ca="1" si="251"/>
        <v>13530314336</v>
      </c>
      <c r="D867" t="str">
        <f t="shared" ca="1" si="267"/>
        <v xml:space="preserve"> 微信 </v>
      </c>
      <c r="E867" t="str">
        <f t="shared" ca="1" si="267"/>
        <v xml:space="preserve"> 天猫 </v>
      </c>
      <c r="F867" t="str">
        <f t="shared" ca="1" si="252"/>
        <v xml:space="preserve"> 支付宝 </v>
      </c>
      <c r="G867" t="str">
        <f t="shared" ca="1" si="253"/>
        <v xml:space="preserve"> 微信 - 天猫 - 支付宝 </v>
      </c>
      <c r="H867" t="str">
        <f t="shared" ca="1" si="254"/>
        <v>4336</v>
      </c>
      <c r="I867">
        <f t="shared" ca="1" si="255"/>
        <v>6</v>
      </c>
      <c r="J867" t="str">
        <f t="shared" ca="1" si="256"/>
        <v>微信 - 天猫 - 支付宝</v>
      </c>
      <c r="K867" t="str">
        <f t="shared" ca="1" si="257"/>
        <v>135****4336</v>
      </c>
      <c r="L867">
        <f t="shared" si="258"/>
        <v>867</v>
      </c>
      <c r="M867">
        <f t="shared" si="259"/>
        <v>866</v>
      </c>
      <c r="N867" s="3">
        <f t="shared" ca="1" si="260"/>
        <v>168319</v>
      </c>
      <c r="O867" s="5">
        <f t="shared" ca="1" si="261"/>
        <v>111175</v>
      </c>
      <c r="P867" t="str">
        <f t="shared" ca="1" si="262"/>
        <v xml:space="preserve"> 支付宝 </v>
      </c>
      <c r="Q867" t="str">
        <f t="shared" ca="1" si="263"/>
        <v xml:space="preserve"> 微信支付 </v>
      </c>
      <c r="R867" t="str">
        <f t="shared" ca="1" si="264"/>
        <v xml:space="preserve"> 支付宝 </v>
      </c>
      <c r="S867" t="str">
        <f t="shared" ca="1" si="265"/>
        <v>支付宝 - 微信支付 - 支付宝</v>
      </c>
    </row>
    <row r="868" spans="1:19" x14ac:dyDescent="0.2">
      <c r="A868" s="3">
        <f t="shared" ca="1" si="250"/>
        <v>111175</v>
      </c>
      <c r="B868">
        <v>101277</v>
      </c>
      <c r="C868">
        <f t="shared" ca="1" si="251"/>
        <v>13729101788</v>
      </c>
      <c r="D868" t="str">
        <f t="shared" ca="1" si="267"/>
        <v xml:space="preserve"> 微信 </v>
      </c>
      <c r="E868" t="str">
        <f t="shared" ca="1" si="267"/>
        <v xml:space="preserve"> 微信 </v>
      </c>
      <c r="F868" t="str">
        <f t="shared" ca="1" si="252"/>
        <v xml:space="preserve"> 信用卡 </v>
      </c>
      <c r="G868" t="str">
        <f t="shared" ca="1" si="253"/>
        <v xml:space="preserve"> 微信 - 微信 - 信用卡 </v>
      </c>
      <c r="H868" t="str">
        <f t="shared" ca="1" si="254"/>
        <v>1788</v>
      </c>
      <c r="I868">
        <f t="shared" ca="1" si="255"/>
        <v>6</v>
      </c>
      <c r="J868" t="str">
        <f t="shared" ca="1" si="256"/>
        <v>微信 - 微信 - 信用卡</v>
      </c>
      <c r="K868" t="str">
        <f t="shared" ca="1" si="257"/>
        <v>137****1788</v>
      </c>
      <c r="L868">
        <f t="shared" si="258"/>
        <v>868</v>
      </c>
      <c r="M868">
        <f t="shared" si="259"/>
        <v>867</v>
      </c>
      <c r="N868" s="3">
        <f t="shared" ca="1" si="260"/>
        <v>141883</v>
      </c>
      <c r="O868" s="5">
        <f t="shared" ca="1" si="261"/>
        <v>170189</v>
      </c>
      <c r="P868" t="str">
        <f t="shared" ca="1" si="262"/>
        <v xml:space="preserve"> 信用卡 </v>
      </c>
      <c r="Q868" t="str">
        <f t="shared" ca="1" si="263"/>
        <v xml:space="preserve"> 支付宝 </v>
      </c>
      <c r="R868" t="str">
        <f t="shared" ca="1" si="264"/>
        <v xml:space="preserve"> 微信支付 </v>
      </c>
      <c r="S868" t="str">
        <f t="shared" ca="1" si="265"/>
        <v>信用卡 - 支付宝 - 微信支付</v>
      </c>
    </row>
    <row r="869" spans="1:19" x14ac:dyDescent="0.2">
      <c r="A869" s="3">
        <f t="shared" ca="1" si="250"/>
        <v>170189</v>
      </c>
      <c r="B869">
        <v>100032</v>
      </c>
      <c r="C869">
        <f t="shared" ca="1" si="251"/>
        <v>13069736217</v>
      </c>
      <c r="D869" t="str">
        <f t="shared" ca="1" si="267"/>
        <v xml:space="preserve"> App </v>
      </c>
      <c r="E869" t="str">
        <f t="shared" ca="1" si="267"/>
        <v xml:space="preserve"> 微信 </v>
      </c>
      <c r="F869" t="str">
        <f t="shared" ca="1" si="252"/>
        <v xml:space="preserve"> 微信支付 </v>
      </c>
      <c r="G869" t="str">
        <f t="shared" ca="1" si="253"/>
        <v xml:space="preserve"> App - 微信 - 微信支付 </v>
      </c>
      <c r="H869" t="str">
        <f t="shared" ca="1" si="254"/>
        <v>6217</v>
      </c>
      <c r="I869">
        <f t="shared" ca="1" si="255"/>
        <v>6</v>
      </c>
      <c r="J869" t="str">
        <f t="shared" ca="1" si="256"/>
        <v>App - 微信 - 微信支付</v>
      </c>
      <c r="K869" t="str">
        <f t="shared" ca="1" si="257"/>
        <v>130****6217</v>
      </c>
      <c r="L869">
        <f t="shared" si="258"/>
        <v>869</v>
      </c>
      <c r="M869">
        <f t="shared" si="259"/>
        <v>868</v>
      </c>
      <c r="N869" s="3">
        <f t="shared" ca="1" si="260"/>
        <v>189735</v>
      </c>
      <c r="O869" s="5">
        <f t="shared" ca="1" si="261"/>
        <v>118057</v>
      </c>
      <c r="P869" t="str">
        <f t="shared" ca="1" si="262"/>
        <v xml:space="preserve"> 微信支付 </v>
      </c>
      <c r="Q869" t="str">
        <f t="shared" ca="1" si="263"/>
        <v xml:space="preserve"> 信用卡 </v>
      </c>
      <c r="R869" t="str">
        <f t="shared" ca="1" si="264"/>
        <v xml:space="preserve"> 信用卡 </v>
      </c>
      <c r="S869" t="str">
        <f t="shared" ca="1" si="265"/>
        <v>微信支付 - 信用卡 - 信用卡</v>
      </c>
    </row>
    <row r="870" spans="1:19" x14ac:dyDescent="0.2">
      <c r="A870" s="3">
        <f t="shared" ca="1" si="250"/>
        <v>118057</v>
      </c>
      <c r="B870">
        <v>101302</v>
      </c>
      <c r="C870">
        <f t="shared" ca="1" si="251"/>
        <v>13391612417</v>
      </c>
      <c r="D870" t="str">
        <f t="shared" ca="1" si="267"/>
        <v xml:space="preserve"> 微信 </v>
      </c>
      <c r="E870" t="str">
        <f t="shared" ca="1" si="267"/>
        <v xml:space="preserve"> 天猫 </v>
      </c>
      <c r="F870" t="str">
        <f t="shared" ca="1" si="252"/>
        <v xml:space="preserve"> 微信支付 </v>
      </c>
      <c r="G870" t="str">
        <f t="shared" ca="1" si="253"/>
        <v xml:space="preserve"> 微信 - 天猫 - 微信支付 </v>
      </c>
      <c r="H870" t="str">
        <f t="shared" ca="1" si="254"/>
        <v>2417</v>
      </c>
      <c r="I870">
        <f t="shared" ca="1" si="255"/>
        <v>6</v>
      </c>
      <c r="J870" t="str">
        <f t="shared" ca="1" si="256"/>
        <v>微信 - 天猫 - 微信支付</v>
      </c>
      <c r="K870" t="str">
        <f t="shared" ca="1" si="257"/>
        <v>133****2417</v>
      </c>
      <c r="L870">
        <f t="shared" si="258"/>
        <v>870</v>
      </c>
      <c r="M870">
        <f t="shared" si="259"/>
        <v>869</v>
      </c>
      <c r="N870" s="3">
        <f t="shared" ca="1" si="260"/>
        <v>161030</v>
      </c>
      <c r="O870" s="5">
        <f t="shared" ca="1" si="261"/>
        <v>130448</v>
      </c>
      <c r="P870" t="str">
        <f t="shared" ca="1" si="262"/>
        <v xml:space="preserve"> 信用卡 </v>
      </c>
      <c r="Q870" t="str">
        <f t="shared" ca="1" si="263"/>
        <v xml:space="preserve"> 信用卡 </v>
      </c>
      <c r="R870" t="str">
        <f t="shared" ca="1" si="264"/>
        <v xml:space="preserve"> 微信支付 </v>
      </c>
      <c r="S870" t="str">
        <f t="shared" ca="1" si="265"/>
        <v>信用卡 - 信用卡 - 微信支付</v>
      </c>
    </row>
    <row r="871" spans="1:19" x14ac:dyDescent="0.2">
      <c r="A871" s="3">
        <f t="shared" ca="1" si="250"/>
        <v>130448</v>
      </c>
      <c r="B871">
        <v>101227</v>
      </c>
      <c r="C871">
        <f t="shared" ca="1" si="251"/>
        <v>13860022601</v>
      </c>
      <c r="D871" t="str">
        <f t="shared" ca="1" si="267"/>
        <v xml:space="preserve"> 微信 </v>
      </c>
      <c r="E871" t="str">
        <f t="shared" ca="1" si="267"/>
        <v xml:space="preserve"> App </v>
      </c>
      <c r="F871" t="str">
        <f t="shared" ca="1" si="252"/>
        <v xml:space="preserve"> 支付宝 </v>
      </c>
      <c r="G871" t="str">
        <f t="shared" ca="1" si="253"/>
        <v xml:space="preserve"> 微信 - App - 支付宝 </v>
      </c>
      <c r="H871" t="str">
        <f t="shared" ca="1" si="254"/>
        <v>2601</v>
      </c>
      <c r="I871">
        <f t="shared" ca="1" si="255"/>
        <v>6</v>
      </c>
      <c r="J871" t="str">
        <f t="shared" ca="1" si="256"/>
        <v>微信 - App - 支付宝</v>
      </c>
      <c r="K871" t="str">
        <f t="shared" ca="1" si="257"/>
        <v>138****2601</v>
      </c>
      <c r="L871">
        <f t="shared" si="258"/>
        <v>871</v>
      </c>
      <c r="M871">
        <f t="shared" si="259"/>
        <v>870</v>
      </c>
      <c r="N871" s="3">
        <f t="shared" ca="1" si="260"/>
        <v>162166</v>
      </c>
      <c r="O871" s="5">
        <f t="shared" ca="1" si="261"/>
        <v>117237</v>
      </c>
      <c r="P871" t="str">
        <f t="shared" ca="1" si="262"/>
        <v xml:space="preserve"> 信用卡 </v>
      </c>
      <c r="Q871" t="str">
        <f t="shared" ca="1" si="263"/>
        <v xml:space="preserve"> 微信支付 </v>
      </c>
      <c r="R871" t="str">
        <f t="shared" ca="1" si="264"/>
        <v xml:space="preserve"> 支付宝 </v>
      </c>
      <c r="S871" t="str">
        <f t="shared" ca="1" si="265"/>
        <v>信用卡 - 微信支付 - 支付宝</v>
      </c>
    </row>
    <row r="872" spans="1:19" x14ac:dyDescent="0.2">
      <c r="A872" s="3">
        <f t="shared" ca="1" si="250"/>
        <v>117237</v>
      </c>
      <c r="B872">
        <v>100243</v>
      </c>
      <c r="C872">
        <f t="shared" ca="1" si="251"/>
        <v>13821048266</v>
      </c>
      <c r="D872" t="str">
        <f t="shared" ca="1" si="267"/>
        <v xml:space="preserve"> 微信 </v>
      </c>
      <c r="E872" t="str">
        <f t="shared" ca="1" si="267"/>
        <v xml:space="preserve"> 天猫 </v>
      </c>
      <c r="F872" t="str">
        <f t="shared" ca="1" si="252"/>
        <v xml:space="preserve"> 信用卡 </v>
      </c>
      <c r="G872" t="str">
        <f t="shared" ca="1" si="253"/>
        <v xml:space="preserve"> 微信 - 天猫 - 信用卡 </v>
      </c>
      <c r="H872" t="str">
        <f t="shared" ca="1" si="254"/>
        <v>8266</v>
      </c>
      <c r="I872">
        <f t="shared" ca="1" si="255"/>
        <v>6</v>
      </c>
      <c r="J872" t="str">
        <f t="shared" ca="1" si="256"/>
        <v>微信 - 天猫 - 信用卡</v>
      </c>
      <c r="K872" t="str">
        <f t="shared" ca="1" si="257"/>
        <v>138****8266</v>
      </c>
      <c r="L872">
        <f t="shared" si="258"/>
        <v>872</v>
      </c>
      <c r="M872">
        <f t="shared" si="259"/>
        <v>871</v>
      </c>
      <c r="N872" s="3">
        <f t="shared" ca="1" si="260"/>
        <v>150172</v>
      </c>
      <c r="O872" s="5">
        <f t="shared" ca="1" si="261"/>
        <v>195370</v>
      </c>
      <c r="P872" t="str">
        <f t="shared" ca="1" si="262"/>
        <v xml:space="preserve"> 微信支付 </v>
      </c>
      <c r="Q872" t="str">
        <f t="shared" ca="1" si="263"/>
        <v xml:space="preserve"> 微信支付 </v>
      </c>
      <c r="R872" t="str">
        <f t="shared" ca="1" si="264"/>
        <v xml:space="preserve"> 信用卡 </v>
      </c>
      <c r="S872" t="str">
        <f t="shared" ca="1" si="265"/>
        <v>微信支付 - 微信支付 - 信用卡</v>
      </c>
    </row>
    <row r="873" spans="1:19" x14ac:dyDescent="0.2">
      <c r="A873" s="3">
        <f t="shared" ca="1" si="250"/>
        <v>195370</v>
      </c>
      <c r="B873">
        <v>101446</v>
      </c>
      <c r="C873">
        <f t="shared" ca="1" si="251"/>
        <v>13573041617</v>
      </c>
      <c r="D873" t="str">
        <f t="shared" ca="1" si="267"/>
        <v xml:space="preserve"> 微信 </v>
      </c>
      <c r="E873" t="str">
        <f t="shared" ca="1" si="267"/>
        <v xml:space="preserve"> 微信 </v>
      </c>
      <c r="F873" t="str">
        <f t="shared" ca="1" si="252"/>
        <v xml:space="preserve"> 信用卡 </v>
      </c>
      <c r="G873" t="str">
        <f t="shared" ca="1" si="253"/>
        <v xml:space="preserve"> 微信 - 微信 - 信用卡 </v>
      </c>
      <c r="H873" t="str">
        <f t="shared" ca="1" si="254"/>
        <v>1617</v>
      </c>
      <c r="I873">
        <f t="shared" ca="1" si="255"/>
        <v>6</v>
      </c>
      <c r="J873" t="str">
        <f t="shared" ca="1" si="256"/>
        <v>微信 - 微信 - 信用卡</v>
      </c>
      <c r="K873" t="str">
        <f t="shared" ca="1" si="257"/>
        <v>135****1617</v>
      </c>
      <c r="L873">
        <f t="shared" si="258"/>
        <v>873</v>
      </c>
      <c r="M873">
        <f t="shared" si="259"/>
        <v>872</v>
      </c>
      <c r="N873" s="3">
        <f t="shared" ca="1" si="260"/>
        <v>196581</v>
      </c>
      <c r="O873" s="5">
        <f t="shared" ca="1" si="261"/>
        <v>126890</v>
      </c>
      <c r="P873" t="str">
        <f t="shared" ca="1" si="262"/>
        <v xml:space="preserve"> 微信支付 </v>
      </c>
      <c r="Q873" t="str">
        <f t="shared" ca="1" si="263"/>
        <v xml:space="preserve"> 支付宝 </v>
      </c>
      <c r="R873" t="str">
        <f t="shared" ca="1" si="264"/>
        <v xml:space="preserve"> 信用卡 </v>
      </c>
      <c r="S873" t="str">
        <f t="shared" ca="1" si="265"/>
        <v>微信支付 - 支付宝 - 信用卡</v>
      </c>
    </row>
    <row r="874" spans="1:19" x14ac:dyDescent="0.2">
      <c r="A874" s="3">
        <f t="shared" ca="1" si="250"/>
        <v>126890</v>
      </c>
      <c r="B874">
        <v>101413</v>
      </c>
      <c r="C874">
        <f t="shared" ca="1" si="251"/>
        <v>13592816191</v>
      </c>
      <c r="D874" t="str">
        <f t="shared" ca="1" si="267"/>
        <v xml:space="preserve"> 天猫 </v>
      </c>
      <c r="E874" t="str">
        <f t="shared" ca="1" si="267"/>
        <v xml:space="preserve"> 天猫 </v>
      </c>
      <c r="F874" t="str">
        <f t="shared" ca="1" si="252"/>
        <v xml:space="preserve"> 微信支付 </v>
      </c>
      <c r="G874" t="str">
        <f t="shared" ca="1" si="253"/>
        <v xml:space="preserve"> 天猫 - 天猫 - 微信支付 </v>
      </c>
      <c r="H874" t="str">
        <f t="shared" ca="1" si="254"/>
        <v>6191</v>
      </c>
      <c r="I874">
        <f t="shared" ca="1" si="255"/>
        <v>6</v>
      </c>
      <c r="J874" t="str">
        <f t="shared" ca="1" si="256"/>
        <v>天猫 - 天猫 - 微信支付</v>
      </c>
      <c r="K874" t="str">
        <f t="shared" ca="1" si="257"/>
        <v>135****6191</v>
      </c>
      <c r="L874">
        <f t="shared" si="258"/>
        <v>874</v>
      </c>
      <c r="M874">
        <f t="shared" si="259"/>
        <v>873</v>
      </c>
      <c r="N874" s="3">
        <f t="shared" ca="1" si="260"/>
        <v>160667</v>
      </c>
      <c r="O874" s="5">
        <f t="shared" ca="1" si="261"/>
        <v>133433</v>
      </c>
      <c r="P874" t="str">
        <f t="shared" ca="1" si="262"/>
        <v xml:space="preserve"> 支付宝 </v>
      </c>
      <c r="Q874" t="str">
        <f t="shared" ca="1" si="263"/>
        <v xml:space="preserve"> 微信支付 </v>
      </c>
      <c r="R874" t="str">
        <f t="shared" ca="1" si="264"/>
        <v xml:space="preserve"> 信用卡 </v>
      </c>
      <c r="S874" t="str">
        <f t="shared" ca="1" si="265"/>
        <v>支付宝 - 微信支付 - 信用卡</v>
      </c>
    </row>
    <row r="875" spans="1:19" x14ac:dyDescent="0.2">
      <c r="A875" s="3">
        <f t="shared" ca="1" si="250"/>
        <v>133433</v>
      </c>
      <c r="B875">
        <v>100658</v>
      </c>
      <c r="C875">
        <f t="shared" ca="1" si="251"/>
        <v>13235333955</v>
      </c>
      <c r="D875" t="str">
        <f t="shared" ca="1" si="267"/>
        <v xml:space="preserve"> 微信 </v>
      </c>
      <c r="E875" t="str">
        <f t="shared" ca="1" si="267"/>
        <v xml:space="preserve"> 微信 </v>
      </c>
      <c r="F875" t="str">
        <f t="shared" ca="1" si="252"/>
        <v xml:space="preserve"> 支付宝 </v>
      </c>
      <c r="G875" t="str">
        <f t="shared" ca="1" si="253"/>
        <v xml:space="preserve"> 微信 - 微信 - 支付宝 </v>
      </c>
      <c r="H875" t="str">
        <f t="shared" ca="1" si="254"/>
        <v>3955</v>
      </c>
      <c r="I875">
        <f t="shared" ca="1" si="255"/>
        <v>6</v>
      </c>
      <c r="J875" t="str">
        <f t="shared" ca="1" si="256"/>
        <v>微信 - 微信 - 支付宝</v>
      </c>
      <c r="K875" t="str">
        <f t="shared" ca="1" si="257"/>
        <v>132****3955</v>
      </c>
      <c r="L875">
        <f t="shared" si="258"/>
        <v>875</v>
      </c>
      <c r="M875">
        <f t="shared" si="259"/>
        <v>874</v>
      </c>
      <c r="N875" s="3">
        <f t="shared" ca="1" si="260"/>
        <v>164028</v>
      </c>
      <c r="O875" s="5">
        <f t="shared" ca="1" si="261"/>
        <v>135408</v>
      </c>
      <c r="P875" t="str">
        <f t="shared" ca="1" si="262"/>
        <v xml:space="preserve"> 微信支付 </v>
      </c>
      <c r="Q875" t="str">
        <f t="shared" ca="1" si="263"/>
        <v xml:space="preserve"> 信用卡 </v>
      </c>
      <c r="R875" t="str">
        <f t="shared" ca="1" si="264"/>
        <v xml:space="preserve"> 微信支付 </v>
      </c>
      <c r="S875" t="str">
        <f t="shared" ca="1" si="265"/>
        <v>微信支付 - 信用卡 - 微信支付</v>
      </c>
    </row>
    <row r="876" spans="1:19" x14ac:dyDescent="0.2">
      <c r="A876" s="3">
        <f t="shared" ca="1" si="250"/>
        <v>135408</v>
      </c>
      <c r="B876">
        <v>101245</v>
      </c>
      <c r="C876">
        <f t="shared" ca="1" si="251"/>
        <v>13306098957</v>
      </c>
      <c r="D876" t="str">
        <f t="shared" ca="1" si="267"/>
        <v xml:space="preserve"> 微信 </v>
      </c>
      <c r="E876" t="str">
        <f t="shared" ca="1" si="267"/>
        <v xml:space="preserve"> App </v>
      </c>
      <c r="F876" t="str">
        <f t="shared" ca="1" si="252"/>
        <v xml:space="preserve"> 微信支付 </v>
      </c>
      <c r="G876" t="str">
        <f t="shared" ca="1" si="253"/>
        <v xml:space="preserve"> 微信 - App - 微信支付 </v>
      </c>
      <c r="H876" t="str">
        <f t="shared" ca="1" si="254"/>
        <v>8957</v>
      </c>
      <c r="I876">
        <f t="shared" ca="1" si="255"/>
        <v>6</v>
      </c>
      <c r="J876" t="str">
        <f t="shared" ca="1" si="256"/>
        <v>微信 - App - 微信支付</v>
      </c>
      <c r="K876" t="str">
        <f t="shared" ca="1" si="257"/>
        <v>133****8957</v>
      </c>
      <c r="L876">
        <f t="shared" si="258"/>
        <v>876</v>
      </c>
      <c r="M876">
        <f t="shared" si="259"/>
        <v>875</v>
      </c>
      <c r="N876" s="3">
        <f t="shared" ca="1" si="260"/>
        <v>134729</v>
      </c>
      <c r="O876" s="5">
        <f t="shared" ca="1" si="261"/>
        <v>172261</v>
      </c>
      <c r="P876" t="str">
        <f t="shared" ca="1" si="262"/>
        <v xml:space="preserve"> 微信支付 </v>
      </c>
      <c r="Q876" t="str">
        <f t="shared" ca="1" si="263"/>
        <v xml:space="preserve"> 信用卡 </v>
      </c>
      <c r="R876" t="str">
        <f t="shared" ca="1" si="264"/>
        <v xml:space="preserve"> 微信支付 </v>
      </c>
      <c r="S876" t="str">
        <f t="shared" ca="1" si="265"/>
        <v>微信支付 - 信用卡 - 微信支付</v>
      </c>
    </row>
    <row r="877" spans="1:19" x14ac:dyDescent="0.2">
      <c r="A877" s="3">
        <f t="shared" ca="1" si="250"/>
        <v>172261</v>
      </c>
      <c r="B877">
        <v>100438</v>
      </c>
      <c r="C877">
        <f t="shared" ca="1" si="251"/>
        <v>13629424821</v>
      </c>
      <c r="D877" t="str">
        <f t="shared" ca="1" si="267"/>
        <v xml:space="preserve"> 微信 </v>
      </c>
      <c r="E877" t="str">
        <f t="shared" ca="1" si="267"/>
        <v xml:space="preserve"> 天猫 </v>
      </c>
      <c r="F877" t="str">
        <f t="shared" ca="1" si="252"/>
        <v xml:space="preserve"> 信用卡 </v>
      </c>
      <c r="G877" t="str">
        <f t="shared" ca="1" si="253"/>
        <v xml:space="preserve"> 微信 - 天猫 - 信用卡 </v>
      </c>
      <c r="H877" t="str">
        <f t="shared" ca="1" si="254"/>
        <v>4821</v>
      </c>
      <c r="I877">
        <f t="shared" ca="1" si="255"/>
        <v>6</v>
      </c>
      <c r="J877" t="str">
        <f t="shared" ca="1" si="256"/>
        <v>微信 - 天猫 - 信用卡</v>
      </c>
      <c r="K877" t="str">
        <f t="shared" ca="1" si="257"/>
        <v>136****4821</v>
      </c>
      <c r="L877">
        <f t="shared" si="258"/>
        <v>877</v>
      </c>
      <c r="M877">
        <f t="shared" si="259"/>
        <v>876</v>
      </c>
      <c r="N877" s="3">
        <f t="shared" ca="1" si="260"/>
        <v>194192</v>
      </c>
      <c r="O877" s="5">
        <f t="shared" ca="1" si="261"/>
        <v>101579</v>
      </c>
      <c r="P877" t="str">
        <f t="shared" ca="1" si="262"/>
        <v xml:space="preserve"> 支付宝 </v>
      </c>
      <c r="Q877" t="str">
        <f t="shared" ca="1" si="263"/>
        <v xml:space="preserve"> 微信支付 </v>
      </c>
      <c r="R877" t="str">
        <f t="shared" ca="1" si="264"/>
        <v xml:space="preserve"> 微信支付 </v>
      </c>
      <c r="S877" t="str">
        <f t="shared" ca="1" si="265"/>
        <v>支付宝 - 微信支付 - 微信支付</v>
      </c>
    </row>
    <row r="878" spans="1:19" x14ac:dyDescent="0.2">
      <c r="A878" s="3">
        <f t="shared" ca="1" si="250"/>
        <v>101579</v>
      </c>
      <c r="B878">
        <v>100797</v>
      </c>
      <c r="C878">
        <f t="shared" ca="1" si="251"/>
        <v>13094654959</v>
      </c>
      <c r="D878" t="str">
        <f t="shared" ca="1" si="267"/>
        <v xml:space="preserve"> 微信 </v>
      </c>
      <c r="E878" t="str">
        <f t="shared" ca="1" si="267"/>
        <v xml:space="preserve"> 微信 </v>
      </c>
      <c r="F878" t="str">
        <f t="shared" ca="1" si="252"/>
        <v xml:space="preserve"> 信用卡 </v>
      </c>
      <c r="G878" t="str">
        <f t="shared" ca="1" si="253"/>
        <v xml:space="preserve"> 微信 - 微信 - 信用卡 </v>
      </c>
      <c r="H878" t="str">
        <f t="shared" ca="1" si="254"/>
        <v>4959</v>
      </c>
      <c r="I878">
        <f t="shared" ca="1" si="255"/>
        <v>6</v>
      </c>
      <c r="J878" t="str">
        <f t="shared" ca="1" si="256"/>
        <v>微信 - 微信 - 信用卡</v>
      </c>
      <c r="K878" t="str">
        <f t="shared" ca="1" si="257"/>
        <v>130****4959</v>
      </c>
      <c r="L878">
        <f t="shared" si="258"/>
        <v>878</v>
      </c>
      <c r="M878">
        <f t="shared" si="259"/>
        <v>877</v>
      </c>
      <c r="N878" s="3">
        <f t="shared" ca="1" si="260"/>
        <v>118962</v>
      </c>
      <c r="O878" s="5">
        <f t="shared" ca="1" si="261"/>
        <v>187355</v>
      </c>
      <c r="P878" t="str">
        <f t="shared" ca="1" si="262"/>
        <v xml:space="preserve"> 微信支付 </v>
      </c>
      <c r="Q878" t="str">
        <f t="shared" ca="1" si="263"/>
        <v xml:space="preserve"> 信用卡 </v>
      </c>
      <c r="R878" t="str">
        <f t="shared" ca="1" si="264"/>
        <v xml:space="preserve"> 微信支付 </v>
      </c>
      <c r="S878" t="str">
        <f t="shared" ca="1" si="265"/>
        <v>微信支付 - 信用卡 - 微信支付</v>
      </c>
    </row>
    <row r="879" spans="1:19" x14ac:dyDescent="0.2">
      <c r="A879" s="3">
        <f t="shared" ca="1" si="250"/>
        <v>187355</v>
      </c>
      <c r="B879">
        <v>101259</v>
      </c>
      <c r="C879">
        <f t="shared" ca="1" si="251"/>
        <v>13687271850</v>
      </c>
      <c r="D879" t="str">
        <f t="shared" ca="1" si="267"/>
        <v xml:space="preserve"> 天猫 </v>
      </c>
      <c r="E879" t="str">
        <f t="shared" ca="1" si="267"/>
        <v xml:space="preserve"> 天猫 </v>
      </c>
      <c r="F879" t="str">
        <f t="shared" ca="1" si="252"/>
        <v xml:space="preserve"> 微信支付 </v>
      </c>
      <c r="G879" t="str">
        <f t="shared" ca="1" si="253"/>
        <v xml:space="preserve"> 天猫 - 天猫 - 微信支付 </v>
      </c>
      <c r="H879" t="str">
        <f t="shared" ca="1" si="254"/>
        <v>1850</v>
      </c>
      <c r="I879">
        <f t="shared" ca="1" si="255"/>
        <v>6</v>
      </c>
      <c r="J879" t="str">
        <f t="shared" ca="1" si="256"/>
        <v>天猫 - 天猫 - 微信支付</v>
      </c>
      <c r="K879" t="str">
        <f t="shared" ca="1" si="257"/>
        <v>136****1850</v>
      </c>
      <c r="L879">
        <f t="shared" si="258"/>
        <v>879</v>
      </c>
      <c r="M879">
        <f t="shared" si="259"/>
        <v>878</v>
      </c>
      <c r="N879" s="3">
        <f t="shared" ca="1" si="260"/>
        <v>126427</v>
      </c>
      <c r="O879" s="5">
        <f t="shared" ca="1" si="261"/>
        <v>136394</v>
      </c>
      <c r="P879" t="str">
        <f t="shared" ca="1" si="262"/>
        <v xml:space="preserve"> 信用卡 </v>
      </c>
      <c r="Q879" t="str">
        <f t="shared" ca="1" si="263"/>
        <v xml:space="preserve"> 支付宝 </v>
      </c>
      <c r="R879" t="str">
        <f t="shared" ca="1" si="264"/>
        <v xml:space="preserve"> 信用卡 </v>
      </c>
      <c r="S879" t="str">
        <f t="shared" ca="1" si="265"/>
        <v>信用卡 - 支付宝 - 信用卡</v>
      </c>
    </row>
    <row r="880" spans="1:19" x14ac:dyDescent="0.2">
      <c r="A880" s="3">
        <f t="shared" ca="1" si="250"/>
        <v>136394</v>
      </c>
      <c r="B880">
        <v>101055</v>
      </c>
      <c r="C880">
        <f t="shared" ca="1" si="251"/>
        <v>13383248449</v>
      </c>
      <c r="D880" t="str">
        <f t="shared" ca="1" si="267"/>
        <v xml:space="preserve"> 微信 </v>
      </c>
      <c r="E880" t="str">
        <f t="shared" ca="1" si="267"/>
        <v xml:space="preserve"> 微信 </v>
      </c>
      <c r="F880" t="str">
        <f t="shared" ca="1" si="252"/>
        <v xml:space="preserve"> 信用卡 </v>
      </c>
      <c r="G880" t="str">
        <f t="shared" ca="1" si="253"/>
        <v xml:space="preserve"> 微信 - 微信 - 信用卡 </v>
      </c>
      <c r="H880" t="str">
        <f t="shared" ca="1" si="254"/>
        <v>8449</v>
      </c>
      <c r="I880">
        <f t="shared" ca="1" si="255"/>
        <v>6</v>
      </c>
      <c r="J880" t="str">
        <f t="shared" ca="1" si="256"/>
        <v>微信 - 微信 - 信用卡</v>
      </c>
      <c r="K880" t="str">
        <f t="shared" ca="1" si="257"/>
        <v>133****8449</v>
      </c>
      <c r="L880">
        <f t="shared" si="258"/>
        <v>880</v>
      </c>
      <c r="M880">
        <f t="shared" si="259"/>
        <v>879</v>
      </c>
      <c r="N880" s="3">
        <f t="shared" ca="1" si="260"/>
        <v>129837</v>
      </c>
      <c r="O880" s="5">
        <f t="shared" ca="1" si="261"/>
        <v>159066</v>
      </c>
      <c r="P880" t="str">
        <f t="shared" ca="1" si="262"/>
        <v xml:space="preserve"> 支付宝 </v>
      </c>
      <c r="Q880" t="str">
        <f t="shared" ca="1" si="263"/>
        <v xml:space="preserve"> 支付宝 </v>
      </c>
      <c r="R880" t="str">
        <f t="shared" ca="1" si="264"/>
        <v xml:space="preserve"> 信用卡 </v>
      </c>
      <c r="S880" t="str">
        <f t="shared" ca="1" si="265"/>
        <v>支付宝 - 支付宝 - 信用卡</v>
      </c>
    </row>
    <row r="881" spans="1:19" x14ac:dyDescent="0.2">
      <c r="A881" s="3">
        <f t="shared" ca="1" si="250"/>
        <v>159066</v>
      </c>
      <c r="B881">
        <v>100546</v>
      </c>
      <c r="C881">
        <f t="shared" ca="1" si="251"/>
        <v>13166985343</v>
      </c>
      <c r="D881" t="str">
        <f t="shared" ca="1" si="267"/>
        <v xml:space="preserve"> 天猫 </v>
      </c>
      <c r="E881" t="str">
        <f t="shared" ca="1" si="267"/>
        <v xml:space="preserve"> App </v>
      </c>
      <c r="F881" t="str">
        <f t="shared" ca="1" si="252"/>
        <v xml:space="preserve"> 信用卡 </v>
      </c>
      <c r="G881" t="str">
        <f t="shared" ca="1" si="253"/>
        <v xml:space="preserve"> 天猫 - App - 信用卡 </v>
      </c>
      <c r="H881" t="str">
        <f t="shared" ca="1" si="254"/>
        <v>5343</v>
      </c>
      <c r="I881">
        <f t="shared" ca="1" si="255"/>
        <v>6</v>
      </c>
      <c r="J881" t="str">
        <f t="shared" ca="1" si="256"/>
        <v>天猫 - App - 信用卡</v>
      </c>
      <c r="K881" t="str">
        <f t="shared" ca="1" si="257"/>
        <v>131****5343</v>
      </c>
      <c r="L881">
        <f t="shared" si="258"/>
        <v>881</v>
      </c>
      <c r="M881">
        <f t="shared" si="259"/>
        <v>880</v>
      </c>
      <c r="N881" s="3">
        <f t="shared" ca="1" si="260"/>
        <v>147186</v>
      </c>
      <c r="O881" s="5">
        <f t="shared" ca="1" si="261"/>
        <v>100374</v>
      </c>
      <c r="P881" t="str">
        <f t="shared" ca="1" si="262"/>
        <v xml:space="preserve"> 微信支付 </v>
      </c>
      <c r="Q881" t="str">
        <f t="shared" ca="1" si="263"/>
        <v xml:space="preserve"> 支付宝 </v>
      </c>
      <c r="R881" t="str">
        <f t="shared" ca="1" si="264"/>
        <v xml:space="preserve"> 信用卡 </v>
      </c>
      <c r="S881" t="str">
        <f t="shared" ca="1" si="265"/>
        <v>微信支付 - 支付宝 - 信用卡</v>
      </c>
    </row>
    <row r="882" spans="1:19" x14ac:dyDescent="0.2">
      <c r="A882" s="3">
        <f t="shared" ca="1" si="250"/>
        <v>100374</v>
      </c>
      <c r="B882">
        <v>100458</v>
      </c>
      <c r="C882">
        <f t="shared" ca="1" si="251"/>
        <v>13647703616</v>
      </c>
      <c r="D882" t="str">
        <f t="shared" ref="D882:E901" ca="1" si="268">IF(RAND()&lt;0.33," 天猫 ",IF(RAND()&lt;0.66," 微信 "," App "))</f>
        <v xml:space="preserve"> App </v>
      </c>
      <c r="E882" t="str">
        <f t="shared" ca="1" si="268"/>
        <v xml:space="preserve"> 天猫 </v>
      </c>
      <c r="F882" t="str">
        <f t="shared" ca="1" si="252"/>
        <v xml:space="preserve"> 支付宝 </v>
      </c>
      <c r="G882" t="str">
        <f t="shared" ca="1" si="253"/>
        <v xml:space="preserve"> App - 天猫 - 支付宝 </v>
      </c>
      <c r="H882" t="str">
        <f t="shared" ca="1" si="254"/>
        <v>3616</v>
      </c>
      <c r="I882">
        <f t="shared" ca="1" si="255"/>
        <v>6</v>
      </c>
      <c r="J882" t="str">
        <f t="shared" ca="1" si="256"/>
        <v>App - 天猫 - 支付宝</v>
      </c>
      <c r="K882" t="str">
        <f t="shared" ca="1" si="257"/>
        <v>136****3616</v>
      </c>
      <c r="L882">
        <f t="shared" si="258"/>
        <v>882</v>
      </c>
      <c r="M882">
        <f t="shared" si="259"/>
        <v>881</v>
      </c>
      <c r="N882" s="3">
        <f t="shared" ca="1" si="260"/>
        <v>134224</v>
      </c>
      <c r="O882" s="5">
        <f t="shared" ca="1" si="261"/>
        <v>140755</v>
      </c>
      <c r="P882" t="str">
        <f t="shared" ca="1" si="262"/>
        <v xml:space="preserve"> 支付宝 </v>
      </c>
      <c r="Q882" t="str">
        <f t="shared" ca="1" si="263"/>
        <v xml:space="preserve"> 支付宝 </v>
      </c>
      <c r="R882" t="str">
        <f t="shared" ca="1" si="264"/>
        <v xml:space="preserve"> 支付宝 </v>
      </c>
      <c r="S882" t="str">
        <f t="shared" ca="1" si="265"/>
        <v>支付宝 - 支付宝 - 支付宝</v>
      </c>
    </row>
    <row r="883" spans="1:19" x14ac:dyDescent="0.2">
      <c r="A883" s="3">
        <f t="shared" ca="1" si="250"/>
        <v>140755</v>
      </c>
      <c r="B883">
        <v>100267</v>
      </c>
      <c r="C883">
        <f t="shared" ca="1" si="251"/>
        <v>13369014907</v>
      </c>
      <c r="D883" t="str">
        <f t="shared" ca="1" si="268"/>
        <v xml:space="preserve"> App </v>
      </c>
      <c r="E883" t="str">
        <f t="shared" ca="1" si="268"/>
        <v xml:space="preserve"> App </v>
      </c>
      <c r="F883" t="str">
        <f t="shared" ca="1" si="252"/>
        <v xml:space="preserve"> 支付宝 </v>
      </c>
      <c r="G883" t="str">
        <f t="shared" ca="1" si="253"/>
        <v xml:space="preserve"> App - App - 支付宝 </v>
      </c>
      <c r="H883" t="str">
        <f t="shared" ca="1" si="254"/>
        <v>4907</v>
      </c>
      <c r="I883">
        <f t="shared" ca="1" si="255"/>
        <v>6</v>
      </c>
      <c r="J883" t="str">
        <f t="shared" ca="1" si="256"/>
        <v>App - App - 支付宝</v>
      </c>
      <c r="K883" t="str">
        <f t="shared" ca="1" si="257"/>
        <v>133****4907</v>
      </c>
      <c r="L883">
        <f t="shared" si="258"/>
        <v>883</v>
      </c>
      <c r="M883">
        <f t="shared" si="259"/>
        <v>882</v>
      </c>
      <c r="N883" s="3">
        <f t="shared" ca="1" si="260"/>
        <v>199363</v>
      </c>
      <c r="O883" s="5">
        <f t="shared" ca="1" si="261"/>
        <v>166792</v>
      </c>
      <c r="P883" t="str">
        <f t="shared" ca="1" si="262"/>
        <v xml:space="preserve"> 支付宝 </v>
      </c>
      <c r="Q883" t="str">
        <f t="shared" ca="1" si="263"/>
        <v xml:space="preserve"> 支付宝 </v>
      </c>
      <c r="R883" t="str">
        <f t="shared" ca="1" si="264"/>
        <v xml:space="preserve"> 信用卡 </v>
      </c>
      <c r="S883" t="str">
        <f t="shared" ca="1" si="265"/>
        <v>支付宝 - 支付宝 - 信用卡</v>
      </c>
    </row>
    <row r="884" spans="1:19" x14ac:dyDescent="0.2">
      <c r="A884" s="3">
        <f t="shared" ca="1" si="250"/>
        <v>166792</v>
      </c>
      <c r="B884">
        <v>100563</v>
      </c>
      <c r="C884">
        <f t="shared" ca="1" si="251"/>
        <v>13323427669</v>
      </c>
      <c r="D884" t="str">
        <f t="shared" ca="1" si="268"/>
        <v xml:space="preserve"> App </v>
      </c>
      <c r="E884" t="str">
        <f t="shared" ca="1" si="268"/>
        <v xml:space="preserve"> 微信 </v>
      </c>
      <c r="F884" t="str">
        <f t="shared" ca="1" si="252"/>
        <v xml:space="preserve"> 信用卡 </v>
      </c>
      <c r="G884" t="str">
        <f t="shared" ca="1" si="253"/>
        <v xml:space="preserve"> App - 微信 - 信用卡 </v>
      </c>
      <c r="H884" t="str">
        <f t="shared" ca="1" si="254"/>
        <v>7669</v>
      </c>
      <c r="I884">
        <f t="shared" ca="1" si="255"/>
        <v>6</v>
      </c>
      <c r="J884" t="str">
        <f t="shared" ca="1" si="256"/>
        <v>App - 微信 - 信用卡</v>
      </c>
      <c r="K884" t="str">
        <f t="shared" ca="1" si="257"/>
        <v>133****7669</v>
      </c>
      <c r="L884">
        <f t="shared" si="258"/>
        <v>884</v>
      </c>
      <c r="M884">
        <f t="shared" si="259"/>
        <v>883</v>
      </c>
      <c r="N884" s="3">
        <f t="shared" ca="1" si="260"/>
        <v>101556</v>
      </c>
      <c r="O884" s="5">
        <f t="shared" ca="1" si="261"/>
        <v>142041</v>
      </c>
      <c r="P884" t="str">
        <f t="shared" ca="1" si="262"/>
        <v xml:space="preserve"> 微信支付 </v>
      </c>
      <c r="Q884" t="str">
        <f t="shared" ca="1" si="263"/>
        <v xml:space="preserve"> 支付宝 </v>
      </c>
      <c r="R884" t="str">
        <f t="shared" ca="1" si="264"/>
        <v xml:space="preserve"> 微信支付 </v>
      </c>
      <c r="S884" t="str">
        <f t="shared" ca="1" si="265"/>
        <v>微信支付 - 支付宝 - 微信支付</v>
      </c>
    </row>
    <row r="885" spans="1:19" x14ac:dyDescent="0.2">
      <c r="A885" s="3">
        <f t="shared" ca="1" si="250"/>
        <v>142041</v>
      </c>
      <c r="B885">
        <v>101020</v>
      </c>
      <c r="C885">
        <f t="shared" ca="1" si="251"/>
        <v>13791389058</v>
      </c>
      <c r="D885" t="str">
        <f t="shared" ca="1" si="268"/>
        <v xml:space="preserve"> 天猫 </v>
      </c>
      <c r="E885" t="str">
        <f t="shared" ca="1" si="268"/>
        <v xml:space="preserve"> 天猫 </v>
      </c>
      <c r="F885" t="str">
        <f t="shared" ca="1" si="252"/>
        <v xml:space="preserve"> 支付宝 </v>
      </c>
      <c r="G885" t="str">
        <f t="shared" ca="1" si="253"/>
        <v xml:space="preserve"> 天猫 - 天猫 - 支付宝 </v>
      </c>
      <c r="H885" t="str">
        <f t="shared" ca="1" si="254"/>
        <v>9058</v>
      </c>
      <c r="I885">
        <f t="shared" ca="1" si="255"/>
        <v>6</v>
      </c>
      <c r="J885" t="str">
        <f t="shared" ca="1" si="256"/>
        <v>天猫 - 天猫 - 支付宝</v>
      </c>
      <c r="K885" t="str">
        <f t="shared" ca="1" si="257"/>
        <v>137****9058</v>
      </c>
      <c r="L885">
        <f t="shared" si="258"/>
        <v>885</v>
      </c>
      <c r="M885">
        <f t="shared" si="259"/>
        <v>884</v>
      </c>
      <c r="N885" s="3">
        <f t="shared" ca="1" si="260"/>
        <v>148257</v>
      </c>
      <c r="O885" s="5">
        <f t="shared" ca="1" si="261"/>
        <v>186456</v>
      </c>
      <c r="P885" t="str">
        <f t="shared" ca="1" si="262"/>
        <v xml:space="preserve"> 支付宝 </v>
      </c>
      <c r="Q885" t="str">
        <f t="shared" ca="1" si="263"/>
        <v xml:space="preserve"> 支付宝 </v>
      </c>
      <c r="R885" t="str">
        <f t="shared" ca="1" si="264"/>
        <v xml:space="preserve"> 微信支付 </v>
      </c>
      <c r="S885" t="str">
        <f t="shared" ca="1" si="265"/>
        <v>支付宝 - 支付宝 - 微信支付</v>
      </c>
    </row>
    <row r="886" spans="1:19" x14ac:dyDescent="0.2">
      <c r="A886" s="3">
        <f t="shared" ca="1" si="250"/>
        <v>186456</v>
      </c>
      <c r="B886">
        <v>101112</v>
      </c>
      <c r="C886">
        <f t="shared" ca="1" si="251"/>
        <v>13198668002</v>
      </c>
      <c r="D886" t="str">
        <f t="shared" ca="1" si="268"/>
        <v xml:space="preserve"> 微信 </v>
      </c>
      <c r="E886" t="str">
        <f t="shared" ca="1" si="268"/>
        <v xml:space="preserve"> 微信 </v>
      </c>
      <c r="F886" t="str">
        <f t="shared" ca="1" si="252"/>
        <v xml:space="preserve"> 微信支付 </v>
      </c>
      <c r="G886" t="str">
        <f t="shared" ca="1" si="253"/>
        <v xml:space="preserve"> 微信 - 微信 - 微信支付 </v>
      </c>
      <c r="H886" t="str">
        <f t="shared" ca="1" si="254"/>
        <v>8002</v>
      </c>
      <c r="I886">
        <f t="shared" ca="1" si="255"/>
        <v>6</v>
      </c>
      <c r="J886" t="str">
        <f t="shared" ca="1" si="256"/>
        <v>微信 - 微信 - 微信支付</v>
      </c>
      <c r="K886" t="str">
        <f t="shared" ca="1" si="257"/>
        <v>131****8002</v>
      </c>
      <c r="L886">
        <f t="shared" si="258"/>
        <v>886</v>
      </c>
      <c r="M886">
        <f t="shared" si="259"/>
        <v>885</v>
      </c>
      <c r="N886" s="3">
        <f t="shared" ca="1" si="260"/>
        <v>142717</v>
      </c>
      <c r="O886" s="5">
        <f t="shared" ca="1" si="261"/>
        <v>197573</v>
      </c>
      <c r="P886" t="str">
        <f t="shared" ca="1" si="262"/>
        <v xml:space="preserve"> 微信支付 </v>
      </c>
      <c r="Q886" t="str">
        <f t="shared" ca="1" si="263"/>
        <v xml:space="preserve"> 微信支付 </v>
      </c>
      <c r="R886" t="str">
        <f t="shared" ca="1" si="264"/>
        <v xml:space="preserve"> 支付宝 </v>
      </c>
      <c r="S886" t="str">
        <f t="shared" ca="1" si="265"/>
        <v>微信支付 - 微信支付 - 支付宝</v>
      </c>
    </row>
    <row r="887" spans="1:19" x14ac:dyDescent="0.2">
      <c r="A887" s="3">
        <f t="shared" ca="1" si="250"/>
        <v>197573</v>
      </c>
      <c r="B887">
        <v>101470</v>
      </c>
      <c r="C887">
        <f t="shared" ca="1" si="251"/>
        <v>13819625290</v>
      </c>
      <c r="D887" t="str">
        <f t="shared" ca="1" si="268"/>
        <v xml:space="preserve"> 天猫 </v>
      </c>
      <c r="E887" t="str">
        <f t="shared" ca="1" si="268"/>
        <v xml:space="preserve"> 微信 </v>
      </c>
      <c r="F887" t="str">
        <f t="shared" ca="1" si="252"/>
        <v xml:space="preserve"> 信用卡 </v>
      </c>
      <c r="G887" t="str">
        <f t="shared" ca="1" si="253"/>
        <v xml:space="preserve"> 天猫 - 微信 - 信用卡 </v>
      </c>
      <c r="H887" t="str">
        <f t="shared" ca="1" si="254"/>
        <v>5290</v>
      </c>
      <c r="I887">
        <f t="shared" ca="1" si="255"/>
        <v>6</v>
      </c>
      <c r="J887" t="str">
        <f t="shared" ca="1" si="256"/>
        <v>天猫 - 微信 - 信用卡</v>
      </c>
      <c r="K887" t="str">
        <f t="shared" ca="1" si="257"/>
        <v>138****5290</v>
      </c>
      <c r="L887">
        <f t="shared" si="258"/>
        <v>887</v>
      </c>
      <c r="M887">
        <f t="shared" si="259"/>
        <v>886</v>
      </c>
      <c r="N887" s="3">
        <f t="shared" ca="1" si="260"/>
        <v>184595</v>
      </c>
      <c r="O887" s="5">
        <f t="shared" ca="1" si="261"/>
        <v>109904</v>
      </c>
      <c r="P887" t="str">
        <f t="shared" ca="1" si="262"/>
        <v xml:space="preserve"> 微信支付 </v>
      </c>
      <c r="Q887" t="str">
        <f t="shared" ca="1" si="263"/>
        <v xml:space="preserve"> 支付宝 </v>
      </c>
      <c r="R887" t="str">
        <f t="shared" ca="1" si="264"/>
        <v xml:space="preserve"> 微信支付 </v>
      </c>
      <c r="S887" t="str">
        <f t="shared" ca="1" si="265"/>
        <v>微信支付 - 支付宝 - 微信支付</v>
      </c>
    </row>
    <row r="888" spans="1:19" x14ac:dyDescent="0.2">
      <c r="A888" s="3">
        <f t="shared" ca="1" si="250"/>
        <v>109904</v>
      </c>
      <c r="B888">
        <v>100626</v>
      </c>
      <c r="C888">
        <f t="shared" ca="1" si="251"/>
        <v>13809614725</v>
      </c>
      <c r="D888" t="str">
        <f t="shared" ca="1" si="268"/>
        <v xml:space="preserve"> 天猫 </v>
      </c>
      <c r="E888" t="str">
        <f t="shared" ca="1" si="268"/>
        <v xml:space="preserve"> 天猫 </v>
      </c>
      <c r="F888" t="str">
        <f t="shared" ca="1" si="252"/>
        <v xml:space="preserve"> 信用卡 </v>
      </c>
      <c r="G888" t="str">
        <f t="shared" ca="1" si="253"/>
        <v xml:space="preserve"> 天猫 - 天猫 - 信用卡 </v>
      </c>
      <c r="H888" t="str">
        <f t="shared" ca="1" si="254"/>
        <v>4725</v>
      </c>
      <c r="I888">
        <f t="shared" ca="1" si="255"/>
        <v>6</v>
      </c>
      <c r="J888" t="str">
        <f t="shared" ca="1" si="256"/>
        <v>天猫 - 天猫 - 信用卡</v>
      </c>
      <c r="K888" t="str">
        <f t="shared" ca="1" si="257"/>
        <v>138****4725</v>
      </c>
      <c r="L888">
        <f t="shared" si="258"/>
        <v>888</v>
      </c>
      <c r="M888">
        <f t="shared" si="259"/>
        <v>887</v>
      </c>
      <c r="N888" s="3">
        <f t="shared" ca="1" si="260"/>
        <v>135083</v>
      </c>
      <c r="O888" s="5">
        <f t="shared" ca="1" si="261"/>
        <v>181184</v>
      </c>
      <c r="P888" t="str">
        <f t="shared" ca="1" si="262"/>
        <v xml:space="preserve"> 支付宝 </v>
      </c>
      <c r="Q888" t="str">
        <f t="shared" ca="1" si="263"/>
        <v xml:space="preserve"> 微信支付 </v>
      </c>
      <c r="R888" t="str">
        <f t="shared" ca="1" si="264"/>
        <v xml:space="preserve"> 微信支付 </v>
      </c>
      <c r="S888" t="str">
        <f t="shared" ca="1" si="265"/>
        <v>支付宝 - 微信支付 - 微信支付</v>
      </c>
    </row>
    <row r="889" spans="1:19" x14ac:dyDescent="0.2">
      <c r="A889" s="3">
        <f t="shared" ca="1" si="250"/>
        <v>181184</v>
      </c>
      <c r="B889">
        <v>101344</v>
      </c>
      <c r="C889">
        <f t="shared" ca="1" si="251"/>
        <v>13156421811</v>
      </c>
      <c r="D889" t="str">
        <f t="shared" ca="1" si="268"/>
        <v xml:space="preserve"> App </v>
      </c>
      <c r="E889" t="str">
        <f t="shared" ca="1" si="268"/>
        <v xml:space="preserve"> 微信 </v>
      </c>
      <c r="F889" t="str">
        <f t="shared" ca="1" si="252"/>
        <v xml:space="preserve"> 信用卡 </v>
      </c>
      <c r="G889" t="str">
        <f t="shared" ca="1" si="253"/>
        <v xml:space="preserve"> App - 微信 - 信用卡 </v>
      </c>
      <c r="H889" t="str">
        <f t="shared" ca="1" si="254"/>
        <v>1811</v>
      </c>
      <c r="I889">
        <f t="shared" ca="1" si="255"/>
        <v>6</v>
      </c>
      <c r="J889" t="str">
        <f t="shared" ca="1" si="256"/>
        <v>App - 微信 - 信用卡</v>
      </c>
      <c r="K889" t="str">
        <f t="shared" ca="1" si="257"/>
        <v>131****1811</v>
      </c>
      <c r="L889">
        <f t="shared" si="258"/>
        <v>889</v>
      </c>
      <c r="M889">
        <f t="shared" si="259"/>
        <v>888</v>
      </c>
      <c r="N889" s="3">
        <f t="shared" ca="1" si="260"/>
        <v>152531</v>
      </c>
      <c r="O889" s="5">
        <f t="shared" ca="1" si="261"/>
        <v>187415</v>
      </c>
      <c r="P889" t="str">
        <f t="shared" ca="1" si="262"/>
        <v xml:space="preserve"> 信用卡 </v>
      </c>
      <c r="Q889" t="str">
        <f t="shared" ca="1" si="263"/>
        <v xml:space="preserve"> 微信支付 </v>
      </c>
      <c r="R889" t="str">
        <f t="shared" ca="1" si="264"/>
        <v xml:space="preserve"> 支付宝 </v>
      </c>
      <c r="S889" t="str">
        <f t="shared" ca="1" si="265"/>
        <v>信用卡 - 微信支付 - 支付宝</v>
      </c>
    </row>
    <row r="890" spans="1:19" x14ac:dyDescent="0.2">
      <c r="A890" s="3">
        <f t="shared" ca="1" si="250"/>
        <v>187415</v>
      </c>
      <c r="B890">
        <v>100472</v>
      </c>
      <c r="C890">
        <f t="shared" ca="1" si="251"/>
        <v>13799565591</v>
      </c>
      <c r="D890" t="str">
        <f t="shared" ca="1" si="268"/>
        <v xml:space="preserve"> 微信 </v>
      </c>
      <c r="E890" t="str">
        <f t="shared" ca="1" si="268"/>
        <v xml:space="preserve"> 天猫 </v>
      </c>
      <c r="F890" t="str">
        <f t="shared" ca="1" si="252"/>
        <v xml:space="preserve"> 信用卡 </v>
      </c>
      <c r="G890" t="str">
        <f t="shared" ca="1" si="253"/>
        <v xml:space="preserve"> 微信 - 天猫 - 信用卡 </v>
      </c>
      <c r="H890" t="str">
        <f t="shared" ca="1" si="254"/>
        <v>5591</v>
      </c>
      <c r="I890">
        <f t="shared" ca="1" si="255"/>
        <v>6</v>
      </c>
      <c r="J890" t="str">
        <f t="shared" ca="1" si="256"/>
        <v>微信 - 天猫 - 信用卡</v>
      </c>
      <c r="K890" t="str">
        <f t="shared" ca="1" si="257"/>
        <v>137****5591</v>
      </c>
      <c r="L890">
        <f t="shared" si="258"/>
        <v>890</v>
      </c>
      <c r="M890">
        <f t="shared" si="259"/>
        <v>889</v>
      </c>
      <c r="N890" s="3">
        <f t="shared" ca="1" si="260"/>
        <v>139009</v>
      </c>
      <c r="O890" s="5">
        <f t="shared" ca="1" si="261"/>
        <v>115474</v>
      </c>
      <c r="P890" t="str">
        <f t="shared" ca="1" si="262"/>
        <v xml:space="preserve"> 支付宝 </v>
      </c>
      <c r="Q890" t="str">
        <f t="shared" ca="1" si="263"/>
        <v xml:space="preserve"> 微信支付 </v>
      </c>
      <c r="R890" t="str">
        <f t="shared" ca="1" si="264"/>
        <v xml:space="preserve"> 微信支付 </v>
      </c>
      <c r="S890" t="str">
        <f t="shared" ca="1" si="265"/>
        <v>支付宝 - 微信支付 - 微信支付</v>
      </c>
    </row>
    <row r="891" spans="1:19" x14ac:dyDescent="0.2">
      <c r="A891" s="3">
        <f t="shared" ca="1" si="250"/>
        <v>115474</v>
      </c>
      <c r="B891">
        <v>101313</v>
      </c>
      <c r="C891">
        <f t="shared" ca="1" si="251"/>
        <v>13533068069</v>
      </c>
      <c r="D891" t="str">
        <f t="shared" ca="1" si="268"/>
        <v xml:space="preserve"> 微信 </v>
      </c>
      <c r="E891" t="str">
        <f t="shared" ca="1" si="268"/>
        <v xml:space="preserve"> App </v>
      </c>
      <c r="F891" t="str">
        <f t="shared" ca="1" si="252"/>
        <v xml:space="preserve"> 信用卡 </v>
      </c>
      <c r="G891" t="str">
        <f t="shared" ca="1" si="253"/>
        <v xml:space="preserve"> 微信 - App - 信用卡 </v>
      </c>
      <c r="H891" t="str">
        <f t="shared" ca="1" si="254"/>
        <v>8069</v>
      </c>
      <c r="I891">
        <f t="shared" ca="1" si="255"/>
        <v>6</v>
      </c>
      <c r="J891" t="str">
        <f t="shared" ca="1" si="256"/>
        <v>微信 - App - 信用卡</v>
      </c>
      <c r="K891" t="str">
        <f t="shared" ca="1" si="257"/>
        <v>135****8069</v>
      </c>
      <c r="L891">
        <f t="shared" si="258"/>
        <v>891</v>
      </c>
      <c r="M891">
        <f t="shared" si="259"/>
        <v>890</v>
      </c>
      <c r="N891" s="3">
        <f t="shared" ca="1" si="260"/>
        <v>188580</v>
      </c>
      <c r="O891" s="5">
        <f t="shared" ca="1" si="261"/>
        <v>103247</v>
      </c>
      <c r="P891" t="str">
        <f t="shared" ca="1" si="262"/>
        <v xml:space="preserve"> 支付宝 </v>
      </c>
      <c r="Q891" t="str">
        <f t="shared" ca="1" si="263"/>
        <v xml:space="preserve"> 信用卡 </v>
      </c>
      <c r="R891" t="str">
        <f t="shared" ca="1" si="264"/>
        <v xml:space="preserve"> 信用卡 </v>
      </c>
      <c r="S891" t="str">
        <f t="shared" ca="1" si="265"/>
        <v>支付宝 - 信用卡 - 信用卡</v>
      </c>
    </row>
    <row r="892" spans="1:19" x14ac:dyDescent="0.2">
      <c r="A892" s="3">
        <f t="shared" ca="1" si="250"/>
        <v>103247</v>
      </c>
      <c r="B892">
        <v>100379</v>
      </c>
      <c r="C892">
        <f t="shared" ca="1" si="251"/>
        <v>13242061065</v>
      </c>
      <c r="D892" t="str">
        <f t="shared" ca="1" si="268"/>
        <v xml:space="preserve"> 微信 </v>
      </c>
      <c r="E892" t="str">
        <f t="shared" ca="1" si="268"/>
        <v xml:space="preserve"> 微信 </v>
      </c>
      <c r="F892" t="str">
        <f t="shared" ca="1" si="252"/>
        <v xml:space="preserve"> 信用卡 </v>
      </c>
      <c r="G892" t="str">
        <f t="shared" ca="1" si="253"/>
        <v xml:space="preserve"> 微信 - 微信 - 信用卡 </v>
      </c>
      <c r="H892" t="str">
        <f t="shared" ca="1" si="254"/>
        <v>1065</v>
      </c>
      <c r="I892">
        <f t="shared" ca="1" si="255"/>
        <v>6</v>
      </c>
      <c r="J892" t="str">
        <f t="shared" ca="1" si="256"/>
        <v>微信 - 微信 - 信用卡</v>
      </c>
      <c r="K892" t="str">
        <f t="shared" ca="1" si="257"/>
        <v>132****1065</v>
      </c>
      <c r="L892">
        <f t="shared" si="258"/>
        <v>892</v>
      </c>
      <c r="M892">
        <f t="shared" si="259"/>
        <v>891</v>
      </c>
      <c r="N892" s="3">
        <f t="shared" ca="1" si="260"/>
        <v>114751</v>
      </c>
      <c r="O892" s="5">
        <f t="shared" ca="1" si="261"/>
        <v>188598</v>
      </c>
      <c r="P892" t="str">
        <f t="shared" ca="1" si="262"/>
        <v xml:space="preserve"> 微信支付 </v>
      </c>
      <c r="Q892" t="str">
        <f t="shared" ca="1" si="263"/>
        <v xml:space="preserve"> 信用卡 </v>
      </c>
      <c r="R892" t="str">
        <f t="shared" ca="1" si="264"/>
        <v xml:space="preserve"> 信用卡 </v>
      </c>
      <c r="S892" t="str">
        <f t="shared" ca="1" si="265"/>
        <v>微信支付 - 信用卡 - 信用卡</v>
      </c>
    </row>
    <row r="893" spans="1:19" x14ac:dyDescent="0.2">
      <c r="A893" s="3">
        <f t="shared" ca="1" si="250"/>
        <v>188598</v>
      </c>
      <c r="B893">
        <v>100474</v>
      </c>
      <c r="C893">
        <f t="shared" ca="1" si="251"/>
        <v>13650544919</v>
      </c>
      <c r="D893" t="str">
        <f t="shared" ca="1" si="268"/>
        <v xml:space="preserve"> 天猫 </v>
      </c>
      <c r="E893" t="str">
        <f t="shared" ca="1" si="268"/>
        <v xml:space="preserve"> 天猫 </v>
      </c>
      <c r="F893" t="str">
        <f t="shared" ca="1" si="252"/>
        <v xml:space="preserve"> 信用卡 </v>
      </c>
      <c r="G893" t="str">
        <f t="shared" ca="1" si="253"/>
        <v xml:space="preserve"> 天猫 - 天猫 - 信用卡 </v>
      </c>
      <c r="H893" t="str">
        <f t="shared" ca="1" si="254"/>
        <v>4919</v>
      </c>
      <c r="I893">
        <f t="shared" ca="1" si="255"/>
        <v>6</v>
      </c>
      <c r="J893" t="str">
        <f t="shared" ca="1" si="256"/>
        <v>天猫 - 天猫 - 信用卡</v>
      </c>
      <c r="K893" t="str">
        <f t="shared" ca="1" si="257"/>
        <v>136****4919</v>
      </c>
      <c r="L893">
        <f t="shared" si="258"/>
        <v>893</v>
      </c>
      <c r="M893">
        <f t="shared" si="259"/>
        <v>892</v>
      </c>
      <c r="N893" s="3">
        <f t="shared" ca="1" si="260"/>
        <v>170706</v>
      </c>
      <c r="O893" s="5">
        <f t="shared" ca="1" si="261"/>
        <v>179192</v>
      </c>
      <c r="P893" t="str">
        <f t="shared" ca="1" si="262"/>
        <v xml:space="preserve"> 信用卡 </v>
      </c>
      <c r="Q893" t="str">
        <f t="shared" ca="1" si="263"/>
        <v xml:space="preserve"> 信用卡 </v>
      </c>
      <c r="R893" t="str">
        <f t="shared" ca="1" si="264"/>
        <v xml:space="preserve"> 信用卡 </v>
      </c>
      <c r="S893" t="str">
        <f t="shared" ca="1" si="265"/>
        <v>信用卡 - 信用卡 - 信用卡</v>
      </c>
    </row>
    <row r="894" spans="1:19" x14ac:dyDescent="0.2">
      <c r="A894" s="3">
        <f t="shared" ca="1" si="250"/>
        <v>179192</v>
      </c>
      <c r="B894">
        <v>101282</v>
      </c>
      <c r="C894">
        <f t="shared" ca="1" si="251"/>
        <v>13537601909</v>
      </c>
      <c r="D894" t="str">
        <f t="shared" ca="1" si="268"/>
        <v xml:space="preserve"> App </v>
      </c>
      <c r="E894" t="str">
        <f t="shared" ca="1" si="268"/>
        <v xml:space="preserve"> 天猫 </v>
      </c>
      <c r="F894" t="str">
        <f t="shared" ca="1" si="252"/>
        <v xml:space="preserve"> 微信支付 </v>
      </c>
      <c r="G894" t="str">
        <f t="shared" ca="1" si="253"/>
        <v xml:space="preserve"> App - 天猫 - 微信支付 </v>
      </c>
      <c r="H894" t="str">
        <f t="shared" ca="1" si="254"/>
        <v>1909</v>
      </c>
      <c r="I894">
        <f t="shared" ca="1" si="255"/>
        <v>6</v>
      </c>
      <c r="J894" t="str">
        <f t="shared" ca="1" si="256"/>
        <v>App - 天猫 - 微信支付</v>
      </c>
      <c r="K894" t="str">
        <f t="shared" ca="1" si="257"/>
        <v>135****1909</v>
      </c>
      <c r="L894">
        <f t="shared" si="258"/>
        <v>894</v>
      </c>
      <c r="M894">
        <f t="shared" si="259"/>
        <v>893</v>
      </c>
      <c r="N894" s="3">
        <f t="shared" ca="1" si="260"/>
        <v>199931</v>
      </c>
      <c r="O894" s="5">
        <f t="shared" ca="1" si="261"/>
        <v>153284</v>
      </c>
      <c r="P894" t="str">
        <f t="shared" ca="1" si="262"/>
        <v xml:space="preserve"> 信用卡 </v>
      </c>
      <c r="Q894" t="str">
        <f t="shared" ca="1" si="263"/>
        <v xml:space="preserve"> 信用卡 </v>
      </c>
      <c r="R894" t="str">
        <f t="shared" ca="1" si="264"/>
        <v xml:space="preserve"> 支付宝 </v>
      </c>
      <c r="S894" t="str">
        <f t="shared" ca="1" si="265"/>
        <v>信用卡 - 信用卡 - 支付宝</v>
      </c>
    </row>
    <row r="895" spans="1:19" x14ac:dyDescent="0.2">
      <c r="A895" s="3">
        <f t="shared" ca="1" si="250"/>
        <v>153284</v>
      </c>
      <c r="B895">
        <v>100086</v>
      </c>
      <c r="C895">
        <f t="shared" ca="1" si="251"/>
        <v>13400026050</v>
      </c>
      <c r="D895" t="str">
        <f t="shared" ca="1" si="268"/>
        <v xml:space="preserve"> 天猫 </v>
      </c>
      <c r="E895" t="str">
        <f t="shared" ca="1" si="268"/>
        <v xml:space="preserve"> 天猫 </v>
      </c>
      <c r="F895" t="str">
        <f t="shared" ca="1" si="252"/>
        <v xml:space="preserve"> 支付宝 </v>
      </c>
      <c r="G895" t="str">
        <f t="shared" ca="1" si="253"/>
        <v xml:space="preserve"> 天猫 - 天猫 - 支付宝 </v>
      </c>
      <c r="H895" t="str">
        <f t="shared" ca="1" si="254"/>
        <v>6050</v>
      </c>
      <c r="I895">
        <f t="shared" ca="1" si="255"/>
        <v>6</v>
      </c>
      <c r="J895" t="str">
        <f t="shared" ca="1" si="256"/>
        <v>天猫 - 天猫 - 支付宝</v>
      </c>
      <c r="K895" t="str">
        <f t="shared" ca="1" si="257"/>
        <v>134****6050</v>
      </c>
      <c r="L895">
        <f t="shared" si="258"/>
        <v>895</v>
      </c>
      <c r="M895">
        <f t="shared" si="259"/>
        <v>894</v>
      </c>
      <c r="N895" s="3">
        <f t="shared" ca="1" si="260"/>
        <v>163645</v>
      </c>
      <c r="O895" s="5">
        <f t="shared" ca="1" si="261"/>
        <v>129859</v>
      </c>
      <c r="P895" t="str">
        <f t="shared" ca="1" si="262"/>
        <v xml:space="preserve"> 支付宝 </v>
      </c>
      <c r="Q895" t="str">
        <f t="shared" ca="1" si="263"/>
        <v xml:space="preserve"> 信用卡 </v>
      </c>
      <c r="R895" t="str">
        <f t="shared" ca="1" si="264"/>
        <v xml:space="preserve"> 微信支付 </v>
      </c>
      <c r="S895" t="str">
        <f t="shared" ca="1" si="265"/>
        <v>支付宝 - 信用卡 - 微信支付</v>
      </c>
    </row>
    <row r="896" spans="1:19" x14ac:dyDescent="0.2">
      <c r="A896" s="3">
        <f t="shared" ca="1" si="250"/>
        <v>129859</v>
      </c>
      <c r="B896">
        <v>100077</v>
      </c>
      <c r="C896">
        <f t="shared" ca="1" si="251"/>
        <v>13019425693</v>
      </c>
      <c r="D896" t="str">
        <f t="shared" ca="1" si="268"/>
        <v xml:space="preserve"> 微信 </v>
      </c>
      <c r="E896" t="str">
        <f t="shared" ca="1" si="268"/>
        <v xml:space="preserve"> 微信 </v>
      </c>
      <c r="F896" t="str">
        <f t="shared" ca="1" si="252"/>
        <v xml:space="preserve"> 支付宝 </v>
      </c>
      <c r="G896" t="str">
        <f t="shared" ca="1" si="253"/>
        <v xml:space="preserve"> 微信 - 微信 - 支付宝 </v>
      </c>
      <c r="H896" t="str">
        <f t="shared" ca="1" si="254"/>
        <v>5693</v>
      </c>
      <c r="I896">
        <f t="shared" ca="1" si="255"/>
        <v>6</v>
      </c>
      <c r="J896" t="str">
        <f t="shared" ca="1" si="256"/>
        <v>微信 - 微信 - 支付宝</v>
      </c>
      <c r="K896" t="str">
        <f t="shared" ca="1" si="257"/>
        <v>130****5693</v>
      </c>
      <c r="L896">
        <f t="shared" si="258"/>
        <v>896</v>
      </c>
      <c r="M896">
        <f t="shared" si="259"/>
        <v>895</v>
      </c>
      <c r="N896" s="3">
        <f t="shared" ca="1" si="260"/>
        <v>148673</v>
      </c>
      <c r="O896" s="5">
        <f t="shared" ca="1" si="261"/>
        <v>141244</v>
      </c>
      <c r="P896" t="str">
        <f t="shared" ca="1" si="262"/>
        <v xml:space="preserve"> 信用卡 </v>
      </c>
      <c r="Q896" t="str">
        <f t="shared" ca="1" si="263"/>
        <v xml:space="preserve"> 支付宝 </v>
      </c>
      <c r="R896" t="str">
        <f t="shared" ca="1" si="264"/>
        <v xml:space="preserve"> 微信支付 </v>
      </c>
      <c r="S896" t="str">
        <f t="shared" ca="1" si="265"/>
        <v>信用卡 - 支付宝 - 微信支付</v>
      </c>
    </row>
    <row r="897" spans="1:19" x14ac:dyDescent="0.2">
      <c r="A897" s="3">
        <f t="shared" ca="1" si="250"/>
        <v>141244</v>
      </c>
      <c r="B897">
        <v>100928</v>
      </c>
      <c r="C897">
        <f t="shared" ca="1" si="251"/>
        <v>13529793570</v>
      </c>
      <c r="D897" t="str">
        <f t="shared" ca="1" si="268"/>
        <v xml:space="preserve"> 微信 </v>
      </c>
      <c r="E897" t="str">
        <f t="shared" ca="1" si="268"/>
        <v xml:space="preserve"> 天猫 </v>
      </c>
      <c r="F897" t="str">
        <f t="shared" ca="1" si="252"/>
        <v xml:space="preserve"> 微信支付 </v>
      </c>
      <c r="G897" t="str">
        <f t="shared" ca="1" si="253"/>
        <v xml:space="preserve"> 微信 - 天猫 - 微信支付 </v>
      </c>
      <c r="H897" t="str">
        <f t="shared" ca="1" si="254"/>
        <v>3570</v>
      </c>
      <c r="I897">
        <f t="shared" ca="1" si="255"/>
        <v>6</v>
      </c>
      <c r="J897" t="str">
        <f t="shared" ca="1" si="256"/>
        <v>微信 - 天猫 - 微信支付</v>
      </c>
      <c r="K897" t="str">
        <f t="shared" ca="1" si="257"/>
        <v>135****3570</v>
      </c>
      <c r="L897">
        <f t="shared" si="258"/>
        <v>897</v>
      </c>
      <c r="M897">
        <f t="shared" si="259"/>
        <v>896</v>
      </c>
      <c r="N897" s="3">
        <f t="shared" ca="1" si="260"/>
        <v>121549</v>
      </c>
      <c r="O897" s="5">
        <f t="shared" ca="1" si="261"/>
        <v>199363</v>
      </c>
      <c r="P897" t="str">
        <f t="shared" ca="1" si="262"/>
        <v xml:space="preserve"> 信用卡 </v>
      </c>
      <c r="Q897" t="str">
        <f t="shared" ca="1" si="263"/>
        <v xml:space="preserve"> 支付宝 </v>
      </c>
      <c r="R897" t="str">
        <f t="shared" ca="1" si="264"/>
        <v xml:space="preserve"> 信用卡 </v>
      </c>
      <c r="S897" t="str">
        <f t="shared" ca="1" si="265"/>
        <v>信用卡 - 支付宝 - 信用卡</v>
      </c>
    </row>
    <row r="898" spans="1:19" x14ac:dyDescent="0.2">
      <c r="A898" s="3">
        <f t="shared" ref="A898:A961" ca="1" si="269">ROUND((RAND()*100000+100000),0)</f>
        <v>199363</v>
      </c>
      <c r="B898">
        <v>100268</v>
      </c>
      <c r="C898">
        <f t="shared" ref="C898:C961" ca="1" si="270">ROUND((13000000000+RAND()*1000000000),0)</f>
        <v>13425622930</v>
      </c>
      <c r="D898" t="str">
        <f t="shared" ca="1" si="268"/>
        <v xml:space="preserve"> 天猫 </v>
      </c>
      <c r="E898" t="str">
        <f t="shared" ca="1" si="268"/>
        <v xml:space="preserve"> 微信 </v>
      </c>
      <c r="F898" t="str">
        <f t="shared" ref="F898:F961" ca="1" si="271">IF(RAND()&lt;0.33," 信用卡 ",IF(RAND()&lt;0.66," 微信支付 "," 支付宝 "))</f>
        <v xml:space="preserve"> 微信支付 </v>
      </c>
      <c r="G898" t="str">
        <f t="shared" ref="G898:G961" ca="1" si="272">CONCATENATE(D898,"-",E898,"-",F898)</f>
        <v xml:space="preserve"> 天猫 - 微信 - 微信支付 </v>
      </c>
      <c r="H898" t="str">
        <f t="shared" ref="H898:H961" ca="1" si="273">RIGHT(C898,4)</f>
        <v>2930</v>
      </c>
      <c r="I898">
        <f t="shared" ref="I898:I961" ca="1" si="274">LEN(A898)</f>
        <v>6</v>
      </c>
      <c r="J898" t="str">
        <f t="shared" ref="J898:J961" ca="1" si="275">TRIM(G898)</f>
        <v>天猫 - 微信 - 微信支付</v>
      </c>
      <c r="K898" t="str">
        <f t="shared" ref="K898:K961" ca="1" si="276">REPLACE(C898,4,4,"****")</f>
        <v>134****2930</v>
      </c>
      <c r="L898">
        <f t="shared" ref="L898:L961" si="277">ROW(A898)</f>
        <v>898</v>
      </c>
      <c r="M898">
        <f t="shared" ref="M898:M961" si="278">MATCH(B898,$B$2:$B$1501,)</f>
        <v>897</v>
      </c>
      <c r="N898" s="3">
        <f t="shared" ref="N898:N904" ca="1" si="279">INDEX($A$2:$A$1501,(MATCH(B898+1,$B$2:$B$1501,)))</f>
        <v>191971</v>
      </c>
      <c r="O898" s="5">
        <f t="shared" ref="O898:O961" ca="1" si="280">A899</f>
        <v>174726</v>
      </c>
      <c r="P898" t="str">
        <f t="shared" ca="1" si="262"/>
        <v xml:space="preserve"> 支付宝 </v>
      </c>
      <c r="Q898" t="str">
        <f t="shared" ca="1" si="263"/>
        <v xml:space="preserve"> 微信支付 </v>
      </c>
      <c r="R898" t="str">
        <f t="shared" ca="1" si="264"/>
        <v xml:space="preserve"> 微信支付 </v>
      </c>
      <c r="S898" t="str">
        <f t="shared" ca="1" si="265"/>
        <v>支付宝 - 微信支付 - 微信支付</v>
      </c>
    </row>
    <row r="899" spans="1:19" x14ac:dyDescent="0.2">
      <c r="A899" s="3">
        <f t="shared" ca="1" si="269"/>
        <v>174726</v>
      </c>
      <c r="B899">
        <v>100521</v>
      </c>
      <c r="C899">
        <f t="shared" ca="1" si="270"/>
        <v>13727475103</v>
      </c>
      <c r="D899" t="str">
        <f t="shared" ca="1" si="268"/>
        <v xml:space="preserve"> 天猫 </v>
      </c>
      <c r="E899" t="str">
        <f t="shared" ca="1" si="268"/>
        <v xml:space="preserve"> 微信 </v>
      </c>
      <c r="F899" t="str">
        <f t="shared" ca="1" si="271"/>
        <v xml:space="preserve"> 微信支付 </v>
      </c>
      <c r="G899" t="str">
        <f t="shared" ca="1" si="272"/>
        <v xml:space="preserve"> 天猫 - 微信 - 微信支付 </v>
      </c>
      <c r="H899" t="str">
        <f t="shared" ca="1" si="273"/>
        <v>5103</v>
      </c>
      <c r="I899">
        <f t="shared" ca="1" si="274"/>
        <v>6</v>
      </c>
      <c r="J899" t="str">
        <f t="shared" ca="1" si="275"/>
        <v>天猫 - 微信 - 微信支付</v>
      </c>
      <c r="K899" t="str">
        <f t="shared" ca="1" si="276"/>
        <v>137****5103</v>
      </c>
      <c r="L899">
        <f t="shared" si="277"/>
        <v>899</v>
      </c>
      <c r="M899">
        <f t="shared" si="278"/>
        <v>898</v>
      </c>
      <c r="N899" s="3">
        <f t="shared" ca="1" si="279"/>
        <v>181132</v>
      </c>
      <c r="O899" s="5">
        <f t="shared" ca="1" si="280"/>
        <v>127389</v>
      </c>
      <c r="P899" t="str">
        <f t="shared" ca="1" si="262"/>
        <v xml:space="preserve"> 支付宝 </v>
      </c>
      <c r="Q899" t="str">
        <f t="shared" ca="1" si="263"/>
        <v xml:space="preserve"> 微信支付 </v>
      </c>
      <c r="R899" t="str">
        <f t="shared" ca="1" si="264"/>
        <v xml:space="preserve"> 信用卡 </v>
      </c>
      <c r="S899" t="str">
        <f t="shared" ca="1" si="265"/>
        <v>支付宝 - 微信支付 - 信用卡</v>
      </c>
    </row>
    <row r="900" spans="1:19" x14ac:dyDescent="0.2">
      <c r="A900" s="3">
        <f t="shared" ca="1" si="269"/>
        <v>127389</v>
      </c>
      <c r="B900">
        <v>100901</v>
      </c>
      <c r="C900">
        <f t="shared" ca="1" si="270"/>
        <v>13942985281</v>
      </c>
      <c r="D900" t="str">
        <f t="shared" ca="1" si="268"/>
        <v xml:space="preserve"> 微信 </v>
      </c>
      <c r="E900" t="str">
        <f t="shared" ca="1" si="268"/>
        <v xml:space="preserve"> 微信 </v>
      </c>
      <c r="F900" t="str">
        <f t="shared" ca="1" si="271"/>
        <v xml:space="preserve"> 信用卡 </v>
      </c>
      <c r="G900" t="str">
        <f t="shared" ca="1" si="272"/>
        <v xml:space="preserve"> 微信 - 微信 - 信用卡 </v>
      </c>
      <c r="H900" t="str">
        <f t="shared" ca="1" si="273"/>
        <v>5281</v>
      </c>
      <c r="I900">
        <f t="shared" ca="1" si="274"/>
        <v>6</v>
      </c>
      <c r="J900" t="str">
        <f t="shared" ca="1" si="275"/>
        <v>微信 - 微信 - 信用卡</v>
      </c>
      <c r="K900" t="str">
        <f t="shared" ca="1" si="276"/>
        <v>139****5281</v>
      </c>
      <c r="L900">
        <f t="shared" si="277"/>
        <v>900</v>
      </c>
      <c r="M900">
        <f t="shared" si="278"/>
        <v>899</v>
      </c>
      <c r="N900" s="3">
        <f t="shared" ca="1" si="279"/>
        <v>122526</v>
      </c>
      <c r="O900" s="5">
        <f t="shared" ca="1" si="280"/>
        <v>100456</v>
      </c>
      <c r="P900" t="str">
        <f t="shared" ref="P900:P963" ca="1" si="281">INDEX($F$2:$F$1501,(MATCH($B899+1,$B$2:$B$1501,)))</f>
        <v xml:space="preserve"> 微信支付 </v>
      </c>
      <c r="Q900" t="str">
        <f t="shared" ref="Q900:Q963" ca="1" si="282">INDEX($F$2:$F$1501,(MATCH($B899+2,$B$2:$B$1501,)))</f>
        <v xml:space="preserve"> 微信支付 </v>
      </c>
      <c r="R900" t="str">
        <f t="shared" ref="R900:R963" ca="1" si="283">INDEX($F$2:$F$1501,(MATCH($B899+3,$B$2:$B$1501,)))</f>
        <v xml:space="preserve"> 信用卡 </v>
      </c>
      <c r="S900" t="str">
        <f t="shared" ref="S900:S963" ca="1" si="284">TRIM(_xlfn.CONCAT(P900,"-",Q900,"-",R900))</f>
        <v>微信支付 - 微信支付 - 信用卡</v>
      </c>
    </row>
    <row r="901" spans="1:19" x14ac:dyDescent="0.2">
      <c r="A901" s="3">
        <f t="shared" ca="1" si="269"/>
        <v>100456</v>
      </c>
      <c r="B901">
        <v>101103</v>
      </c>
      <c r="C901">
        <f t="shared" ca="1" si="270"/>
        <v>13815909588</v>
      </c>
      <c r="D901" t="str">
        <f t="shared" ca="1" si="268"/>
        <v xml:space="preserve"> 天猫 </v>
      </c>
      <c r="E901" t="str">
        <f t="shared" ca="1" si="268"/>
        <v xml:space="preserve"> 微信 </v>
      </c>
      <c r="F901" t="str">
        <f t="shared" ca="1" si="271"/>
        <v xml:space="preserve"> 支付宝 </v>
      </c>
      <c r="G901" t="str">
        <f t="shared" ca="1" si="272"/>
        <v xml:space="preserve"> 天猫 - 微信 - 支付宝 </v>
      </c>
      <c r="H901" t="str">
        <f t="shared" ca="1" si="273"/>
        <v>9588</v>
      </c>
      <c r="I901">
        <f t="shared" ca="1" si="274"/>
        <v>6</v>
      </c>
      <c r="J901" t="str">
        <f t="shared" ca="1" si="275"/>
        <v>天猫 - 微信 - 支付宝</v>
      </c>
      <c r="K901" t="str">
        <f t="shared" ca="1" si="276"/>
        <v>138****9588</v>
      </c>
      <c r="L901">
        <f t="shared" si="277"/>
        <v>901</v>
      </c>
      <c r="M901">
        <f t="shared" si="278"/>
        <v>900</v>
      </c>
      <c r="N901" s="3">
        <f t="shared" ca="1" si="279"/>
        <v>174413</v>
      </c>
      <c r="O901" s="5">
        <f t="shared" ca="1" si="280"/>
        <v>108728</v>
      </c>
      <c r="P901" t="str">
        <f t="shared" ca="1" si="281"/>
        <v xml:space="preserve"> 微信支付 </v>
      </c>
      <c r="Q901" t="str">
        <f t="shared" ca="1" si="282"/>
        <v xml:space="preserve"> 微信支付 </v>
      </c>
      <c r="R901" t="str">
        <f t="shared" ca="1" si="283"/>
        <v xml:space="preserve"> 支付宝 </v>
      </c>
      <c r="S901" t="str">
        <f t="shared" ca="1" si="284"/>
        <v>微信支付 - 微信支付 - 支付宝</v>
      </c>
    </row>
    <row r="902" spans="1:19" x14ac:dyDescent="0.2">
      <c r="A902" s="3">
        <f t="shared" ca="1" si="269"/>
        <v>108728</v>
      </c>
      <c r="B902">
        <v>100184</v>
      </c>
      <c r="C902">
        <f t="shared" ca="1" si="270"/>
        <v>13836783327</v>
      </c>
      <c r="D902" t="str">
        <f t="shared" ref="D902:E921" ca="1" si="285">IF(RAND()&lt;0.33," 天猫 ",IF(RAND()&lt;0.66," 微信 "," App "))</f>
        <v xml:space="preserve"> App </v>
      </c>
      <c r="E902" t="str">
        <f t="shared" ca="1" si="285"/>
        <v xml:space="preserve"> App </v>
      </c>
      <c r="F902" t="str">
        <f t="shared" ca="1" si="271"/>
        <v xml:space="preserve"> 信用卡 </v>
      </c>
      <c r="G902" t="str">
        <f t="shared" ca="1" si="272"/>
        <v xml:space="preserve"> App - App - 信用卡 </v>
      </c>
      <c r="H902" t="str">
        <f t="shared" ca="1" si="273"/>
        <v>3327</v>
      </c>
      <c r="I902">
        <f t="shared" ca="1" si="274"/>
        <v>6</v>
      </c>
      <c r="J902" t="str">
        <f t="shared" ca="1" si="275"/>
        <v>App - App - 信用卡</v>
      </c>
      <c r="K902" t="str">
        <f t="shared" ca="1" si="276"/>
        <v>138****3327</v>
      </c>
      <c r="L902">
        <f t="shared" si="277"/>
        <v>902</v>
      </c>
      <c r="M902">
        <f t="shared" si="278"/>
        <v>901</v>
      </c>
      <c r="N902" s="3">
        <f t="shared" ca="1" si="279"/>
        <v>151088</v>
      </c>
      <c r="O902" s="5">
        <f t="shared" ca="1" si="280"/>
        <v>172209</v>
      </c>
      <c r="P902" t="str">
        <f t="shared" ca="1" si="281"/>
        <v xml:space="preserve"> 支付宝 </v>
      </c>
      <c r="Q902" t="str">
        <f t="shared" ca="1" si="282"/>
        <v xml:space="preserve"> 支付宝 </v>
      </c>
      <c r="R902" t="str">
        <f t="shared" ca="1" si="283"/>
        <v xml:space="preserve"> 微信支付 </v>
      </c>
      <c r="S902" t="str">
        <f t="shared" ca="1" si="284"/>
        <v>支付宝 - 支付宝 - 微信支付</v>
      </c>
    </row>
    <row r="903" spans="1:19" x14ac:dyDescent="0.2">
      <c r="A903" s="3">
        <f t="shared" ca="1" si="269"/>
        <v>172209</v>
      </c>
      <c r="B903">
        <v>100927</v>
      </c>
      <c r="C903">
        <f t="shared" ca="1" si="270"/>
        <v>13489196542</v>
      </c>
      <c r="D903" t="str">
        <f t="shared" ca="1" si="285"/>
        <v xml:space="preserve"> App </v>
      </c>
      <c r="E903" t="str">
        <f t="shared" ca="1" si="285"/>
        <v xml:space="preserve"> 天猫 </v>
      </c>
      <c r="F903" t="str">
        <f t="shared" ca="1" si="271"/>
        <v xml:space="preserve"> 信用卡 </v>
      </c>
      <c r="G903" t="str">
        <f t="shared" ca="1" si="272"/>
        <v xml:space="preserve"> App - 天猫 - 信用卡 </v>
      </c>
      <c r="H903" t="str">
        <f t="shared" ca="1" si="273"/>
        <v>6542</v>
      </c>
      <c r="I903">
        <f t="shared" ca="1" si="274"/>
        <v>6</v>
      </c>
      <c r="J903" t="str">
        <f t="shared" ca="1" si="275"/>
        <v>App - 天猫 - 信用卡</v>
      </c>
      <c r="K903" t="str">
        <f t="shared" ca="1" si="276"/>
        <v>134****6542</v>
      </c>
      <c r="L903">
        <f t="shared" si="277"/>
        <v>903</v>
      </c>
      <c r="M903">
        <f t="shared" si="278"/>
        <v>902</v>
      </c>
      <c r="N903" s="3">
        <f t="shared" ca="1" si="279"/>
        <v>141244</v>
      </c>
      <c r="O903" s="5">
        <f t="shared" ca="1" si="280"/>
        <v>165071</v>
      </c>
      <c r="P903" t="str">
        <f t="shared" ca="1" si="281"/>
        <v xml:space="preserve"> 信用卡 </v>
      </c>
      <c r="Q903" t="str">
        <f t="shared" ca="1" si="282"/>
        <v xml:space="preserve"> 信用卡 </v>
      </c>
      <c r="R903" t="str">
        <f t="shared" ca="1" si="283"/>
        <v xml:space="preserve"> 微信支付 </v>
      </c>
      <c r="S903" t="str">
        <f t="shared" ca="1" si="284"/>
        <v>信用卡 - 信用卡 - 微信支付</v>
      </c>
    </row>
    <row r="904" spans="1:19" x14ac:dyDescent="0.2">
      <c r="A904" s="3">
        <f t="shared" ca="1" si="269"/>
        <v>165071</v>
      </c>
      <c r="B904">
        <v>100048</v>
      </c>
      <c r="C904">
        <f t="shared" ca="1" si="270"/>
        <v>13225663633</v>
      </c>
      <c r="D904" t="str">
        <f t="shared" ca="1" si="285"/>
        <v xml:space="preserve"> 天猫 </v>
      </c>
      <c r="E904" t="str">
        <f t="shared" ca="1" si="285"/>
        <v xml:space="preserve"> 天猫 </v>
      </c>
      <c r="F904" t="str">
        <f t="shared" ca="1" si="271"/>
        <v xml:space="preserve"> 微信支付 </v>
      </c>
      <c r="G904" t="str">
        <f t="shared" ca="1" si="272"/>
        <v xml:space="preserve"> 天猫 - 天猫 - 微信支付 </v>
      </c>
      <c r="H904" t="str">
        <f t="shared" ca="1" si="273"/>
        <v>3633</v>
      </c>
      <c r="I904">
        <f t="shared" ca="1" si="274"/>
        <v>6</v>
      </c>
      <c r="J904" t="str">
        <f t="shared" ca="1" si="275"/>
        <v>天猫 - 天猫 - 微信支付</v>
      </c>
      <c r="K904" t="str">
        <f t="shared" ca="1" si="276"/>
        <v>132****3633</v>
      </c>
      <c r="L904">
        <f t="shared" si="277"/>
        <v>904</v>
      </c>
      <c r="M904">
        <f t="shared" si="278"/>
        <v>903</v>
      </c>
      <c r="N904" s="3">
        <f t="shared" ca="1" si="279"/>
        <v>171288</v>
      </c>
      <c r="O904" s="5">
        <f t="shared" ca="1" si="280"/>
        <v>143595</v>
      </c>
      <c r="P904" t="str">
        <f t="shared" ca="1" si="281"/>
        <v xml:space="preserve"> 微信支付 </v>
      </c>
      <c r="Q904" t="str">
        <f t="shared" ca="1" si="282"/>
        <v xml:space="preserve"> 支付宝 </v>
      </c>
      <c r="R904" t="str">
        <f t="shared" ca="1" si="283"/>
        <v xml:space="preserve"> 微信支付 </v>
      </c>
      <c r="S904" t="str">
        <f t="shared" ca="1" si="284"/>
        <v>微信支付 - 支付宝 - 微信支付</v>
      </c>
    </row>
    <row r="905" spans="1:19" x14ac:dyDescent="0.2">
      <c r="A905" s="3">
        <f t="shared" ca="1" si="269"/>
        <v>143595</v>
      </c>
      <c r="B905">
        <v>100001</v>
      </c>
      <c r="C905">
        <f t="shared" ca="1" si="270"/>
        <v>13939249896</v>
      </c>
      <c r="D905" t="str">
        <f t="shared" ca="1" si="285"/>
        <v xml:space="preserve"> 微信 </v>
      </c>
      <c r="E905" t="str">
        <f t="shared" ca="1" si="285"/>
        <v xml:space="preserve"> 微信 </v>
      </c>
      <c r="F905" t="str">
        <f t="shared" ca="1" si="271"/>
        <v xml:space="preserve"> 信用卡 </v>
      </c>
      <c r="G905" t="str">
        <f t="shared" ca="1" si="272"/>
        <v xml:space="preserve"> 微信 - 微信 - 信用卡 </v>
      </c>
      <c r="H905" t="str">
        <f t="shared" ca="1" si="273"/>
        <v>9896</v>
      </c>
      <c r="I905">
        <f t="shared" ca="1" si="274"/>
        <v>6</v>
      </c>
      <c r="J905" t="str">
        <f t="shared" ca="1" si="275"/>
        <v>微信 - 微信 - 信用卡</v>
      </c>
      <c r="K905" t="str">
        <f t="shared" ca="1" si="276"/>
        <v>139****9896</v>
      </c>
      <c r="L905">
        <f t="shared" si="277"/>
        <v>905</v>
      </c>
      <c r="M905">
        <f t="shared" si="278"/>
        <v>904</v>
      </c>
      <c r="N905" s="3">
        <f ca="1">INDEX($A$2:$A$1501,MATCH(B905+1,$B$2:$B$1501,0))</f>
        <v>188764</v>
      </c>
      <c r="O905" s="5">
        <f t="shared" ca="1" si="280"/>
        <v>170762</v>
      </c>
      <c r="P905" t="str">
        <f t="shared" ca="1" si="281"/>
        <v xml:space="preserve"> 微信支付 </v>
      </c>
      <c r="Q905" t="str">
        <f t="shared" ca="1" si="282"/>
        <v xml:space="preserve"> 信用卡 </v>
      </c>
      <c r="R905" t="str">
        <f t="shared" ca="1" si="283"/>
        <v xml:space="preserve"> 信用卡 </v>
      </c>
      <c r="S905" t="str">
        <f t="shared" ca="1" si="284"/>
        <v>微信支付 - 信用卡 - 信用卡</v>
      </c>
    </row>
    <row r="906" spans="1:19" x14ac:dyDescent="0.2">
      <c r="A906" s="3">
        <f t="shared" ca="1" si="269"/>
        <v>170762</v>
      </c>
      <c r="B906">
        <v>100704</v>
      </c>
      <c r="C906">
        <f t="shared" ca="1" si="270"/>
        <v>13154808332</v>
      </c>
      <c r="D906" t="str">
        <f t="shared" ca="1" si="285"/>
        <v xml:space="preserve"> 微信 </v>
      </c>
      <c r="E906" t="str">
        <f t="shared" ca="1" si="285"/>
        <v xml:space="preserve"> 微信 </v>
      </c>
      <c r="F906" t="str">
        <f t="shared" ca="1" si="271"/>
        <v xml:space="preserve"> 信用卡 </v>
      </c>
      <c r="G906" t="str">
        <f t="shared" ca="1" si="272"/>
        <v xml:space="preserve"> 微信 - 微信 - 信用卡 </v>
      </c>
      <c r="H906" t="str">
        <f t="shared" ca="1" si="273"/>
        <v>8332</v>
      </c>
      <c r="I906">
        <f t="shared" ca="1" si="274"/>
        <v>6</v>
      </c>
      <c r="J906" t="str">
        <f t="shared" ca="1" si="275"/>
        <v>微信 - 微信 - 信用卡</v>
      </c>
      <c r="K906" t="str">
        <f t="shared" ca="1" si="276"/>
        <v>131****8332</v>
      </c>
      <c r="L906">
        <f t="shared" si="277"/>
        <v>906</v>
      </c>
      <c r="M906">
        <f t="shared" si="278"/>
        <v>905</v>
      </c>
      <c r="N906" s="3">
        <f t="shared" ref="N906:N969" ca="1" si="286">INDEX($A$2:$A$1501,(MATCH(B906+1,$B$2:$B$1501,)))</f>
        <v>151238</v>
      </c>
      <c r="O906" s="5">
        <f t="shared" ca="1" si="280"/>
        <v>138335</v>
      </c>
      <c r="P906" t="str">
        <f t="shared" ca="1" si="281"/>
        <v xml:space="preserve"> 微信支付 </v>
      </c>
      <c r="Q906" t="str">
        <f t="shared" ca="1" si="282"/>
        <v xml:space="preserve"> 信用卡 </v>
      </c>
      <c r="R906" t="str">
        <f t="shared" ca="1" si="283"/>
        <v xml:space="preserve"> 信用卡 </v>
      </c>
      <c r="S906" t="str">
        <f t="shared" ca="1" si="284"/>
        <v>微信支付 - 信用卡 - 信用卡</v>
      </c>
    </row>
    <row r="907" spans="1:19" x14ac:dyDescent="0.2">
      <c r="A907" s="3">
        <f t="shared" ca="1" si="269"/>
        <v>138335</v>
      </c>
      <c r="B907">
        <v>100833</v>
      </c>
      <c r="C907">
        <f t="shared" ca="1" si="270"/>
        <v>13807230195</v>
      </c>
      <c r="D907" t="str">
        <f t="shared" ca="1" si="285"/>
        <v xml:space="preserve"> 天猫 </v>
      </c>
      <c r="E907" t="str">
        <f t="shared" ca="1" si="285"/>
        <v xml:space="preserve"> 天猫 </v>
      </c>
      <c r="F907" t="str">
        <f t="shared" ca="1" si="271"/>
        <v xml:space="preserve"> 信用卡 </v>
      </c>
      <c r="G907" t="str">
        <f t="shared" ca="1" si="272"/>
        <v xml:space="preserve"> 天猫 - 天猫 - 信用卡 </v>
      </c>
      <c r="H907" t="str">
        <f t="shared" ca="1" si="273"/>
        <v>0195</v>
      </c>
      <c r="I907">
        <f t="shared" ca="1" si="274"/>
        <v>6</v>
      </c>
      <c r="J907" t="str">
        <f t="shared" ca="1" si="275"/>
        <v>天猫 - 天猫 - 信用卡</v>
      </c>
      <c r="K907" t="str">
        <f t="shared" ca="1" si="276"/>
        <v>138****0195</v>
      </c>
      <c r="L907">
        <f t="shared" si="277"/>
        <v>907</v>
      </c>
      <c r="M907">
        <f t="shared" si="278"/>
        <v>906</v>
      </c>
      <c r="N907" s="3">
        <f t="shared" ca="1" si="286"/>
        <v>117622</v>
      </c>
      <c r="O907" s="5">
        <f t="shared" ca="1" si="280"/>
        <v>147774</v>
      </c>
      <c r="P907" t="str">
        <f t="shared" ca="1" si="281"/>
        <v xml:space="preserve"> 信用卡 </v>
      </c>
      <c r="Q907" t="str">
        <f t="shared" ca="1" si="282"/>
        <v xml:space="preserve"> 信用卡 </v>
      </c>
      <c r="R907" t="str">
        <f t="shared" ca="1" si="283"/>
        <v xml:space="preserve"> 微信支付 </v>
      </c>
      <c r="S907" t="str">
        <f t="shared" ca="1" si="284"/>
        <v>信用卡 - 信用卡 - 微信支付</v>
      </c>
    </row>
    <row r="908" spans="1:19" x14ac:dyDescent="0.2">
      <c r="A908" s="3">
        <f t="shared" ca="1" si="269"/>
        <v>147774</v>
      </c>
      <c r="B908">
        <v>100377</v>
      </c>
      <c r="C908">
        <f t="shared" ca="1" si="270"/>
        <v>13957487680</v>
      </c>
      <c r="D908" t="str">
        <f t="shared" ca="1" si="285"/>
        <v xml:space="preserve"> 微信 </v>
      </c>
      <c r="E908" t="str">
        <f t="shared" ca="1" si="285"/>
        <v xml:space="preserve"> App </v>
      </c>
      <c r="F908" t="str">
        <f t="shared" ca="1" si="271"/>
        <v xml:space="preserve"> 支付宝 </v>
      </c>
      <c r="G908" t="str">
        <f t="shared" ca="1" si="272"/>
        <v xml:space="preserve"> 微信 - App - 支付宝 </v>
      </c>
      <c r="H908" t="str">
        <f t="shared" ca="1" si="273"/>
        <v>7680</v>
      </c>
      <c r="I908">
        <f t="shared" ca="1" si="274"/>
        <v>6</v>
      </c>
      <c r="J908" t="str">
        <f t="shared" ca="1" si="275"/>
        <v>微信 - App - 支付宝</v>
      </c>
      <c r="K908" t="str">
        <f t="shared" ca="1" si="276"/>
        <v>139****7680</v>
      </c>
      <c r="L908">
        <f t="shared" si="277"/>
        <v>908</v>
      </c>
      <c r="M908">
        <f t="shared" si="278"/>
        <v>907</v>
      </c>
      <c r="N908" s="3">
        <f t="shared" ca="1" si="286"/>
        <v>138549</v>
      </c>
      <c r="O908" s="5">
        <f t="shared" ca="1" si="280"/>
        <v>191344</v>
      </c>
      <c r="P908" t="str">
        <f t="shared" ca="1" si="281"/>
        <v xml:space="preserve"> 微信支付 </v>
      </c>
      <c r="Q908" t="str">
        <f t="shared" ca="1" si="282"/>
        <v xml:space="preserve"> 信用卡 </v>
      </c>
      <c r="R908" t="str">
        <f t="shared" ca="1" si="283"/>
        <v xml:space="preserve"> 微信支付 </v>
      </c>
      <c r="S908" t="str">
        <f t="shared" ca="1" si="284"/>
        <v>微信支付 - 信用卡 - 微信支付</v>
      </c>
    </row>
    <row r="909" spans="1:19" x14ac:dyDescent="0.2">
      <c r="A909" s="3">
        <f t="shared" ca="1" si="269"/>
        <v>191344</v>
      </c>
      <c r="B909">
        <v>101131</v>
      </c>
      <c r="C909">
        <f t="shared" ca="1" si="270"/>
        <v>13309209594</v>
      </c>
      <c r="D909" t="str">
        <f t="shared" ca="1" si="285"/>
        <v xml:space="preserve"> 微信 </v>
      </c>
      <c r="E909" t="str">
        <f t="shared" ca="1" si="285"/>
        <v xml:space="preserve"> 微信 </v>
      </c>
      <c r="F909" t="str">
        <f t="shared" ca="1" si="271"/>
        <v xml:space="preserve"> 支付宝 </v>
      </c>
      <c r="G909" t="str">
        <f t="shared" ca="1" si="272"/>
        <v xml:space="preserve"> 微信 - 微信 - 支付宝 </v>
      </c>
      <c r="H909" t="str">
        <f t="shared" ca="1" si="273"/>
        <v>9594</v>
      </c>
      <c r="I909">
        <f t="shared" ca="1" si="274"/>
        <v>6</v>
      </c>
      <c r="J909" t="str">
        <f t="shared" ca="1" si="275"/>
        <v>微信 - 微信 - 支付宝</v>
      </c>
      <c r="K909" t="str">
        <f t="shared" ca="1" si="276"/>
        <v>133****9594</v>
      </c>
      <c r="L909">
        <f t="shared" si="277"/>
        <v>909</v>
      </c>
      <c r="M909">
        <f t="shared" si="278"/>
        <v>908</v>
      </c>
      <c r="N909" s="3">
        <f t="shared" ca="1" si="286"/>
        <v>118099</v>
      </c>
      <c r="O909" s="5">
        <f t="shared" ca="1" si="280"/>
        <v>185425</v>
      </c>
      <c r="P909" t="str">
        <f t="shared" ca="1" si="281"/>
        <v xml:space="preserve"> 微信支付 </v>
      </c>
      <c r="Q909" t="str">
        <f t="shared" ca="1" si="282"/>
        <v xml:space="preserve"> 信用卡 </v>
      </c>
      <c r="R909" t="str">
        <f t="shared" ca="1" si="283"/>
        <v xml:space="preserve"> 信用卡 </v>
      </c>
      <c r="S909" t="str">
        <f t="shared" ca="1" si="284"/>
        <v>微信支付 - 信用卡 - 信用卡</v>
      </c>
    </row>
    <row r="910" spans="1:19" x14ac:dyDescent="0.2">
      <c r="A910" s="3">
        <f t="shared" ca="1" si="269"/>
        <v>185425</v>
      </c>
      <c r="B910">
        <v>100017</v>
      </c>
      <c r="C910">
        <f t="shared" ca="1" si="270"/>
        <v>13317115636</v>
      </c>
      <c r="D910" t="str">
        <f t="shared" ca="1" si="285"/>
        <v xml:space="preserve"> App </v>
      </c>
      <c r="E910" t="str">
        <f t="shared" ca="1" si="285"/>
        <v xml:space="preserve"> App </v>
      </c>
      <c r="F910" t="str">
        <f t="shared" ca="1" si="271"/>
        <v xml:space="preserve"> 微信支付 </v>
      </c>
      <c r="G910" t="str">
        <f t="shared" ca="1" si="272"/>
        <v xml:space="preserve"> App - App - 微信支付 </v>
      </c>
      <c r="H910" t="str">
        <f t="shared" ca="1" si="273"/>
        <v>5636</v>
      </c>
      <c r="I910">
        <f t="shared" ca="1" si="274"/>
        <v>6</v>
      </c>
      <c r="J910" t="str">
        <f t="shared" ca="1" si="275"/>
        <v>App - App - 微信支付</v>
      </c>
      <c r="K910" t="str">
        <f t="shared" ca="1" si="276"/>
        <v>133****5636</v>
      </c>
      <c r="L910">
        <f t="shared" si="277"/>
        <v>910</v>
      </c>
      <c r="M910">
        <f t="shared" si="278"/>
        <v>909</v>
      </c>
      <c r="N910" s="3">
        <f t="shared" ca="1" si="286"/>
        <v>107687</v>
      </c>
      <c r="O910" s="5">
        <f t="shared" ca="1" si="280"/>
        <v>138264</v>
      </c>
      <c r="P910" t="str">
        <f t="shared" ca="1" si="281"/>
        <v xml:space="preserve"> 支付宝 </v>
      </c>
      <c r="Q910" t="str">
        <f t="shared" ca="1" si="282"/>
        <v xml:space="preserve"> 支付宝 </v>
      </c>
      <c r="R910" t="str">
        <f t="shared" ca="1" si="283"/>
        <v xml:space="preserve"> 微信支付 </v>
      </c>
      <c r="S910" t="str">
        <f t="shared" ca="1" si="284"/>
        <v>支付宝 - 支付宝 - 微信支付</v>
      </c>
    </row>
    <row r="911" spans="1:19" x14ac:dyDescent="0.2">
      <c r="A911" s="3">
        <f t="shared" ca="1" si="269"/>
        <v>138264</v>
      </c>
      <c r="B911">
        <v>100746</v>
      </c>
      <c r="C911">
        <f t="shared" ca="1" si="270"/>
        <v>13913571821</v>
      </c>
      <c r="D911" t="str">
        <f t="shared" ca="1" si="285"/>
        <v xml:space="preserve"> App </v>
      </c>
      <c r="E911" t="str">
        <f t="shared" ca="1" si="285"/>
        <v xml:space="preserve"> App </v>
      </c>
      <c r="F911" t="str">
        <f t="shared" ca="1" si="271"/>
        <v xml:space="preserve"> 信用卡 </v>
      </c>
      <c r="G911" t="str">
        <f t="shared" ca="1" si="272"/>
        <v xml:space="preserve"> App - App - 信用卡 </v>
      </c>
      <c r="H911" t="str">
        <f t="shared" ca="1" si="273"/>
        <v>1821</v>
      </c>
      <c r="I911">
        <f t="shared" ca="1" si="274"/>
        <v>6</v>
      </c>
      <c r="J911" t="str">
        <f t="shared" ca="1" si="275"/>
        <v>App - App - 信用卡</v>
      </c>
      <c r="K911" t="str">
        <f t="shared" ca="1" si="276"/>
        <v>139****1821</v>
      </c>
      <c r="L911">
        <f t="shared" si="277"/>
        <v>911</v>
      </c>
      <c r="M911">
        <f t="shared" si="278"/>
        <v>910</v>
      </c>
      <c r="N911" s="3">
        <f t="shared" ca="1" si="286"/>
        <v>101892</v>
      </c>
      <c r="O911" s="5">
        <f t="shared" ca="1" si="280"/>
        <v>159276</v>
      </c>
      <c r="P911" t="str">
        <f t="shared" ca="1" si="281"/>
        <v xml:space="preserve"> 微信支付 </v>
      </c>
      <c r="Q911" t="str">
        <f t="shared" ca="1" si="282"/>
        <v xml:space="preserve"> 信用卡 </v>
      </c>
      <c r="R911" t="str">
        <f t="shared" ca="1" si="283"/>
        <v xml:space="preserve"> 微信支付 </v>
      </c>
      <c r="S911" t="str">
        <f t="shared" ca="1" si="284"/>
        <v>微信支付 - 信用卡 - 微信支付</v>
      </c>
    </row>
    <row r="912" spans="1:19" x14ac:dyDescent="0.2">
      <c r="A912" s="3">
        <f t="shared" ca="1" si="269"/>
        <v>159276</v>
      </c>
      <c r="B912">
        <v>101408</v>
      </c>
      <c r="C912">
        <f t="shared" ca="1" si="270"/>
        <v>13355443031</v>
      </c>
      <c r="D912" t="str">
        <f t="shared" ca="1" si="285"/>
        <v xml:space="preserve"> 微信 </v>
      </c>
      <c r="E912" t="str">
        <f t="shared" ca="1" si="285"/>
        <v xml:space="preserve"> 微信 </v>
      </c>
      <c r="F912" t="str">
        <f t="shared" ca="1" si="271"/>
        <v xml:space="preserve"> 微信支付 </v>
      </c>
      <c r="G912" t="str">
        <f t="shared" ca="1" si="272"/>
        <v xml:space="preserve"> 微信 - 微信 - 微信支付 </v>
      </c>
      <c r="H912" t="str">
        <f t="shared" ca="1" si="273"/>
        <v>3031</v>
      </c>
      <c r="I912">
        <f t="shared" ca="1" si="274"/>
        <v>6</v>
      </c>
      <c r="J912" t="str">
        <f t="shared" ca="1" si="275"/>
        <v>微信 - 微信 - 微信支付</v>
      </c>
      <c r="K912" t="str">
        <f t="shared" ca="1" si="276"/>
        <v>133****3031</v>
      </c>
      <c r="L912">
        <f t="shared" si="277"/>
        <v>912</v>
      </c>
      <c r="M912">
        <f t="shared" si="278"/>
        <v>911</v>
      </c>
      <c r="N912" s="3">
        <f t="shared" ca="1" si="286"/>
        <v>186094</v>
      </c>
      <c r="O912" s="5">
        <f t="shared" ca="1" si="280"/>
        <v>189275</v>
      </c>
      <c r="P912" t="str">
        <f t="shared" ca="1" si="281"/>
        <v xml:space="preserve"> 微信支付 </v>
      </c>
      <c r="Q912" t="str">
        <f t="shared" ca="1" si="282"/>
        <v xml:space="preserve"> 微信支付 </v>
      </c>
      <c r="R912" t="str">
        <f t="shared" ca="1" si="283"/>
        <v xml:space="preserve"> 微信支付 </v>
      </c>
      <c r="S912" t="str">
        <f t="shared" ca="1" si="284"/>
        <v>微信支付 - 微信支付 - 微信支付</v>
      </c>
    </row>
    <row r="913" spans="1:19" x14ac:dyDescent="0.2">
      <c r="A913" s="3">
        <f t="shared" ca="1" si="269"/>
        <v>189275</v>
      </c>
      <c r="B913">
        <v>100946</v>
      </c>
      <c r="C913">
        <f t="shared" ca="1" si="270"/>
        <v>13557478398</v>
      </c>
      <c r="D913" t="str">
        <f t="shared" ca="1" si="285"/>
        <v xml:space="preserve"> App </v>
      </c>
      <c r="E913" t="str">
        <f t="shared" ca="1" si="285"/>
        <v xml:space="preserve"> App </v>
      </c>
      <c r="F913" t="str">
        <f t="shared" ca="1" si="271"/>
        <v xml:space="preserve"> 微信支付 </v>
      </c>
      <c r="G913" t="str">
        <f t="shared" ca="1" si="272"/>
        <v xml:space="preserve"> App - App - 微信支付 </v>
      </c>
      <c r="H913" t="str">
        <f t="shared" ca="1" si="273"/>
        <v>8398</v>
      </c>
      <c r="I913">
        <f t="shared" ca="1" si="274"/>
        <v>6</v>
      </c>
      <c r="J913" t="str">
        <f t="shared" ca="1" si="275"/>
        <v>App - App - 微信支付</v>
      </c>
      <c r="K913" t="str">
        <f t="shared" ca="1" si="276"/>
        <v>135****8398</v>
      </c>
      <c r="L913">
        <f t="shared" si="277"/>
        <v>913</v>
      </c>
      <c r="M913">
        <f t="shared" si="278"/>
        <v>912</v>
      </c>
      <c r="N913" s="3">
        <f t="shared" ca="1" si="286"/>
        <v>170108</v>
      </c>
      <c r="O913" s="5">
        <f t="shared" ca="1" si="280"/>
        <v>145289</v>
      </c>
      <c r="P913" t="str">
        <f t="shared" ca="1" si="281"/>
        <v xml:space="preserve"> 微信支付 </v>
      </c>
      <c r="Q913" t="str">
        <f t="shared" ca="1" si="282"/>
        <v xml:space="preserve"> 信用卡 </v>
      </c>
      <c r="R913" t="str">
        <f t="shared" ca="1" si="283"/>
        <v xml:space="preserve"> 微信支付 </v>
      </c>
      <c r="S913" t="str">
        <f t="shared" ca="1" si="284"/>
        <v>微信支付 - 信用卡 - 微信支付</v>
      </c>
    </row>
    <row r="914" spans="1:19" x14ac:dyDescent="0.2">
      <c r="A914" s="3">
        <f t="shared" ca="1" si="269"/>
        <v>145289</v>
      </c>
      <c r="B914">
        <v>100270</v>
      </c>
      <c r="C914">
        <f t="shared" ca="1" si="270"/>
        <v>13825297634</v>
      </c>
      <c r="D914" t="str">
        <f t="shared" ca="1" si="285"/>
        <v xml:space="preserve"> App </v>
      </c>
      <c r="E914" t="str">
        <f t="shared" ca="1" si="285"/>
        <v xml:space="preserve"> 天猫 </v>
      </c>
      <c r="F914" t="str">
        <f t="shared" ca="1" si="271"/>
        <v xml:space="preserve"> 微信支付 </v>
      </c>
      <c r="G914" t="str">
        <f t="shared" ca="1" si="272"/>
        <v xml:space="preserve"> App - 天猫 - 微信支付 </v>
      </c>
      <c r="H914" t="str">
        <f t="shared" ca="1" si="273"/>
        <v>7634</v>
      </c>
      <c r="I914">
        <f t="shared" ca="1" si="274"/>
        <v>6</v>
      </c>
      <c r="J914" t="str">
        <f t="shared" ca="1" si="275"/>
        <v>App - 天猫 - 微信支付</v>
      </c>
      <c r="K914" t="str">
        <f t="shared" ca="1" si="276"/>
        <v>138****7634</v>
      </c>
      <c r="L914">
        <f t="shared" si="277"/>
        <v>914</v>
      </c>
      <c r="M914">
        <f t="shared" si="278"/>
        <v>913</v>
      </c>
      <c r="N914" s="3">
        <f t="shared" ca="1" si="286"/>
        <v>138383</v>
      </c>
      <c r="O914" s="5">
        <f t="shared" ca="1" si="280"/>
        <v>159894</v>
      </c>
      <c r="P914" t="str">
        <f t="shared" ca="1" si="281"/>
        <v xml:space="preserve"> 微信支付 </v>
      </c>
      <c r="Q914" t="str">
        <f t="shared" ca="1" si="282"/>
        <v xml:space="preserve"> 支付宝 </v>
      </c>
      <c r="R914" t="str">
        <f t="shared" ca="1" si="283"/>
        <v xml:space="preserve"> 微信支付 </v>
      </c>
      <c r="S914" t="str">
        <f t="shared" ca="1" si="284"/>
        <v>微信支付 - 支付宝 - 微信支付</v>
      </c>
    </row>
    <row r="915" spans="1:19" x14ac:dyDescent="0.2">
      <c r="A915" s="3">
        <f t="shared" ca="1" si="269"/>
        <v>159894</v>
      </c>
      <c r="B915">
        <v>100452</v>
      </c>
      <c r="C915">
        <f t="shared" ca="1" si="270"/>
        <v>13590407599</v>
      </c>
      <c r="D915" t="str">
        <f t="shared" ca="1" si="285"/>
        <v xml:space="preserve"> 天猫 </v>
      </c>
      <c r="E915" t="str">
        <f t="shared" ca="1" si="285"/>
        <v xml:space="preserve"> App </v>
      </c>
      <c r="F915" t="str">
        <f t="shared" ca="1" si="271"/>
        <v xml:space="preserve"> 微信支付 </v>
      </c>
      <c r="G915" t="str">
        <f t="shared" ca="1" si="272"/>
        <v xml:space="preserve"> 天猫 - App - 微信支付 </v>
      </c>
      <c r="H915" t="str">
        <f t="shared" ca="1" si="273"/>
        <v>7599</v>
      </c>
      <c r="I915">
        <f t="shared" ca="1" si="274"/>
        <v>6</v>
      </c>
      <c r="J915" t="str">
        <f t="shared" ca="1" si="275"/>
        <v>天猫 - App - 微信支付</v>
      </c>
      <c r="K915" t="str">
        <f t="shared" ca="1" si="276"/>
        <v>135****7599</v>
      </c>
      <c r="L915">
        <f t="shared" si="277"/>
        <v>915</v>
      </c>
      <c r="M915">
        <f t="shared" si="278"/>
        <v>914</v>
      </c>
      <c r="N915" s="3">
        <f t="shared" ca="1" si="286"/>
        <v>172876</v>
      </c>
      <c r="O915" s="5">
        <f t="shared" ca="1" si="280"/>
        <v>161670</v>
      </c>
      <c r="P915" t="str">
        <f t="shared" ca="1" si="281"/>
        <v xml:space="preserve"> 信用卡 </v>
      </c>
      <c r="Q915" t="str">
        <f t="shared" ca="1" si="282"/>
        <v xml:space="preserve"> 支付宝 </v>
      </c>
      <c r="R915" t="str">
        <f t="shared" ca="1" si="283"/>
        <v xml:space="preserve"> 信用卡 </v>
      </c>
      <c r="S915" t="str">
        <f t="shared" ca="1" si="284"/>
        <v>信用卡 - 支付宝 - 信用卡</v>
      </c>
    </row>
    <row r="916" spans="1:19" x14ac:dyDescent="0.2">
      <c r="A916" s="3">
        <f t="shared" ca="1" si="269"/>
        <v>161670</v>
      </c>
      <c r="B916">
        <v>100140</v>
      </c>
      <c r="C916">
        <f t="shared" ca="1" si="270"/>
        <v>13226879813</v>
      </c>
      <c r="D916" t="str">
        <f t="shared" ca="1" si="285"/>
        <v xml:space="preserve"> 微信 </v>
      </c>
      <c r="E916" t="str">
        <f t="shared" ca="1" si="285"/>
        <v xml:space="preserve"> 微信 </v>
      </c>
      <c r="F916" t="str">
        <f t="shared" ca="1" si="271"/>
        <v xml:space="preserve"> 微信支付 </v>
      </c>
      <c r="G916" t="str">
        <f t="shared" ca="1" si="272"/>
        <v xml:space="preserve"> 微信 - 微信 - 微信支付 </v>
      </c>
      <c r="H916" t="str">
        <f t="shared" ca="1" si="273"/>
        <v>9813</v>
      </c>
      <c r="I916">
        <f t="shared" ca="1" si="274"/>
        <v>6</v>
      </c>
      <c r="J916" t="str">
        <f t="shared" ca="1" si="275"/>
        <v>微信 - 微信 - 微信支付</v>
      </c>
      <c r="K916" t="str">
        <f t="shared" ca="1" si="276"/>
        <v>132****9813</v>
      </c>
      <c r="L916">
        <f t="shared" si="277"/>
        <v>916</v>
      </c>
      <c r="M916">
        <f t="shared" si="278"/>
        <v>915</v>
      </c>
      <c r="N916" s="3">
        <f t="shared" ca="1" si="286"/>
        <v>104793</v>
      </c>
      <c r="O916" s="5">
        <f t="shared" ca="1" si="280"/>
        <v>181146</v>
      </c>
      <c r="P916" t="str">
        <f t="shared" ca="1" si="281"/>
        <v xml:space="preserve"> 信用卡 </v>
      </c>
      <c r="Q916" t="str">
        <f t="shared" ca="1" si="282"/>
        <v xml:space="preserve"> 信用卡 </v>
      </c>
      <c r="R916" t="str">
        <f t="shared" ca="1" si="283"/>
        <v xml:space="preserve"> 微信支付 </v>
      </c>
      <c r="S916" t="str">
        <f t="shared" ca="1" si="284"/>
        <v>信用卡 - 信用卡 - 微信支付</v>
      </c>
    </row>
    <row r="917" spans="1:19" x14ac:dyDescent="0.2">
      <c r="A917" s="3">
        <f t="shared" ca="1" si="269"/>
        <v>181146</v>
      </c>
      <c r="B917">
        <v>100419</v>
      </c>
      <c r="C917">
        <f t="shared" ca="1" si="270"/>
        <v>13887358800</v>
      </c>
      <c r="D917" t="str">
        <f t="shared" ca="1" si="285"/>
        <v xml:space="preserve"> 天猫 </v>
      </c>
      <c r="E917" t="str">
        <f t="shared" ca="1" si="285"/>
        <v xml:space="preserve"> 微信 </v>
      </c>
      <c r="F917" t="str">
        <f t="shared" ca="1" si="271"/>
        <v xml:space="preserve"> 支付宝 </v>
      </c>
      <c r="G917" t="str">
        <f t="shared" ca="1" si="272"/>
        <v xml:space="preserve"> 天猫 - 微信 - 支付宝 </v>
      </c>
      <c r="H917" t="str">
        <f t="shared" ca="1" si="273"/>
        <v>8800</v>
      </c>
      <c r="I917">
        <f t="shared" ca="1" si="274"/>
        <v>6</v>
      </c>
      <c r="J917" t="str">
        <f t="shared" ca="1" si="275"/>
        <v>天猫 - 微信 - 支付宝</v>
      </c>
      <c r="K917" t="str">
        <f t="shared" ca="1" si="276"/>
        <v>138****8800</v>
      </c>
      <c r="L917">
        <f t="shared" si="277"/>
        <v>917</v>
      </c>
      <c r="M917">
        <f t="shared" si="278"/>
        <v>916</v>
      </c>
      <c r="N917" s="3">
        <f t="shared" ca="1" si="286"/>
        <v>184222</v>
      </c>
      <c r="O917" s="5">
        <f t="shared" ca="1" si="280"/>
        <v>195306</v>
      </c>
      <c r="P917" t="str">
        <f t="shared" ca="1" si="281"/>
        <v xml:space="preserve"> 信用卡 </v>
      </c>
      <c r="Q917" t="str">
        <f t="shared" ca="1" si="282"/>
        <v xml:space="preserve"> 微信支付 </v>
      </c>
      <c r="R917" t="str">
        <f t="shared" ca="1" si="283"/>
        <v xml:space="preserve"> 支付宝 </v>
      </c>
      <c r="S917" t="str">
        <f t="shared" ca="1" si="284"/>
        <v>信用卡 - 微信支付 - 支付宝</v>
      </c>
    </row>
    <row r="918" spans="1:19" x14ac:dyDescent="0.2">
      <c r="A918" s="3">
        <f t="shared" ca="1" si="269"/>
        <v>195306</v>
      </c>
      <c r="B918">
        <v>100199</v>
      </c>
      <c r="C918">
        <f t="shared" ca="1" si="270"/>
        <v>13834777044</v>
      </c>
      <c r="D918" t="str">
        <f t="shared" ca="1" si="285"/>
        <v xml:space="preserve"> 微信 </v>
      </c>
      <c r="E918" t="str">
        <f t="shared" ca="1" si="285"/>
        <v xml:space="preserve"> 微信 </v>
      </c>
      <c r="F918" t="str">
        <f t="shared" ca="1" si="271"/>
        <v xml:space="preserve"> 支付宝 </v>
      </c>
      <c r="G918" t="str">
        <f t="shared" ca="1" si="272"/>
        <v xml:space="preserve"> 微信 - 微信 - 支付宝 </v>
      </c>
      <c r="H918" t="str">
        <f t="shared" ca="1" si="273"/>
        <v>7044</v>
      </c>
      <c r="I918">
        <f t="shared" ca="1" si="274"/>
        <v>6</v>
      </c>
      <c r="J918" t="str">
        <f t="shared" ca="1" si="275"/>
        <v>微信 - 微信 - 支付宝</v>
      </c>
      <c r="K918" t="str">
        <f t="shared" ca="1" si="276"/>
        <v>138****7044</v>
      </c>
      <c r="L918">
        <f t="shared" si="277"/>
        <v>918</v>
      </c>
      <c r="M918">
        <f t="shared" si="278"/>
        <v>917</v>
      </c>
      <c r="N918" s="3">
        <f t="shared" ca="1" si="286"/>
        <v>178699</v>
      </c>
      <c r="O918" s="5">
        <f t="shared" ca="1" si="280"/>
        <v>164629</v>
      </c>
      <c r="P918" t="str">
        <f t="shared" ca="1" si="281"/>
        <v xml:space="preserve"> 微信支付 </v>
      </c>
      <c r="Q918" t="str">
        <f t="shared" ca="1" si="282"/>
        <v xml:space="preserve"> 支付宝 </v>
      </c>
      <c r="R918" t="str">
        <f t="shared" ca="1" si="283"/>
        <v xml:space="preserve"> 信用卡 </v>
      </c>
      <c r="S918" t="str">
        <f t="shared" ca="1" si="284"/>
        <v>微信支付 - 支付宝 - 信用卡</v>
      </c>
    </row>
    <row r="919" spans="1:19" x14ac:dyDescent="0.2">
      <c r="A919" s="3">
        <f t="shared" ca="1" si="269"/>
        <v>164629</v>
      </c>
      <c r="B919">
        <v>100426</v>
      </c>
      <c r="C919">
        <f t="shared" ca="1" si="270"/>
        <v>13465315287</v>
      </c>
      <c r="D919" t="str">
        <f t="shared" ca="1" si="285"/>
        <v xml:space="preserve"> 天猫 </v>
      </c>
      <c r="E919" t="str">
        <f t="shared" ca="1" si="285"/>
        <v xml:space="preserve"> 天猫 </v>
      </c>
      <c r="F919" t="str">
        <f t="shared" ca="1" si="271"/>
        <v xml:space="preserve"> 微信支付 </v>
      </c>
      <c r="G919" t="str">
        <f t="shared" ca="1" si="272"/>
        <v xml:space="preserve"> 天猫 - 天猫 - 微信支付 </v>
      </c>
      <c r="H919" t="str">
        <f t="shared" ca="1" si="273"/>
        <v>5287</v>
      </c>
      <c r="I919">
        <f t="shared" ca="1" si="274"/>
        <v>6</v>
      </c>
      <c r="J919" t="str">
        <f t="shared" ca="1" si="275"/>
        <v>天猫 - 天猫 - 微信支付</v>
      </c>
      <c r="K919" t="str">
        <f t="shared" ca="1" si="276"/>
        <v>134****5287</v>
      </c>
      <c r="L919">
        <f t="shared" si="277"/>
        <v>919</v>
      </c>
      <c r="M919">
        <f t="shared" si="278"/>
        <v>918</v>
      </c>
      <c r="N919" s="3">
        <f t="shared" ca="1" si="286"/>
        <v>129035</v>
      </c>
      <c r="O919" s="5">
        <f t="shared" ca="1" si="280"/>
        <v>161030</v>
      </c>
      <c r="P919" t="str">
        <f t="shared" ca="1" si="281"/>
        <v xml:space="preserve"> 微信支付 </v>
      </c>
      <c r="Q919" t="str">
        <f t="shared" ca="1" si="282"/>
        <v xml:space="preserve"> 信用卡 </v>
      </c>
      <c r="R919" t="str">
        <f t="shared" ca="1" si="283"/>
        <v xml:space="preserve"> 信用卡 </v>
      </c>
      <c r="S919" t="str">
        <f t="shared" ca="1" si="284"/>
        <v>微信支付 - 信用卡 - 信用卡</v>
      </c>
    </row>
    <row r="920" spans="1:19" x14ac:dyDescent="0.2">
      <c r="A920" s="3">
        <f t="shared" ca="1" si="269"/>
        <v>161030</v>
      </c>
      <c r="B920">
        <v>101303</v>
      </c>
      <c r="C920">
        <f t="shared" ca="1" si="270"/>
        <v>13325975409</v>
      </c>
      <c r="D920" t="str">
        <f t="shared" ca="1" si="285"/>
        <v xml:space="preserve"> 微信 </v>
      </c>
      <c r="E920" t="str">
        <f t="shared" ca="1" si="285"/>
        <v xml:space="preserve"> 微信 </v>
      </c>
      <c r="F920" t="str">
        <f t="shared" ca="1" si="271"/>
        <v xml:space="preserve"> 信用卡 </v>
      </c>
      <c r="G920" t="str">
        <f t="shared" ca="1" si="272"/>
        <v xml:space="preserve"> 微信 - 微信 - 信用卡 </v>
      </c>
      <c r="H920" t="str">
        <f t="shared" ca="1" si="273"/>
        <v>5409</v>
      </c>
      <c r="I920">
        <f t="shared" ca="1" si="274"/>
        <v>6</v>
      </c>
      <c r="J920" t="str">
        <f t="shared" ca="1" si="275"/>
        <v>微信 - 微信 - 信用卡</v>
      </c>
      <c r="K920" t="str">
        <f t="shared" ca="1" si="276"/>
        <v>133****5409</v>
      </c>
      <c r="L920">
        <f t="shared" si="277"/>
        <v>920</v>
      </c>
      <c r="M920">
        <f t="shared" si="278"/>
        <v>919</v>
      </c>
      <c r="N920" s="3">
        <f t="shared" ca="1" si="286"/>
        <v>146535</v>
      </c>
      <c r="O920" s="5">
        <f t="shared" ca="1" si="280"/>
        <v>194737</v>
      </c>
      <c r="P920" t="str">
        <f t="shared" ca="1" si="281"/>
        <v xml:space="preserve"> 信用卡 </v>
      </c>
      <c r="Q920" t="str">
        <f t="shared" ca="1" si="282"/>
        <v xml:space="preserve"> 支付宝 </v>
      </c>
      <c r="R920" t="str">
        <f t="shared" ca="1" si="283"/>
        <v xml:space="preserve"> 信用卡 </v>
      </c>
      <c r="S920" t="str">
        <f t="shared" ca="1" si="284"/>
        <v>信用卡 - 支付宝 - 信用卡</v>
      </c>
    </row>
    <row r="921" spans="1:19" x14ac:dyDescent="0.2">
      <c r="A921" s="3">
        <f t="shared" ca="1" si="269"/>
        <v>194737</v>
      </c>
      <c r="B921">
        <v>100119</v>
      </c>
      <c r="C921">
        <f t="shared" ca="1" si="270"/>
        <v>13585084578</v>
      </c>
      <c r="D921" t="str">
        <f t="shared" ca="1" si="285"/>
        <v xml:space="preserve"> 微信 </v>
      </c>
      <c r="E921" t="str">
        <f t="shared" ca="1" si="285"/>
        <v xml:space="preserve"> 微信 </v>
      </c>
      <c r="F921" t="str">
        <f t="shared" ca="1" si="271"/>
        <v xml:space="preserve"> 信用卡 </v>
      </c>
      <c r="G921" t="str">
        <f t="shared" ca="1" si="272"/>
        <v xml:space="preserve"> 微信 - 微信 - 信用卡 </v>
      </c>
      <c r="H921" t="str">
        <f t="shared" ca="1" si="273"/>
        <v>4578</v>
      </c>
      <c r="I921">
        <f t="shared" ca="1" si="274"/>
        <v>6</v>
      </c>
      <c r="J921" t="str">
        <f t="shared" ca="1" si="275"/>
        <v>微信 - 微信 - 信用卡</v>
      </c>
      <c r="K921" t="str">
        <f t="shared" ca="1" si="276"/>
        <v>135****4578</v>
      </c>
      <c r="L921">
        <f t="shared" si="277"/>
        <v>921</v>
      </c>
      <c r="M921">
        <f t="shared" si="278"/>
        <v>920</v>
      </c>
      <c r="N921" s="3">
        <f t="shared" ca="1" si="286"/>
        <v>179068</v>
      </c>
      <c r="O921" s="5">
        <f t="shared" ca="1" si="280"/>
        <v>180167</v>
      </c>
      <c r="P921" t="str">
        <f t="shared" ca="1" si="281"/>
        <v xml:space="preserve"> 微信支付 </v>
      </c>
      <c r="Q921" t="str">
        <f t="shared" ca="1" si="282"/>
        <v xml:space="preserve"> 支付宝 </v>
      </c>
      <c r="R921" t="str">
        <f t="shared" ca="1" si="283"/>
        <v xml:space="preserve"> 微信支付 </v>
      </c>
      <c r="S921" t="str">
        <f t="shared" ca="1" si="284"/>
        <v>微信支付 - 支付宝 - 微信支付</v>
      </c>
    </row>
    <row r="922" spans="1:19" x14ac:dyDescent="0.2">
      <c r="A922" s="3">
        <f t="shared" ca="1" si="269"/>
        <v>180167</v>
      </c>
      <c r="B922">
        <v>100226</v>
      </c>
      <c r="C922">
        <f t="shared" ca="1" si="270"/>
        <v>13450509660</v>
      </c>
      <c r="D922" t="str">
        <f t="shared" ref="D922:E941" ca="1" si="287">IF(RAND()&lt;0.33," 天猫 ",IF(RAND()&lt;0.66," 微信 "," App "))</f>
        <v xml:space="preserve"> 天猫 </v>
      </c>
      <c r="E922" t="str">
        <f t="shared" ca="1" si="287"/>
        <v xml:space="preserve"> 微信 </v>
      </c>
      <c r="F922" t="str">
        <f t="shared" ca="1" si="271"/>
        <v xml:space="preserve"> 信用卡 </v>
      </c>
      <c r="G922" t="str">
        <f t="shared" ca="1" si="272"/>
        <v xml:space="preserve"> 天猫 - 微信 - 信用卡 </v>
      </c>
      <c r="H922" t="str">
        <f t="shared" ca="1" si="273"/>
        <v>9660</v>
      </c>
      <c r="I922">
        <f t="shared" ca="1" si="274"/>
        <v>6</v>
      </c>
      <c r="J922" t="str">
        <f t="shared" ca="1" si="275"/>
        <v>天猫 - 微信 - 信用卡</v>
      </c>
      <c r="K922" t="str">
        <f t="shared" ca="1" si="276"/>
        <v>134****9660</v>
      </c>
      <c r="L922">
        <f t="shared" si="277"/>
        <v>922</v>
      </c>
      <c r="M922">
        <f t="shared" si="278"/>
        <v>921</v>
      </c>
      <c r="N922" s="3">
        <f t="shared" ca="1" si="286"/>
        <v>151339</v>
      </c>
      <c r="O922" s="5">
        <f t="shared" ca="1" si="280"/>
        <v>126427</v>
      </c>
      <c r="P922" t="str">
        <f t="shared" ca="1" si="281"/>
        <v xml:space="preserve"> 信用卡 </v>
      </c>
      <c r="Q922" t="str">
        <f t="shared" ca="1" si="282"/>
        <v xml:space="preserve"> 微信支付 </v>
      </c>
      <c r="R922" t="str">
        <f t="shared" ca="1" si="283"/>
        <v xml:space="preserve"> 信用卡 </v>
      </c>
      <c r="S922" t="str">
        <f t="shared" ca="1" si="284"/>
        <v>信用卡 - 微信支付 - 信用卡</v>
      </c>
    </row>
    <row r="923" spans="1:19" x14ac:dyDescent="0.2">
      <c r="A923" s="3">
        <f t="shared" ca="1" si="269"/>
        <v>126427</v>
      </c>
      <c r="B923">
        <v>101260</v>
      </c>
      <c r="C923">
        <f t="shared" ca="1" si="270"/>
        <v>13850222351</v>
      </c>
      <c r="D923" t="str">
        <f t="shared" ca="1" si="287"/>
        <v xml:space="preserve"> 微信 </v>
      </c>
      <c r="E923" t="str">
        <f t="shared" ca="1" si="287"/>
        <v xml:space="preserve"> 微信 </v>
      </c>
      <c r="F923" t="str">
        <f t="shared" ca="1" si="271"/>
        <v xml:space="preserve"> 支付宝 </v>
      </c>
      <c r="G923" t="str">
        <f t="shared" ca="1" si="272"/>
        <v xml:space="preserve"> 微信 - 微信 - 支付宝 </v>
      </c>
      <c r="H923" t="str">
        <f t="shared" ca="1" si="273"/>
        <v>2351</v>
      </c>
      <c r="I923">
        <f t="shared" ca="1" si="274"/>
        <v>6</v>
      </c>
      <c r="J923" t="str">
        <f t="shared" ca="1" si="275"/>
        <v>微信 - 微信 - 支付宝</v>
      </c>
      <c r="K923" t="str">
        <f t="shared" ca="1" si="276"/>
        <v>138****2351</v>
      </c>
      <c r="L923">
        <f t="shared" si="277"/>
        <v>923</v>
      </c>
      <c r="M923">
        <f t="shared" si="278"/>
        <v>922</v>
      </c>
      <c r="N923" s="3">
        <f t="shared" ca="1" si="286"/>
        <v>102358</v>
      </c>
      <c r="O923" s="5">
        <f t="shared" ca="1" si="280"/>
        <v>175581</v>
      </c>
      <c r="P923" t="str">
        <f t="shared" ca="1" si="281"/>
        <v xml:space="preserve"> 信用卡 </v>
      </c>
      <c r="Q923" t="str">
        <f t="shared" ca="1" si="282"/>
        <v xml:space="preserve"> 支付宝 </v>
      </c>
      <c r="R923" t="str">
        <f t="shared" ca="1" si="283"/>
        <v xml:space="preserve"> 信用卡 </v>
      </c>
      <c r="S923" t="str">
        <f t="shared" ca="1" si="284"/>
        <v>信用卡 - 支付宝 - 信用卡</v>
      </c>
    </row>
    <row r="924" spans="1:19" x14ac:dyDescent="0.2">
      <c r="A924" s="3">
        <f t="shared" ca="1" si="269"/>
        <v>175581</v>
      </c>
      <c r="B924">
        <v>100321</v>
      </c>
      <c r="C924">
        <f t="shared" ca="1" si="270"/>
        <v>13566690052</v>
      </c>
      <c r="D924" t="str">
        <f t="shared" ca="1" si="287"/>
        <v xml:space="preserve"> 天猫 </v>
      </c>
      <c r="E924" t="str">
        <f t="shared" ca="1" si="287"/>
        <v xml:space="preserve"> App </v>
      </c>
      <c r="F924" t="str">
        <f t="shared" ca="1" si="271"/>
        <v xml:space="preserve"> 微信支付 </v>
      </c>
      <c r="G924" t="str">
        <f t="shared" ca="1" si="272"/>
        <v xml:space="preserve"> 天猫 - App - 微信支付 </v>
      </c>
      <c r="H924" t="str">
        <f t="shared" ca="1" si="273"/>
        <v>0052</v>
      </c>
      <c r="I924">
        <f t="shared" ca="1" si="274"/>
        <v>6</v>
      </c>
      <c r="J924" t="str">
        <f t="shared" ca="1" si="275"/>
        <v>天猫 - App - 微信支付</v>
      </c>
      <c r="K924" t="str">
        <f t="shared" ca="1" si="276"/>
        <v>135****0052</v>
      </c>
      <c r="L924">
        <f t="shared" si="277"/>
        <v>924</v>
      </c>
      <c r="M924">
        <f t="shared" si="278"/>
        <v>923</v>
      </c>
      <c r="N924" s="3">
        <f t="shared" ca="1" si="286"/>
        <v>102123</v>
      </c>
      <c r="O924" s="5">
        <f t="shared" ca="1" si="280"/>
        <v>107948</v>
      </c>
      <c r="P924" t="str">
        <f t="shared" ca="1" si="281"/>
        <v xml:space="preserve"> 支付宝 </v>
      </c>
      <c r="Q924" t="str">
        <f t="shared" ca="1" si="282"/>
        <v xml:space="preserve"> 信用卡 </v>
      </c>
      <c r="R924" t="str">
        <f t="shared" ca="1" si="283"/>
        <v xml:space="preserve"> 支付宝 </v>
      </c>
      <c r="S924" t="str">
        <f t="shared" ca="1" si="284"/>
        <v>支付宝 - 信用卡 - 支付宝</v>
      </c>
    </row>
    <row r="925" spans="1:19" x14ac:dyDescent="0.2">
      <c r="A925" s="3">
        <f t="shared" ca="1" si="269"/>
        <v>107948</v>
      </c>
      <c r="B925">
        <v>100837</v>
      </c>
      <c r="C925">
        <f t="shared" ca="1" si="270"/>
        <v>13292469946</v>
      </c>
      <c r="D925" t="str">
        <f t="shared" ca="1" si="287"/>
        <v xml:space="preserve"> 天猫 </v>
      </c>
      <c r="E925" t="str">
        <f t="shared" ca="1" si="287"/>
        <v xml:space="preserve"> 天猫 </v>
      </c>
      <c r="F925" t="str">
        <f t="shared" ca="1" si="271"/>
        <v xml:space="preserve"> 支付宝 </v>
      </c>
      <c r="G925" t="str">
        <f t="shared" ca="1" si="272"/>
        <v xml:space="preserve"> 天猫 - 天猫 - 支付宝 </v>
      </c>
      <c r="H925" t="str">
        <f t="shared" ca="1" si="273"/>
        <v>9946</v>
      </c>
      <c r="I925">
        <f t="shared" ca="1" si="274"/>
        <v>6</v>
      </c>
      <c r="J925" t="str">
        <f t="shared" ca="1" si="275"/>
        <v>天猫 - 天猫 - 支付宝</v>
      </c>
      <c r="K925" t="str">
        <f t="shared" ca="1" si="276"/>
        <v>132****9946</v>
      </c>
      <c r="L925">
        <f t="shared" si="277"/>
        <v>925</v>
      </c>
      <c r="M925">
        <f t="shared" si="278"/>
        <v>924</v>
      </c>
      <c r="N925" s="3">
        <f t="shared" ca="1" si="286"/>
        <v>155431</v>
      </c>
      <c r="O925" s="5">
        <f t="shared" ca="1" si="280"/>
        <v>154238</v>
      </c>
      <c r="P925" t="str">
        <f t="shared" ca="1" si="281"/>
        <v xml:space="preserve"> 支付宝 </v>
      </c>
      <c r="Q925" t="str">
        <f t="shared" ca="1" si="282"/>
        <v xml:space="preserve"> 信用卡 </v>
      </c>
      <c r="R925" t="str">
        <f t="shared" ca="1" si="283"/>
        <v xml:space="preserve"> 微信支付 </v>
      </c>
      <c r="S925" t="str">
        <f t="shared" ca="1" si="284"/>
        <v>支付宝 - 信用卡 - 微信支付</v>
      </c>
    </row>
    <row r="926" spans="1:19" x14ac:dyDescent="0.2">
      <c r="A926" s="3">
        <f t="shared" ca="1" si="269"/>
        <v>154238</v>
      </c>
      <c r="B926">
        <v>100318</v>
      </c>
      <c r="C926">
        <f t="shared" ca="1" si="270"/>
        <v>13881961761</v>
      </c>
      <c r="D926" t="str">
        <f t="shared" ca="1" si="287"/>
        <v xml:space="preserve"> 微信 </v>
      </c>
      <c r="E926" t="str">
        <f t="shared" ca="1" si="287"/>
        <v xml:space="preserve"> App </v>
      </c>
      <c r="F926" t="str">
        <f t="shared" ca="1" si="271"/>
        <v xml:space="preserve"> 信用卡 </v>
      </c>
      <c r="G926" t="str">
        <f t="shared" ca="1" si="272"/>
        <v xml:space="preserve"> 微信 - App - 信用卡 </v>
      </c>
      <c r="H926" t="str">
        <f t="shared" ca="1" si="273"/>
        <v>1761</v>
      </c>
      <c r="I926">
        <f t="shared" ca="1" si="274"/>
        <v>6</v>
      </c>
      <c r="J926" t="str">
        <f t="shared" ca="1" si="275"/>
        <v>微信 - App - 信用卡</v>
      </c>
      <c r="K926" t="str">
        <f t="shared" ca="1" si="276"/>
        <v>138****1761</v>
      </c>
      <c r="L926">
        <f t="shared" si="277"/>
        <v>926</v>
      </c>
      <c r="M926">
        <f t="shared" si="278"/>
        <v>925</v>
      </c>
      <c r="N926" s="3">
        <f t="shared" ca="1" si="286"/>
        <v>108213</v>
      </c>
      <c r="O926" s="5">
        <f t="shared" ca="1" si="280"/>
        <v>194458</v>
      </c>
      <c r="P926" t="str">
        <f t="shared" ca="1" si="281"/>
        <v xml:space="preserve"> 支付宝 </v>
      </c>
      <c r="Q926" t="str">
        <f t="shared" ca="1" si="282"/>
        <v xml:space="preserve"> 支付宝 </v>
      </c>
      <c r="R926" t="str">
        <f t="shared" ca="1" si="283"/>
        <v xml:space="preserve"> 微信支付 </v>
      </c>
      <c r="S926" t="str">
        <f t="shared" ca="1" si="284"/>
        <v>支付宝 - 支付宝 - 微信支付</v>
      </c>
    </row>
    <row r="927" spans="1:19" x14ac:dyDescent="0.2">
      <c r="A927" s="3">
        <f t="shared" ca="1" si="269"/>
        <v>194458</v>
      </c>
      <c r="B927">
        <v>100102</v>
      </c>
      <c r="C927">
        <f t="shared" ca="1" si="270"/>
        <v>13898869560</v>
      </c>
      <c r="D927" t="str">
        <f t="shared" ca="1" si="287"/>
        <v xml:space="preserve"> 微信 </v>
      </c>
      <c r="E927" t="str">
        <f t="shared" ca="1" si="287"/>
        <v xml:space="preserve"> App </v>
      </c>
      <c r="F927" t="str">
        <f t="shared" ca="1" si="271"/>
        <v xml:space="preserve"> 微信支付 </v>
      </c>
      <c r="G927" t="str">
        <f t="shared" ca="1" si="272"/>
        <v xml:space="preserve"> 微信 - App - 微信支付 </v>
      </c>
      <c r="H927" t="str">
        <f t="shared" ca="1" si="273"/>
        <v>9560</v>
      </c>
      <c r="I927">
        <f t="shared" ca="1" si="274"/>
        <v>6</v>
      </c>
      <c r="J927" t="str">
        <f t="shared" ca="1" si="275"/>
        <v>微信 - App - 微信支付</v>
      </c>
      <c r="K927" t="str">
        <f t="shared" ca="1" si="276"/>
        <v>138****9560</v>
      </c>
      <c r="L927">
        <f t="shared" si="277"/>
        <v>927</v>
      </c>
      <c r="M927">
        <f t="shared" si="278"/>
        <v>926</v>
      </c>
      <c r="N927" s="3">
        <f t="shared" ca="1" si="286"/>
        <v>169254</v>
      </c>
      <c r="O927" s="5">
        <f t="shared" ca="1" si="280"/>
        <v>195617</v>
      </c>
      <c r="P927" t="str">
        <f t="shared" ca="1" si="281"/>
        <v xml:space="preserve"> 信用卡 </v>
      </c>
      <c r="Q927" t="str">
        <f t="shared" ca="1" si="282"/>
        <v xml:space="preserve"> 信用卡 </v>
      </c>
      <c r="R927" t="str">
        <f t="shared" ca="1" si="283"/>
        <v xml:space="preserve"> 微信支付 </v>
      </c>
      <c r="S927" t="str">
        <f t="shared" ca="1" si="284"/>
        <v>信用卡 - 信用卡 - 微信支付</v>
      </c>
    </row>
    <row r="928" spans="1:19" x14ac:dyDescent="0.2">
      <c r="A928" s="3">
        <f t="shared" ca="1" si="269"/>
        <v>195617</v>
      </c>
      <c r="B928">
        <v>100755</v>
      </c>
      <c r="C928">
        <f t="shared" ca="1" si="270"/>
        <v>13318668133</v>
      </c>
      <c r="D928" t="str">
        <f t="shared" ca="1" si="287"/>
        <v xml:space="preserve"> 微信 </v>
      </c>
      <c r="E928" t="str">
        <f t="shared" ca="1" si="287"/>
        <v xml:space="preserve"> 微信 </v>
      </c>
      <c r="F928" t="str">
        <f t="shared" ca="1" si="271"/>
        <v xml:space="preserve"> 信用卡 </v>
      </c>
      <c r="G928" t="str">
        <f t="shared" ca="1" si="272"/>
        <v xml:space="preserve"> 微信 - 微信 - 信用卡 </v>
      </c>
      <c r="H928" t="str">
        <f t="shared" ca="1" si="273"/>
        <v>8133</v>
      </c>
      <c r="I928">
        <f t="shared" ca="1" si="274"/>
        <v>6</v>
      </c>
      <c r="J928" t="str">
        <f t="shared" ca="1" si="275"/>
        <v>微信 - 微信 - 信用卡</v>
      </c>
      <c r="K928" t="str">
        <f t="shared" ca="1" si="276"/>
        <v>133****8133</v>
      </c>
      <c r="L928">
        <f t="shared" si="277"/>
        <v>928</v>
      </c>
      <c r="M928">
        <f t="shared" si="278"/>
        <v>927</v>
      </c>
      <c r="N928" s="3">
        <f t="shared" ca="1" si="286"/>
        <v>129596</v>
      </c>
      <c r="O928" s="5">
        <f t="shared" ca="1" si="280"/>
        <v>189275</v>
      </c>
      <c r="P928" t="str">
        <f t="shared" ca="1" si="281"/>
        <v xml:space="preserve"> 微信支付 </v>
      </c>
      <c r="Q928" t="str">
        <f t="shared" ca="1" si="282"/>
        <v xml:space="preserve"> 微信支付 </v>
      </c>
      <c r="R928" t="str">
        <f t="shared" ca="1" si="283"/>
        <v xml:space="preserve"> 支付宝 </v>
      </c>
      <c r="S928" t="str">
        <f t="shared" ca="1" si="284"/>
        <v>微信支付 - 微信支付 - 支付宝</v>
      </c>
    </row>
    <row r="929" spans="1:19" x14ac:dyDescent="0.2">
      <c r="A929" s="3">
        <f t="shared" ca="1" si="269"/>
        <v>189275</v>
      </c>
      <c r="B929">
        <v>100609</v>
      </c>
      <c r="C929">
        <f t="shared" ca="1" si="270"/>
        <v>13733989244</v>
      </c>
      <c r="D929" t="str">
        <f t="shared" ca="1" si="287"/>
        <v xml:space="preserve"> 微信 </v>
      </c>
      <c r="E929" t="str">
        <f t="shared" ca="1" si="287"/>
        <v xml:space="preserve"> 微信 </v>
      </c>
      <c r="F929" t="str">
        <f t="shared" ca="1" si="271"/>
        <v xml:space="preserve"> 微信支付 </v>
      </c>
      <c r="G929" t="str">
        <f t="shared" ca="1" si="272"/>
        <v xml:space="preserve"> 微信 - 微信 - 微信支付 </v>
      </c>
      <c r="H929" t="str">
        <f t="shared" ca="1" si="273"/>
        <v>9244</v>
      </c>
      <c r="I929">
        <f t="shared" ca="1" si="274"/>
        <v>6</v>
      </c>
      <c r="J929" t="str">
        <f t="shared" ca="1" si="275"/>
        <v>微信 - 微信 - 微信支付</v>
      </c>
      <c r="K929" t="str">
        <f t="shared" ca="1" si="276"/>
        <v>137****9244</v>
      </c>
      <c r="L929">
        <f t="shared" si="277"/>
        <v>929</v>
      </c>
      <c r="M929">
        <f t="shared" si="278"/>
        <v>928</v>
      </c>
      <c r="N929" s="3">
        <f t="shared" ca="1" si="286"/>
        <v>107450</v>
      </c>
      <c r="O929" s="5">
        <f t="shared" ca="1" si="280"/>
        <v>116570</v>
      </c>
      <c r="P929" t="str">
        <f t="shared" ca="1" si="281"/>
        <v xml:space="preserve"> 信用卡 </v>
      </c>
      <c r="Q929" t="str">
        <f t="shared" ca="1" si="282"/>
        <v xml:space="preserve"> 信用卡 </v>
      </c>
      <c r="R929" t="str">
        <f t="shared" ca="1" si="283"/>
        <v xml:space="preserve"> 微信支付 </v>
      </c>
      <c r="S929" t="str">
        <f t="shared" ca="1" si="284"/>
        <v>信用卡 - 信用卡 - 微信支付</v>
      </c>
    </row>
    <row r="930" spans="1:19" x14ac:dyDescent="0.2">
      <c r="A930" s="3">
        <f t="shared" ca="1" si="269"/>
        <v>116570</v>
      </c>
      <c r="B930">
        <v>101341</v>
      </c>
      <c r="C930">
        <f t="shared" ca="1" si="270"/>
        <v>13927593282</v>
      </c>
      <c r="D930" t="str">
        <f t="shared" ca="1" si="287"/>
        <v xml:space="preserve"> 天猫 </v>
      </c>
      <c r="E930" t="str">
        <f t="shared" ca="1" si="287"/>
        <v xml:space="preserve"> 微信 </v>
      </c>
      <c r="F930" t="str">
        <f t="shared" ca="1" si="271"/>
        <v xml:space="preserve"> 支付宝 </v>
      </c>
      <c r="G930" t="str">
        <f t="shared" ca="1" si="272"/>
        <v xml:space="preserve"> 天猫 - 微信 - 支付宝 </v>
      </c>
      <c r="H930" t="str">
        <f t="shared" ca="1" si="273"/>
        <v>3282</v>
      </c>
      <c r="I930">
        <f t="shared" ca="1" si="274"/>
        <v>6</v>
      </c>
      <c r="J930" t="str">
        <f t="shared" ca="1" si="275"/>
        <v>天猫 - 微信 - 支付宝</v>
      </c>
      <c r="K930" t="str">
        <f t="shared" ca="1" si="276"/>
        <v>139****3282</v>
      </c>
      <c r="L930">
        <f t="shared" si="277"/>
        <v>930</v>
      </c>
      <c r="M930">
        <f t="shared" si="278"/>
        <v>929</v>
      </c>
      <c r="N930" s="3">
        <f t="shared" ca="1" si="286"/>
        <v>132225</v>
      </c>
      <c r="O930" s="5">
        <f t="shared" ca="1" si="280"/>
        <v>151579</v>
      </c>
      <c r="P930" t="str">
        <f t="shared" ca="1" si="281"/>
        <v xml:space="preserve"> 信用卡 </v>
      </c>
      <c r="Q930" t="str">
        <f t="shared" ca="1" si="282"/>
        <v xml:space="preserve"> 微信支付 </v>
      </c>
      <c r="R930" t="str">
        <f t="shared" ca="1" si="283"/>
        <v xml:space="preserve"> 信用卡 </v>
      </c>
      <c r="S930" t="str">
        <f t="shared" ca="1" si="284"/>
        <v>信用卡 - 微信支付 - 信用卡</v>
      </c>
    </row>
    <row r="931" spans="1:19" x14ac:dyDescent="0.2">
      <c r="A931" s="3">
        <f t="shared" ca="1" si="269"/>
        <v>151579</v>
      </c>
      <c r="B931">
        <v>101444</v>
      </c>
      <c r="C931">
        <f t="shared" ca="1" si="270"/>
        <v>13239843725</v>
      </c>
      <c r="D931" t="str">
        <f t="shared" ca="1" si="287"/>
        <v xml:space="preserve"> App </v>
      </c>
      <c r="E931" t="str">
        <f t="shared" ca="1" si="287"/>
        <v xml:space="preserve"> 微信 </v>
      </c>
      <c r="F931" t="str">
        <f t="shared" ca="1" si="271"/>
        <v xml:space="preserve"> 微信支付 </v>
      </c>
      <c r="G931" t="str">
        <f t="shared" ca="1" si="272"/>
        <v xml:space="preserve"> App - 微信 - 微信支付 </v>
      </c>
      <c r="H931" t="str">
        <f t="shared" ca="1" si="273"/>
        <v>3725</v>
      </c>
      <c r="I931">
        <f t="shared" ca="1" si="274"/>
        <v>6</v>
      </c>
      <c r="J931" t="str">
        <f t="shared" ca="1" si="275"/>
        <v>App - 微信 - 微信支付</v>
      </c>
      <c r="K931" t="str">
        <f t="shared" ca="1" si="276"/>
        <v>132****3725</v>
      </c>
      <c r="L931">
        <f t="shared" si="277"/>
        <v>931</v>
      </c>
      <c r="M931">
        <f t="shared" si="278"/>
        <v>930</v>
      </c>
      <c r="N931" s="3">
        <f t="shared" ca="1" si="286"/>
        <v>193859</v>
      </c>
      <c r="O931" s="5">
        <f t="shared" ca="1" si="280"/>
        <v>196795</v>
      </c>
      <c r="P931" t="str">
        <f t="shared" ca="1" si="281"/>
        <v xml:space="preserve"> 信用卡 </v>
      </c>
      <c r="Q931" t="str">
        <f t="shared" ca="1" si="282"/>
        <v xml:space="preserve"> 信用卡 </v>
      </c>
      <c r="R931" t="str">
        <f t="shared" ca="1" si="283"/>
        <v xml:space="preserve"> 信用卡 </v>
      </c>
      <c r="S931" t="str">
        <f t="shared" ca="1" si="284"/>
        <v>信用卡 - 信用卡 - 信用卡</v>
      </c>
    </row>
    <row r="932" spans="1:19" x14ac:dyDescent="0.2">
      <c r="A932" s="3">
        <f t="shared" ca="1" si="269"/>
        <v>196795</v>
      </c>
      <c r="B932">
        <v>100910</v>
      </c>
      <c r="C932">
        <f t="shared" ca="1" si="270"/>
        <v>13263170197</v>
      </c>
      <c r="D932" t="str">
        <f t="shared" ca="1" si="287"/>
        <v xml:space="preserve"> 微信 </v>
      </c>
      <c r="E932" t="str">
        <f t="shared" ca="1" si="287"/>
        <v xml:space="preserve"> 天猫 </v>
      </c>
      <c r="F932" t="str">
        <f t="shared" ca="1" si="271"/>
        <v xml:space="preserve"> 微信支付 </v>
      </c>
      <c r="G932" t="str">
        <f t="shared" ca="1" si="272"/>
        <v xml:space="preserve"> 微信 - 天猫 - 微信支付 </v>
      </c>
      <c r="H932" t="str">
        <f t="shared" ca="1" si="273"/>
        <v>0197</v>
      </c>
      <c r="I932">
        <f t="shared" ca="1" si="274"/>
        <v>6</v>
      </c>
      <c r="J932" t="str">
        <f t="shared" ca="1" si="275"/>
        <v>微信 - 天猫 - 微信支付</v>
      </c>
      <c r="K932" t="str">
        <f t="shared" ca="1" si="276"/>
        <v>132****0197</v>
      </c>
      <c r="L932">
        <f t="shared" si="277"/>
        <v>932</v>
      </c>
      <c r="M932">
        <f t="shared" si="278"/>
        <v>931</v>
      </c>
      <c r="N932" s="3">
        <f t="shared" ca="1" si="286"/>
        <v>104198</v>
      </c>
      <c r="O932" s="5">
        <f t="shared" ca="1" si="280"/>
        <v>138034</v>
      </c>
      <c r="P932" t="str">
        <f t="shared" ca="1" si="281"/>
        <v xml:space="preserve"> 信用卡 </v>
      </c>
      <c r="Q932" t="str">
        <f t="shared" ca="1" si="282"/>
        <v xml:space="preserve"> 信用卡 </v>
      </c>
      <c r="R932" t="str">
        <f t="shared" ca="1" si="283"/>
        <v xml:space="preserve"> 支付宝 </v>
      </c>
      <c r="S932" t="str">
        <f t="shared" ca="1" si="284"/>
        <v>信用卡 - 信用卡 - 支付宝</v>
      </c>
    </row>
    <row r="933" spans="1:19" x14ac:dyDescent="0.2">
      <c r="A933" s="3">
        <f t="shared" ca="1" si="269"/>
        <v>138034</v>
      </c>
      <c r="B933">
        <v>101127</v>
      </c>
      <c r="C933">
        <f t="shared" ca="1" si="270"/>
        <v>13178731359</v>
      </c>
      <c r="D933" t="str">
        <f t="shared" ca="1" si="287"/>
        <v xml:space="preserve"> App </v>
      </c>
      <c r="E933" t="str">
        <f t="shared" ca="1" si="287"/>
        <v xml:space="preserve"> App </v>
      </c>
      <c r="F933" t="str">
        <f t="shared" ca="1" si="271"/>
        <v xml:space="preserve"> 微信支付 </v>
      </c>
      <c r="G933" t="str">
        <f t="shared" ca="1" si="272"/>
        <v xml:space="preserve"> App - App - 微信支付 </v>
      </c>
      <c r="H933" t="str">
        <f t="shared" ca="1" si="273"/>
        <v>1359</v>
      </c>
      <c r="I933">
        <f t="shared" ca="1" si="274"/>
        <v>6</v>
      </c>
      <c r="J933" t="str">
        <f t="shared" ca="1" si="275"/>
        <v>App - App - 微信支付</v>
      </c>
      <c r="K933" t="str">
        <f t="shared" ca="1" si="276"/>
        <v>131****1359</v>
      </c>
      <c r="L933">
        <f t="shared" si="277"/>
        <v>933</v>
      </c>
      <c r="M933">
        <f t="shared" si="278"/>
        <v>932</v>
      </c>
      <c r="N933" s="3">
        <f t="shared" ca="1" si="286"/>
        <v>122356</v>
      </c>
      <c r="O933" s="5">
        <f t="shared" ca="1" si="280"/>
        <v>165881</v>
      </c>
      <c r="P933" t="str">
        <f t="shared" ca="1" si="281"/>
        <v xml:space="preserve"> 微信支付 </v>
      </c>
      <c r="Q933" t="str">
        <f t="shared" ca="1" si="282"/>
        <v xml:space="preserve"> 微信支付 </v>
      </c>
      <c r="R933" t="str">
        <f t="shared" ca="1" si="283"/>
        <v xml:space="preserve"> 微信支付 </v>
      </c>
      <c r="S933" t="str">
        <f t="shared" ca="1" si="284"/>
        <v>微信支付 - 微信支付 - 微信支付</v>
      </c>
    </row>
    <row r="934" spans="1:19" x14ac:dyDescent="0.2">
      <c r="A934" s="3">
        <f t="shared" ca="1" si="269"/>
        <v>165881</v>
      </c>
      <c r="B934">
        <v>101257</v>
      </c>
      <c r="C934">
        <f t="shared" ca="1" si="270"/>
        <v>13419827070</v>
      </c>
      <c r="D934" t="str">
        <f t="shared" ca="1" si="287"/>
        <v xml:space="preserve"> 微信 </v>
      </c>
      <c r="E934" t="str">
        <f t="shared" ca="1" si="287"/>
        <v xml:space="preserve"> 天猫 </v>
      </c>
      <c r="F934" t="str">
        <f t="shared" ca="1" si="271"/>
        <v xml:space="preserve"> 微信支付 </v>
      </c>
      <c r="G934" t="str">
        <f t="shared" ca="1" si="272"/>
        <v xml:space="preserve"> 微信 - 天猫 - 微信支付 </v>
      </c>
      <c r="H934" t="str">
        <f t="shared" ca="1" si="273"/>
        <v>7070</v>
      </c>
      <c r="I934">
        <f t="shared" ca="1" si="274"/>
        <v>6</v>
      </c>
      <c r="J934" t="str">
        <f t="shared" ca="1" si="275"/>
        <v>微信 - 天猫 - 微信支付</v>
      </c>
      <c r="K934" t="str">
        <f t="shared" ca="1" si="276"/>
        <v>134****7070</v>
      </c>
      <c r="L934">
        <f t="shared" si="277"/>
        <v>934</v>
      </c>
      <c r="M934">
        <f t="shared" si="278"/>
        <v>933</v>
      </c>
      <c r="N934" s="3">
        <f t="shared" ca="1" si="286"/>
        <v>103145</v>
      </c>
      <c r="O934" s="5">
        <f t="shared" ca="1" si="280"/>
        <v>159792</v>
      </c>
      <c r="P934" t="str">
        <f t="shared" ca="1" si="281"/>
        <v xml:space="preserve"> 支付宝 </v>
      </c>
      <c r="Q934" t="str">
        <f t="shared" ca="1" si="282"/>
        <v xml:space="preserve"> 信用卡 </v>
      </c>
      <c r="R934" t="str">
        <f t="shared" ca="1" si="283"/>
        <v xml:space="preserve"> 支付宝 </v>
      </c>
      <c r="S934" t="str">
        <f t="shared" ca="1" si="284"/>
        <v>支付宝 - 信用卡 - 支付宝</v>
      </c>
    </row>
    <row r="935" spans="1:19" x14ac:dyDescent="0.2">
      <c r="A935" s="3">
        <f t="shared" ca="1" si="269"/>
        <v>159792</v>
      </c>
      <c r="B935">
        <v>100567</v>
      </c>
      <c r="C935">
        <f t="shared" ca="1" si="270"/>
        <v>13074968151</v>
      </c>
      <c r="D935" t="str">
        <f t="shared" ca="1" si="287"/>
        <v xml:space="preserve"> 微信 </v>
      </c>
      <c r="E935" t="str">
        <f t="shared" ca="1" si="287"/>
        <v xml:space="preserve"> App </v>
      </c>
      <c r="F935" t="str">
        <f t="shared" ca="1" si="271"/>
        <v xml:space="preserve"> 信用卡 </v>
      </c>
      <c r="G935" t="str">
        <f t="shared" ca="1" si="272"/>
        <v xml:space="preserve"> 微信 - App - 信用卡 </v>
      </c>
      <c r="H935" t="str">
        <f t="shared" ca="1" si="273"/>
        <v>8151</v>
      </c>
      <c r="I935">
        <f t="shared" ca="1" si="274"/>
        <v>6</v>
      </c>
      <c r="J935" t="str">
        <f t="shared" ca="1" si="275"/>
        <v>微信 - App - 信用卡</v>
      </c>
      <c r="K935" t="str">
        <f t="shared" ca="1" si="276"/>
        <v>130****8151</v>
      </c>
      <c r="L935">
        <f t="shared" si="277"/>
        <v>935</v>
      </c>
      <c r="M935">
        <f t="shared" si="278"/>
        <v>934</v>
      </c>
      <c r="N935" s="3">
        <f t="shared" ca="1" si="286"/>
        <v>118436</v>
      </c>
      <c r="O935" s="5">
        <f t="shared" ca="1" si="280"/>
        <v>188933</v>
      </c>
      <c r="P935" t="str">
        <f t="shared" ca="1" si="281"/>
        <v xml:space="preserve"> 微信支付 </v>
      </c>
      <c r="Q935" t="str">
        <f t="shared" ca="1" si="282"/>
        <v xml:space="preserve"> 微信支付 </v>
      </c>
      <c r="R935" t="str">
        <f t="shared" ca="1" si="283"/>
        <v xml:space="preserve"> 支付宝 </v>
      </c>
      <c r="S935" t="str">
        <f t="shared" ca="1" si="284"/>
        <v>微信支付 - 微信支付 - 支付宝</v>
      </c>
    </row>
    <row r="936" spans="1:19" x14ac:dyDescent="0.2">
      <c r="A936" s="3">
        <f t="shared" ca="1" si="269"/>
        <v>188933</v>
      </c>
      <c r="B936">
        <v>100172</v>
      </c>
      <c r="C936">
        <f t="shared" ca="1" si="270"/>
        <v>13981236331</v>
      </c>
      <c r="D936" t="str">
        <f t="shared" ca="1" si="287"/>
        <v xml:space="preserve"> App </v>
      </c>
      <c r="E936" t="str">
        <f t="shared" ca="1" si="287"/>
        <v xml:space="preserve"> 微信 </v>
      </c>
      <c r="F936" t="str">
        <f t="shared" ca="1" si="271"/>
        <v xml:space="preserve"> 微信支付 </v>
      </c>
      <c r="G936" t="str">
        <f t="shared" ca="1" si="272"/>
        <v xml:space="preserve"> App - 微信 - 微信支付 </v>
      </c>
      <c r="H936" t="str">
        <f t="shared" ca="1" si="273"/>
        <v>6331</v>
      </c>
      <c r="I936">
        <f t="shared" ca="1" si="274"/>
        <v>6</v>
      </c>
      <c r="J936" t="str">
        <f t="shared" ca="1" si="275"/>
        <v>App - 微信 - 微信支付</v>
      </c>
      <c r="K936" t="str">
        <f t="shared" ca="1" si="276"/>
        <v>139****6331</v>
      </c>
      <c r="L936">
        <f t="shared" si="277"/>
        <v>936</v>
      </c>
      <c r="M936">
        <f t="shared" si="278"/>
        <v>935</v>
      </c>
      <c r="N936" s="3">
        <f t="shared" ca="1" si="286"/>
        <v>115705</v>
      </c>
      <c r="O936" s="5">
        <f t="shared" ca="1" si="280"/>
        <v>120288</v>
      </c>
      <c r="P936" t="str">
        <f t="shared" ca="1" si="281"/>
        <v xml:space="preserve"> 信用卡 </v>
      </c>
      <c r="Q936" t="str">
        <f t="shared" ca="1" si="282"/>
        <v xml:space="preserve"> 微信支付 </v>
      </c>
      <c r="R936" t="str">
        <f t="shared" ca="1" si="283"/>
        <v xml:space="preserve"> 微信支付 </v>
      </c>
      <c r="S936" t="str">
        <f t="shared" ca="1" si="284"/>
        <v>信用卡 - 微信支付 - 微信支付</v>
      </c>
    </row>
    <row r="937" spans="1:19" x14ac:dyDescent="0.2">
      <c r="A937" s="3">
        <f t="shared" ca="1" si="269"/>
        <v>120288</v>
      </c>
      <c r="B937">
        <v>101000</v>
      </c>
      <c r="C937">
        <f t="shared" ca="1" si="270"/>
        <v>13032064771</v>
      </c>
      <c r="D937" t="str">
        <f t="shared" ca="1" si="287"/>
        <v xml:space="preserve"> 微信 </v>
      </c>
      <c r="E937" t="str">
        <f t="shared" ca="1" si="287"/>
        <v xml:space="preserve"> 微信 </v>
      </c>
      <c r="F937" t="str">
        <f t="shared" ca="1" si="271"/>
        <v xml:space="preserve"> 微信支付 </v>
      </c>
      <c r="G937" t="str">
        <f t="shared" ca="1" si="272"/>
        <v xml:space="preserve"> 微信 - 微信 - 微信支付 </v>
      </c>
      <c r="H937" t="str">
        <f t="shared" ca="1" si="273"/>
        <v>4771</v>
      </c>
      <c r="I937">
        <f t="shared" ca="1" si="274"/>
        <v>6</v>
      </c>
      <c r="J937" t="str">
        <f t="shared" ca="1" si="275"/>
        <v>微信 - 微信 - 微信支付</v>
      </c>
      <c r="K937" t="str">
        <f t="shared" ca="1" si="276"/>
        <v>130****4771</v>
      </c>
      <c r="L937">
        <f t="shared" si="277"/>
        <v>937</v>
      </c>
      <c r="M937">
        <f t="shared" si="278"/>
        <v>936</v>
      </c>
      <c r="N937" s="3">
        <f t="shared" ca="1" si="286"/>
        <v>199842</v>
      </c>
      <c r="O937" s="5">
        <f t="shared" ca="1" si="280"/>
        <v>124728</v>
      </c>
      <c r="P937" t="str">
        <f t="shared" ca="1" si="281"/>
        <v xml:space="preserve"> 信用卡 </v>
      </c>
      <c r="Q937" t="str">
        <f t="shared" ca="1" si="282"/>
        <v xml:space="preserve"> 支付宝 </v>
      </c>
      <c r="R937" t="str">
        <f t="shared" ca="1" si="283"/>
        <v xml:space="preserve"> 微信支付 </v>
      </c>
      <c r="S937" t="str">
        <f t="shared" ca="1" si="284"/>
        <v>信用卡 - 支付宝 - 微信支付</v>
      </c>
    </row>
    <row r="938" spans="1:19" x14ac:dyDescent="0.2">
      <c r="A938" s="3">
        <f t="shared" ca="1" si="269"/>
        <v>124728</v>
      </c>
      <c r="B938">
        <v>101334</v>
      </c>
      <c r="C938">
        <f t="shared" ca="1" si="270"/>
        <v>13172095923</v>
      </c>
      <c r="D938" t="str">
        <f t="shared" ca="1" si="287"/>
        <v xml:space="preserve"> 天猫 </v>
      </c>
      <c r="E938" t="str">
        <f t="shared" ca="1" si="287"/>
        <v xml:space="preserve"> 微信 </v>
      </c>
      <c r="F938" t="str">
        <f t="shared" ca="1" si="271"/>
        <v xml:space="preserve"> 微信支付 </v>
      </c>
      <c r="G938" t="str">
        <f t="shared" ca="1" si="272"/>
        <v xml:space="preserve"> 天猫 - 微信 - 微信支付 </v>
      </c>
      <c r="H938" t="str">
        <f t="shared" ca="1" si="273"/>
        <v>5923</v>
      </c>
      <c r="I938">
        <f t="shared" ca="1" si="274"/>
        <v>6</v>
      </c>
      <c r="J938" t="str">
        <f t="shared" ca="1" si="275"/>
        <v>天猫 - 微信 - 微信支付</v>
      </c>
      <c r="K938" t="str">
        <f t="shared" ca="1" si="276"/>
        <v>131****5923</v>
      </c>
      <c r="L938">
        <f t="shared" si="277"/>
        <v>938</v>
      </c>
      <c r="M938">
        <f t="shared" si="278"/>
        <v>937</v>
      </c>
      <c r="N938" s="3">
        <f t="shared" ca="1" si="286"/>
        <v>127713</v>
      </c>
      <c r="O938" s="5">
        <f t="shared" ca="1" si="280"/>
        <v>139009</v>
      </c>
      <c r="P938" t="str">
        <f t="shared" ca="1" si="281"/>
        <v xml:space="preserve"> 信用卡 </v>
      </c>
      <c r="Q938" t="str">
        <f t="shared" ca="1" si="282"/>
        <v xml:space="preserve"> 信用卡 </v>
      </c>
      <c r="R938" t="str">
        <f t="shared" ca="1" si="283"/>
        <v xml:space="preserve"> 信用卡 </v>
      </c>
      <c r="S938" t="str">
        <f t="shared" ca="1" si="284"/>
        <v>信用卡 - 信用卡 - 信用卡</v>
      </c>
    </row>
    <row r="939" spans="1:19" x14ac:dyDescent="0.2">
      <c r="A939" s="3">
        <f t="shared" ca="1" si="269"/>
        <v>139009</v>
      </c>
      <c r="B939">
        <v>100473</v>
      </c>
      <c r="C939">
        <f t="shared" ca="1" si="270"/>
        <v>13030884242</v>
      </c>
      <c r="D939" t="str">
        <f t="shared" ca="1" si="287"/>
        <v xml:space="preserve"> 天猫 </v>
      </c>
      <c r="E939" t="str">
        <f t="shared" ca="1" si="287"/>
        <v xml:space="preserve"> App </v>
      </c>
      <c r="F939" t="str">
        <f t="shared" ca="1" si="271"/>
        <v xml:space="preserve"> 支付宝 </v>
      </c>
      <c r="G939" t="str">
        <f t="shared" ca="1" si="272"/>
        <v xml:space="preserve"> 天猫 - App - 支付宝 </v>
      </c>
      <c r="H939" t="str">
        <f t="shared" ca="1" si="273"/>
        <v>4242</v>
      </c>
      <c r="I939">
        <f t="shared" ca="1" si="274"/>
        <v>6</v>
      </c>
      <c r="J939" t="str">
        <f t="shared" ca="1" si="275"/>
        <v>天猫 - App - 支付宝</v>
      </c>
      <c r="K939" t="str">
        <f t="shared" ca="1" si="276"/>
        <v>130****4242</v>
      </c>
      <c r="L939">
        <f t="shared" si="277"/>
        <v>939</v>
      </c>
      <c r="M939">
        <f t="shared" si="278"/>
        <v>938</v>
      </c>
      <c r="N939" s="3">
        <f t="shared" ca="1" si="286"/>
        <v>188598</v>
      </c>
      <c r="O939" s="5">
        <f t="shared" ca="1" si="280"/>
        <v>164233</v>
      </c>
      <c r="P939" t="str">
        <f t="shared" ca="1" si="281"/>
        <v xml:space="preserve"> 支付宝 </v>
      </c>
      <c r="Q939" t="str">
        <f t="shared" ca="1" si="282"/>
        <v xml:space="preserve"> 信用卡 </v>
      </c>
      <c r="R939" t="str">
        <f t="shared" ca="1" si="283"/>
        <v xml:space="preserve"> 支付宝 </v>
      </c>
      <c r="S939" t="str">
        <f t="shared" ca="1" si="284"/>
        <v>支付宝 - 信用卡 - 支付宝</v>
      </c>
    </row>
    <row r="940" spans="1:19" x14ac:dyDescent="0.2">
      <c r="A940" s="3">
        <f t="shared" ca="1" si="269"/>
        <v>164233</v>
      </c>
      <c r="B940">
        <v>100149</v>
      </c>
      <c r="C940">
        <f t="shared" ca="1" si="270"/>
        <v>13737521451</v>
      </c>
      <c r="D940" t="str">
        <f t="shared" ca="1" si="287"/>
        <v xml:space="preserve"> 微信 </v>
      </c>
      <c r="E940" t="str">
        <f t="shared" ca="1" si="287"/>
        <v xml:space="preserve"> 微信 </v>
      </c>
      <c r="F940" t="str">
        <f t="shared" ca="1" si="271"/>
        <v xml:space="preserve"> 支付宝 </v>
      </c>
      <c r="G940" t="str">
        <f t="shared" ca="1" si="272"/>
        <v xml:space="preserve"> 微信 - 微信 - 支付宝 </v>
      </c>
      <c r="H940" t="str">
        <f t="shared" ca="1" si="273"/>
        <v>1451</v>
      </c>
      <c r="I940">
        <f t="shared" ca="1" si="274"/>
        <v>6</v>
      </c>
      <c r="J940" t="str">
        <f t="shared" ca="1" si="275"/>
        <v>微信 - 微信 - 支付宝</v>
      </c>
      <c r="K940" t="str">
        <f t="shared" ca="1" si="276"/>
        <v>137****1451</v>
      </c>
      <c r="L940">
        <f t="shared" si="277"/>
        <v>940</v>
      </c>
      <c r="M940">
        <f t="shared" si="278"/>
        <v>939</v>
      </c>
      <c r="N940" s="3">
        <f t="shared" ca="1" si="286"/>
        <v>157811</v>
      </c>
      <c r="O940" s="5">
        <f t="shared" ca="1" si="280"/>
        <v>161018</v>
      </c>
      <c r="P940" t="str">
        <f t="shared" ca="1" si="281"/>
        <v xml:space="preserve"> 信用卡 </v>
      </c>
      <c r="Q940" t="str">
        <f t="shared" ca="1" si="282"/>
        <v xml:space="preserve"> 信用卡 </v>
      </c>
      <c r="R940" t="str">
        <f t="shared" ca="1" si="283"/>
        <v xml:space="preserve"> 信用卡 </v>
      </c>
      <c r="S940" t="str">
        <f t="shared" ca="1" si="284"/>
        <v>信用卡 - 信用卡 - 信用卡</v>
      </c>
    </row>
    <row r="941" spans="1:19" x14ac:dyDescent="0.2">
      <c r="A941" s="3">
        <f t="shared" ca="1" si="269"/>
        <v>161018</v>
      </c>
      <c r="B941">
        <v>101483</v>
      </c>
      <c r="C941">
        <f t="shared" ca="1" si="270"/>
        <v>13585879677</v>
      </c>
      <c r="D941" t="str">
        <f t="shared" ca="1" si="287"/>
        <v xml:space="preserve"> 天猫 </v>
      </c>
      <c r="E941" t="str">
        <f t="shared" ca="1" si="287"/>
        <v xml:space="preserve"> 天猫 </v>
      </c>
      <c r="F941" t="str">
        <f t="shared" ca="1" si="271"/>
        <v xml:space="preserve"> 微信支付 </v>
      </c>
      <c r="G941" t="str">
        <f t="shared" ca="1" si="272"/>
        <v xml:space="preserve"> 天猫 - 天猫 - 微信支付 </v>
      </c>
      <c r="H941" t="str">
        <f t="shared" ca="1" si="273"/>
        <v>9677</v>
      </c>
      <c r="I941">
        <f t="shared" ca="1" si="274"/>
        <v>6</v>
      </c>
      <c r="J941" t="str">
        <f t="shared" ca="1" si="275"/>
        <v>天猫 - 天猫 - 微信支付</v>
      </c>
      <c r="K941" t="str">
        <f t="shared" ca="1" si="276"/>
        <v>135****9677</v>
      </c>
      <c r="L941">
        <f t="shared" si="277"/>
        <v>941</v>
      </c>
      <c r="M941">
        <f t="shared" si="278"/>
        <v>940</v>
      </c>
      <c r="N941" s="3">
        <f t="shared" ca="1" si="286"/>
        <v>112671</v>
      </c>
      <c r="O941" s="5">
        <f t="shared" ca="1" si="280"/>
        <v>148665</v>
      </c>
      <c r="P941" t="str">
        <f t="shared" ca="1" si="281"/>
        <v xml:space="preserve"> 微信支付 </v>
      </c>
      <c r="Q941" t="str">
        <f t="shared" ca="1" si="282"/>
        <v xml:space="preserve"> 微信支付 </v>
      </c>
      <c r="R941" t="str">
        <f t="shared" ca="1" si="283"/>
        <v xml:space="preserve"> 微信支付 </v>
      </c>
      <c r="S941" t="str">
        <f t="shared" ca="1" si="284"/>
        <v>微信支付 - 微信支付 - 微信支付</v>
      </c>
    </row>
    <row r="942" spans="1:19" x14ac:dyDescent="0.2">
      <c r="A942" s="3">
        <f t="shared" ca="1" si="269"/>
        <v>148665</v>
      </c>
      <c r="B942">
        <v>100155</v>
      </c>
      <c r="C942">
        <f t="shared" ca="1" si="270"/>
        <v>13942179655</v>
      </c>
      <c r="D942" t="str">
        <f t="shared" ref="D942:E961" ca="1" si="288">IF(RAND()&lt;0.33," 天猫 ",IF(RAND()&lt;0.66," 微信 "," App "))</f>
        <v xml:space="preserve"> App </v>
      </c>
      <c r="E942" t="str">
        <f t="shared" ca="1" si="288"/>
        <v xml:space="preserve"> 天猫 </v>
      </c>
      <c r="F942" t="str">
        <f t="shared" ca="1" si="271"/>
        <v xml:space="preserve"> 微信支付 </v>
      </c>
      <c r="G942" t="str">
        <f t="shared" ca="1" si="272"/>
        <v xml:space="preserve"> App - 天猫 - 微信支付 </v>
      </c>
      <c r="H942" t="str">
        <f t="shared" ca="1" si="273"/>
        <v>9655</v>
      </c>
      <c r="I942">
        <f t="shared" ca="1" si="274"/>
        <v>6</v>
      </c>
      <c r="J942" t="str">
        <f t="shared" ca="1" si="275"/>
        <v>App - 天猫 - 微信支付</v>
      </c>
      <c r="K942" t="str">
        <f t="shared" ca="1" si="276"/>
        <v>139****9655</v>
      </c>
      <c r="L942">
        <f t="shared" si="277"/>
        <v>942</v>
      </c>
      <c r="M942">
        <f t="shared" si="278"/>
        <v>941</v>
      </c>
      <c r="N942" s="3">
        <f t="shared" ca="1" si="286"/>
        <v>178603</v>
      </c>
      <c r="O942" s="5">
        <f t="shared" ca="1" si="280"/>
        <v>128308</v>
      </c>
      <c r="P942" t="str">
        <f t="shared" ca="1" si="281"/>
        <v xml:space="preserve"> 支付宝 </v>
      </c>
      <c r="Q942" t="str">
        <f t="shared" ca="1" si="282"/>
        <v xml:space="preserve"> 信用卡 </v>
      </c>
      <c r="R942" t="str">
        <f t="shared" ca="1" si="283"/>
        <v xml:space="preserve"> 微信支付 </v>
      </c>
      <c r="S942" t="str">
        <f t="shared" ca="1" si="284"/>
        <v>支付宝 - 信用卡 - 微信支付</v>
      </c>
    </row>
    <row r="943" spans="1:19" x14ac:dyDescent="0.2">
      <c r="A943" s="3">
        <f t="shared" ca="1" si="269"/>
        <v>128308</v>
      </c>
      <c r="B943">
        <v>100499</v>
      </c>
      <c r="C943">
        <f t="shared" ca="1" si="270"/>
        <v>13376472917</v>
      </c>
      <c r="D943" t="str">
        <f t="shared" ca="1" si="288"/>
        <v xml:space="preserve"> 微信 </v>
      </c>
      <c r="E943" t="str">
        <f t="shared" ca="1" si="288"/>
        <v xml:space="preserve"> 微信 </v>
      </c>
      <c r="F943" t="str">
        <f t="shared" ca="1" si="271"/>
        <v xml:space="preserve"> 信用卡 </v>
      </c>
      <c r="G943" t="str">
        <f t="shared" ca="1" si="272"/>
        <v xml:space="preserve"> 微信 - 微信 - 信用卡 </v>
      </c>
      <c r="H943" t="str">
        <f t="shared" ca="1" si="273"/>
        <v>2917</v>
      </c>
      <c r="I943">
        <f t="shared" ca="1" si="274"/>
        <v>6</v>
      </c>
      <c r="J943" t="str">
        <f t="shared" ca="1" si="275"/>
        <v>微信 - 微信 - 信用卡</v>
      </c>
      <c r="K943" t="str">
        <f t="shared" ca="1" si="276"/>
        <v>133****2917</v>
      </c>
      <c r="L943">
        <f t="shared" si="277"/>
        <v>943</v>
      </c>
      <c r="M943">
        <f t="shared" si="278"/>
        <v>942</v>
      </c>
      <c r="N943" s="3">
        <f t="shared" ca="1" si="286"/>
        <v>156102</v>
      </c>
      <c r="O943" s="5">
        <f t="shared" ca="1" si="280"/>
        <v>151095</v>
      </c>
      <c r="P943" t="str">
        <f t="shared" ca="1" si="281"/>
        <v xml:space="preserve"> 信用卡 </v>
      </c>
      <c r="Q943" t="str">
        <f t="shared" ca="1" si="282"/>
        <v xml:space="preserve"> 微信支付 </v>
      </c>
      <c r="R943" t="str">
        <f t="shared" ca="1" si="283"/>
        <v xml:space="preserve"> 信用卡 </v>
      </c>
      <c r="S943" t="str">
        <f t="shared" ca="1" si="284"/>
        <v>信用卡 - 微信支付 - 信用卡</v>
      </c>
    </row>
    <row r="944" spans="1:19" x14ac:dyDescent="0.2">
      <c r="A944" s="3">
        <f t="shared" ca="1" si="269"/>
        <v>151095</v>
      </c>
      <c r="B944">
        <v>100858</v>
      </c>
      <c r="C944">
        <f t="shared" ca="1" si="270"/>
        <v>13690042486</v>
      </c>
      <c r="D944" t="str">
        <f t="shared" ca="1" si="288"/>
        <v xml:space="preserve"> 天猫 </v>
      </c>
      <c r="E944" t="str">
        <f t="shared" ca="1" si="288"/>
        <v xml:space="preserve"> 微信 </v>
      </c>
      <c r="F944" t="str">
        <f t="shared" ca="1" si="271"/>
        <v xml:space="preserve"> 信用卡 </v>
      </c>
      <c r="G944" t="str">
        <f t="shared" ca="1" si="272"/>
        <v xml:space="preserve"> 天猫 - 微信 - 信用卡 </v>
      </c>
      <c r="H944" t="str">
        <f t="shared" ca="1" si="273"/>
        <v>2486</v>
      </c>
      <c r="I944">
        <f t="shared" ca="1" si="274"/>
        <v>6</v>
      </c>
      <c r="J944" t="str">
        <f t="shared" ca="1" si="275"/>
        <v>天猫 - 微信 - 信用卡</v>
      </c>
      <c r="K944" t="str">
        <f t="shared" ca="1" si="276"/>
        <v>136****2486</v>
      </c>
      <c r="L944">
        <f t="shared" si="277"/>
        <v>944</v>
      </c>
      <c r="M944">
        <f t="shared" si="278"/>
        <v>943</v>
      </c>
      <c r="N944" s="3">
        <f t="shared" ca="1" si="286"/>
        <v>171764</v>
      </c>
      <c r="O944" s="5">
        <f t="shared" ca="1" si="280"/>
        <v>169285</v>
      </c>
      <c r="P944" t="str">
        <f t="shared" ca="1" si="281"/>
        <v xml:space="preserve"> 支付宝 </v>
      </c>
      <c r="Q944" t="str">
        <f t="shared" ca="1" si="282"/>
        <v xml:space="preserve"> 支付宝 </v>
      </c>
      <c r="R944" t="str">
        <f t="shared" ca="1" si="283"/>
        <v xml:space="preserve"> 支付宝 </v>
      </c>
      <c r="S944" t="str">
        <f t="shared" ca="1" si="284"/>
        <v>支付宝 - 支付宝 - 支付宝</v>
      </c>
    </row>
    <row r="945" spans="1:19" x14ac:dyDescent="0.2">
      <c r="A945" s="3">
        <f t="shared" ca="1" si="269"/>
        <v>169285</v>
      </c>
      <c r="B945">
        <v>100229</v>
      </c>
      <c r="C945">
        <f t="shared" ca="1" si="270"/>
        <v>13742254468</v>
      </c>
      <c r="D945" t="str">
        <f t="shared" ca="1" si="288"/>
        <v xml:space="preserve"> App </v>
      </c>
      <c r="E945" t="str">
        <f t="shared" ca="1" si="288"/>
        <v xml:space="preserve"> 天猫 </v>
      </c>
      <c r="F945" t="str">
        <f t="shared" ca="1" si="271"/>
        <v xml:space="preserve"> 信用卡 </v>
      </c>
      <c r="G945" t="str">
        <f t="shared" ca="1" si="272"/>
        <v xml:space="preserve"> App - 天猫 - 信用卡 </v>
      </c>
      <c r="H945" t="str">
        <f t="shared" ca="1" si="273"/>
        <v>4468</v>
      </c>
      <c r="I945">
        <f t="shared" ca="1" si="274"/>
        <v>6</v>
      </c>
      <c r="J945" t="str">
        <f t="shared" ca="1" si="275"/>
        <v>App - 天猫 - 信用卡</v>
      </c>
      <c r="K945" t="str">
        <f t="shared" ca="1" si="276"/>
        <v>137****4468</v>
      </c>
      <c r="L945">
        <f t="shared" si="277"/>
        <v>945</v>
      </c>
      <c r="M945">
        <f t="shared" si="278"/>
        <v>944</v>
      </c>
      <c r="N945" s="3">
        <f t="shared" ca="1" si="286"/>
        <v>189702</v>
      </c>
      <c r="O945" s="5">
        <f t="shared" ca="1" si="280"/>
        <v>174120</v>
      </c>
      <c r="P945" t="str">
        <f t="shared" ca="1" si="281"/>
        <v xml:space="preserve"> 微信支付 </v>
      </c>
      <c r="Q945" t="str">
        <f t="shared" ca="1" si="282"/>
        <v xml:space="preserve"> 支付宝 </v>
      </c>
      <c r="R945" t="str">
        <f t="shared" ca="1" si="283"/>
        <v xml:space="preserve"> 支付宝 </v>
      </c>
      <c r="S945" t="str">
        <f t="shared" ca="1" si="284"/>
        <v>微信支付 - 支付宝 - 支付宝</v>
      </c>
    </row>
    <row r="946" spans="1:19" x14ac:dyDescent="0.2">
      <c r="A946" s="3">
        <f t="shared" ca="1" si="269"/>
        <v>174120</v>
      </c>
      <c r="B946">
        <v>100990</v>
      </c>
      <c r="C946">
        <f t="shared" ca="1" si="270"/>
        <v>13443399594</v>
      </c>
      <c r="D946" t="str">
        <f t="shared" ca="1" si="288"/>
        <v xml:space="preserve"> 天猫 </v>
      </c>
      <c r="E946" t="str">
        <f t="shared" ca="1" si="288"/>
        <v xml:space="preserve"> App </v>
      </c>
      <c r="F946" t="str">
        <f t="shared" ca="1" si="271"/>
        <v xml:space="preserve"> 微信支付 </v>
      </c>
      <c r="G946" t="str">
        <f t="shared" ca="1" si="272"/>
        <v xml:space="preserve"> 天猫 - App - 微信支付 </v>
      </c>
      <c r="H946" t="str">
        <f t="shared" ca="1" si="273"/>
        <v>9594</v>
      </c>
      <c r="I946">
        <f t="shared" ca="1" si="274"/>
        <v>6</v>
      </c>
      <c r="J946" t="str">
        <f t="shared" ca="1" si="275"/>
        <v>天猫 - App - 微信支付</v>
      </c>
      <c r="K946" t="str">
        <f t="shared" ca="1" si="276"/>
        <v>134****9594</v>
      </c>
      <c r="L946">
        <f t="shared" si="277"/>
        <v>946</v>
      </c>
      <c r="M946">
        <f t="shared" si="278"/>
        <v>945</v>
      </c>
      <c r="N946" s="3">
        <f t="shared" ca="1" si="286"/>
        <v>113555</v>
      </c>
      <c r="O946" s="5">
        <f t="shared" ca="1" si="280"/>
        <v>123420</v>
      </c>
      <c r="P946" t="str">
        <f t="shared" ca="1" si="281"/>
        <v xml:space="preserve"> 微信支付 </v>
      </c>
      <c r="Q946" t="str">
        <f t="shared" ca="1" si="282"/>
        <v xml:space="preserve"> 信用卡 </v>
      </c>
      <c r="R946" t="str">
        <f t="shared" ca="1" si="283"/>
        <v xml:space="preserve"> 微信支付 </v>
      </c>
      <c r="S946" t="str">
        <f t="shared" ca="1" si="284"/>
        <v>微信支付 - 信用卡 - 微信支付</v>
      </c>
    </row>
    <row r="947" spans="1:19" x14ac:dyDescent="0.2">
      <c r="A947" s="3">
        <f t="shared" ca="1" si="269"/>
        <v>123420</v>
      </c>
      <c r="B947">
        <v>100441</v>
      </c>
      <c r="C947">
        <f t="shared" ca="1" si="270"/>
        <v>13987006349</v>
      </c>
      <c r="D947" t="str">
        <f t="shared" ca="1" si="288"/>
        <v xml:space="preserve"> 天猫 </v>
      </c>
      <c r="E947" t="str">
        <f t="shared" ca="1" si="288"/>
        <v xml:space="preserve"> 天猫 </v>
      </c>
      <c r="F947" t="str">
        <f t="shared" ca="1" si="271"/>
        <v xml:space="preserve"> 微信支付 </v>
      </c>
      <c r="G947" t="str">
        <f t="shared" ca="1" si="272"/>
        <v xml:space="preserve"> 天猫 - 天猫 - 微信支付 </v>
      </c>
      <c r="H947" t="str">
        <f t="shared" ca="1" si="273"/>
        <v>6349</v>
      </c>
      <c r="I947">
        <f t="shared" ca="1" si="274"/>
        <v>6</v>
      </c>
      <c r="J947" t="str">
        <f t="shared" ca="1" si="275"/>
        <v>天猫 - 天猫 - 微信支付</v>
      </c>
      <c r="K947" t="str">
        <f t="shared" ca="1" si="276"/>
        <v>139****6349</v>
      </c>
      <c r="L947">
        <f t="shared" si="277"/>
        <v>947</v>
      </c>
      <c r="M947">
        <f t="shared" si="278"/>
        <v>946</v>
      </c>
      <c r="N947" s="3">
        <f t="shared" ca="1" si="286"/>
        <v>117100</v>
      </c>
      <c r="O947" s="5">
        <f t="shared" ca="1" si="280"/>
        <v>126392</v>
      </c>
      <c r="P947" t="str">
        <f t="shared" ca="1" si="281"/>
        <v xml:space="preserve"> 微信支付 </v>
      </c>
      <c r="Q947" t="str">
        <f t="shared" ca="1" si="282"/>
        <v xml:space="preserve"> 信用卡 </v>
      </c>
      <c r="R947" t="str">
        <f t="shared" ca="1" si="283"/>
        <v xml:space="preserve"> 支付宝 </v>
      </c>
      <c r="S947" t="str">
        <f t="shared" ca="1" si="284"/>
        <v>微信支付 - 信用卡 - 支付宝</v>
      </c>
    </row>
    <row r="948" spans="1:19" x14ac:dyDescent="0.2">
      <c r="A948" s="3">
        <f t="shared" ca="1" si="269"/>
        <v>126392</v>
      </c>
      <c r="B948">
        <v>100889</v>
      </c>
      <c r="C948">
        <f t="shared" ca="1" si="270"/>
        <v>13010157229</v>
      </c>
      <c r="D948" t="str">
        <f t="shared" ca="1" si="288"/>
        <v xml:space="preserve"> 微信 </v>
      </c>
      <c r="E948" t="str">
        <f t="shared" ca="1" si="288"/>
        <v xml:space="preserve"> 微信 </v>
      </c>
      <c r="F948" t="str">
        <f t="shared" ca="1" si="271"/>
        <v xml:space="preserve"> 信用卡 </v>
      </c>
      <c r="G948" t="str">
        <f t="shared" ca="1" si="272"/>
        <v xml:space="preserve"> 微信 - 微信 - 信用卡 </v>
      </c>
      <c r="H948" t="str">
        <f t="shared" ca="1" si="273"/>
        <v>7229</v>
      </c>
      <c r="I948">
        <f t="shared" ca="1" si="274"/>
        <v>6</v>
      </c>
      <c r="J948" t="str">
        <f t="shared" ca="1" si="275"/>
        <v>微信 - 微信 - 信用卡</v>
      </c>
      <c r="K948" t="str">
        <f t="shared" ca="1" si="276"/>
        <v>130****7229</v>
      </c>
      <c r="L948">
        <f t="shared" si="277"/>
        <v>948</v>
      </c>
      <c r="M948">
        <f t="shared" si="278"/>
        <v>947</v>
      </c>
      <c r="N948" s="3">
        <f t="shared" ca="1" si="286"/>
        <v>113320</v>
      </c>
      <c r="O948" s="5">
        <f t="shared" ca="1" si="280"/>
        <v>128009</v>
      </c>
      <c r="P948" t="str">
        <f t="shared" ca="1" si="281"/>
        <v xml:space="preserve"> 信用卡 </v>
      </c>
      <c r="Q948" t="str">
        <f t="shared" ca="1" si="282"/>
        <v xml:space="preserve"> 支付宝 </v>
      </c>
      <c r="R948" t="str">
        <f t="shared" ca="1" si="283"/>
        <v xml:space="preserve"> 微信支付 </v>
      </c>
      <c r="S948" t="str">
        <f t="shared" ca="1" si="284"/>
        <v>信用卡 - 支付宝 - 微信支付</v>
      </c>
    </row>
    <row r="949" spans="1:19" x14ac:dyDescent="0.2">
      <c r="A949" s="3">
        <f t="shared" ca="1" si="269"/>
        <v>128009</v>
      </c>
      <c r="B949">
        <v>100203</v>
      </c>
      <c r="C949">
        <f t="shared" ca="1" si="270"/>
        <v>13108994744</v>
      </c>
      <c r="D949" t="str">
        <f t="shared" ca="1" si="288"/>
        <v xml:space="preserve"> 微信 </v>
      </c>
      <c r="E949" t="str">
        <f t="shared" ca="1" si="288"/>
        <v xml:space="preserve"> 微信 </v>
      </c>
      <c r="F949" t="str">
        <f t="shared" ca="1" si="271"/>
        <v xml:space="preserve"> 支付宝 </v>
      </c>
      <c r="G949" t="str">
        <f t="shared" ca="1" si="272"/>
        <v xml:space="preserve"> 微信 - 微信 - 支付宝 </v>
      </c>
      <c r="H949" t="str">
        <f t="shared" ca="1" si="273"/>
        <v>4744</v>
      </c>
      <c r="I949">
        <f t="shared" ca="1" si="274"/>
        <v>6</v>
      </c>
      <c r="J949" t="str">
        <f t="shared" ca="1" si="275"/>
        <v>微信 - 微信 - 支付宝</v>
      </c>
      <c r="K949" t="str">
        <f t="shared" ca="1" si="276"/>
        <v>131****4744</v>
      </c>
      <c r="L949">
        <f t="shared" si="277"/>
        <v>949</v>
      </c>
      <c r="M949">
        <f t="shared" si="278"/>
        <v>948</v>
      </c>
      <c r="N949" s="3">
        <f t="shared" ca="1" si="286"/>
        <v>199470</v>
      </c>
      <c r="O949" s="5">
        <f t="shared" ca="1" si="280"/>
        <v>167023</v>
      </c>
      <c r="P949" t="str">
        <f t="shared" ca="1" si="281"/>
        <v xml:space="preserve"> 支付宝 </v>
      </c>
      <c r="Q949" t="str">
        <f t="shared" ca="1" si="282"/>
        <v xml:space="preserve"> 信用卡 </v>
      </c>
      <c r="R949" t="str">
        <f t="shared" ca="1" si="283"/>
        <v xml:space="preserve"> 信用卡 </v>
      </c>
      <c r="S949" t="str">
        <f t="shared" ca="1" si="284"/>
        <v>支付宝 - 信用卡 - 信用卡</v>
      </c>
    </row>
    <row r="950" spans="1:19" x14ac:dyDescent="0.2">
      <c r="A950" s="3">
        <f t="shared" ca="1" si="269"/>
        <v>167023</v>
      </c>
      <c r="B950">
        <v>101401</v>
      </c>
      <c r="C950">
        <f t="shared" ca="1" si="270"/>
        <v>13483251902</v>
      </c>
      <c r="D950" t="str">
        <f t="shared" ca="1" si="288"/>
        <v xml:space="preserve"> 微信 </v>
      </c>
      <c r="E950" t="str">
        <f t="shared" ca="1" si="288"/>
        <v xml:space="preserve"> 微信 </v>
      </c>
      <c r="F950" t="str">
        <f t="shared" ca="1" si="271"/>
        <v xml:space="preserve"> 信用卡 </v>
      </c>
      <c r="G950" t="str">
        <f t="shared" ca="1" si="272"/>
        <v xml:space="preserve"> 微信 - 微信 - 信用卡 </v>
      </c>
      <c r="H950" t="str">
        <f t="shared" ca="1" si="273"/>
        <v>1902</v>
      </c>
      <c r="I950">
        <f t="shared" ca="1" si="274"/>
        <v>6</v>
      </c>
      <c r="J950" t="str">
        <f t="shared" ca="1" si="275"/>
        <v>微信 - 微信 - 信用卡</v>
      </c>
      <c r="K950" t="str">
        <f t="shared" ca="1" si="276"/>
        <v>134****1902</v>
      </c>
      <c r="L950">
        <f t="shared" si="277"/>
        <v>950</v>
      </c>
      <c r="M950">
        <f t="shared" si="278"/>
        <v>949</v>
      </c>
      <c r="N950" s="3">
        <f t="shared" ca="1" si="286"/>
        <v>143177</v>
      </c>
      <c r="O950" s="5">
        <f t="shared" ca="1" si="280"/>
        <v>136865</v>
      </c>
      <c r="P950" t="str">
        <f t="shared" ca="1" si="281"/>
        <v xml:space="preserve"> 信用卡 </v>
      </c>
      <c r="Q950" t="str">
        <f t="shared" ca="1" si="282"/>
        <v xml:space="preserve"> 支付宝 </v>
      </c>
      <c r="R950" t="str">
        <f t="shared" ca="1" si="283"/>
        <v xml:space="preserve"> 信用卡 </v>
      </c>
      <c r="S950" t="str">
        <f t="shared" ca="1" si="284"/>
        <v>信用卡 - 支付宝 - 信用卡</v>
      </c>
    </row>
    <row r="951" spans="1:19" x14ac:dyDescent="0.2">
      <c r="A951" s="3">
        <f t="shared" ca="1" si="269"/>
        <v>136865</v>
      </c>
      <c r="B951">
        <v>100624</v>
      </c>
      <c r="C951">
        <f t="shared" ca="1" si="270"/>
        <v>13565218349</v>
      </c>
      <c r="D951" t="str">
        <f t="shared" ca="1" si="288"/>
        <v xml:space="preserve"> 微信 </v>
      </c>
      <c r="E951" t="str">
        <f t="shared" ca="1" si="288"/>
        <v xml:space="preserve"> 天猫 </v>
      </c>
      <c r="F951" t="str">
        <f t="shared" ca="1" si="271"/>
        <v xml:space="preserve"> 支付宝 </v>
      </c>
      <c r="G951" t="str">
        <f t="shared" ca="1" si="272"/>
        <v xml:space="preserve"> 微信 - 天猫 - 支付宝 </v>
      </c>
      <c r="H951" t="str">
        <f t="shared" ca="1" si="273"/>
        <v>8349</v>
      </c>
      <c r="I951">
        <f t="shared" ca="1" si="274"/>
        <v>6</v>
      </c>
      <c r="J951" t="str">
        <f t="shared" ca="1" si="275"/>
        <v>微信 - 天猫 - 支付宝</v>
      </c>
      <c r="K951" t="str">
        <f t="shared" ca="1" si="276"/>
        <v>135****8349</v>
      </c>
      <c r="L951">
        <f t="shared" si="277"/>
        <v>951</v>
      </c>
      <c r="M951">
        <f t="shared" si="278"/>
        <v>950</v>
      </c>
      <c r="N951" s="3">
        <f t="shared" ca="1" si="286"/>
        <v>168427</v>
      </c>
      <c r="O951" s="5">
        <f t="shared" ca="1" si="280"/>
        <v>115779</v>
      </c>
      <c r="P951" t="str">
        <f t="shared" ca="1" si="281"/>
        <v xml:space="preserve"> 信用卡 </v>
      </c>
      <c r="Q951" t="str">
        <f t="shared" ca="1" si="282"/>
        <v xml:space="preserve"> 支付宝 </v>
      </c>
      <c r="R951" t="str">
        <f t="shared" ca="1" si="283"/>
        <v xml:space="preserve"> 微信支付 </v>
      </c>
      <c r="S951" t="str">
        <f t="shared" ca="1" si="284"/>
        <v>信用卡 - 支付宝 - 微信支付</v>
      </c>
    </row>
    <row r="952" spans="1:19" x14ac:dyDescent="0.2">
      <c r="A952" s="3">
        <f t="shared" ca="1" si="269"/>
        <v>115779</v>
      </c>
      <c r="B952">
        <v>100251</v>
      </c>
      <c r="C952">
        <f t="shared" ca="1" si="270"/>
        <v>13399032607</v>
      </c>
      <c r="D952" t="str">
        <f t="shared" ca="1" si="288"/>
        <v xml:space="preserve"> App </v>
      </c>
      <c r="E952" t="str">
        <f t="shared" ca="1" si="288"/>
        <v xml:space="preserve"> 微信 </v>
      </c>
      <c r="F952" t="str">
        <f t="shared" ca="1" si="271"/>
        <v xml:space="preserve"> 微信支付 </v>
      </c>
      <c r="G952" t="str">
        <f t="shared" ca="1" si="272"/>
        <v xml:space="preserve"> App - 微信 - 微信支付 </v>
      </c>
      <c r="H952" t="str">
        <f t="shared" ca="1" si="273"/>
        <v>2607</v>
      </c>
      <c r="I952">
        <f t="shared" ca="1" si="274"/>
        <v>6</v>
      </c>
      <c r="J952" t="str">
        <f t="shared" ca="1" si="275"/>
        <v>App - 微信 - 微信支付</v>
      </c>
      <c r="K952" t="str">
        <f t="shared" ca="1" si="276"/>
        <v>133****2607</v>
      </c>
      <c r="L952">
        <f t="shared" si="277"/>
        <v>952</v>
      </c>
      <c r="M952">
        <f t="shared" si="278"/>
        <v>951</v>
      </c>
      <c r="N952" s="3">
        <f t="shared" ca="1" si="286"/>
        <v>195879</v>
      </c>
      <c r="O952" s="5">
        <f t="shared" ca="1" si="280"/>
        <v>161044</v>
      </c>
      <c r="P952" t="str">
        <f t="shared" ca="1" si="281"/>
        <v xml:space="preserve"> 微信支付 </v>
      </c>
      <c r="Q952" t="str">
        <f t="shared" ca="1" si="282"/>
        <v xml:space="preserve"> 信用卡 </v>
      </c>
      <c r="R952" t="str">
        <f t="shared" ca="1" si="283"/>
        <v xml:space="preserve"> 信用卡 </v>
      </c>
      <c r="S952" t="str">
        <f t="shared" ca="1" si="284"/>
        <v>微信支付 - 信用卡 - 信用卡</v>
      </c>
    </row>
    <row r="953" spans="1:19" x14ac:dyDescent="0.2">
      <c r="A953" s="3">
        <f t="shared" ca="1" si="269"/>
        <v>161044</v>
      </c>
      <c r="B953">
        <v>100035</v>
      </c>
      <c r="C953">
        <f t="shared" ca="1" si="270"/>
        <v>13105038280</v>
      </c>
      <c r="D953" t="str">
        <f t="shared" ca="1" si="288"/>
        <v xml:space="preserve"> 微信 </v>
      </c>
      <c r="E953" t="str">
        <f t="shared" ca="1" si="288"/>
        <v xml:space="preserve"> 天猫 </v>
      </c>
      <c r="F953" t="str">
        <f t="shared" ca="1" si="271"/>
        <v xml:space="preserve"> 微信支付 </v>
      </c>
      <c r="G953" t="str">
        <f t="shared" ca="1" si="272"/>
        <v xml:space="preserve"> 微信 - 天猫 - 微信支付 </v>
      </c>
      <c r="H953" t="str">
        <f t="shared" ca="1" si="273"/>
        <v>8280</v>
      </c>
      <c r="I953">
        <f t="shared" ca="1" si="274"/>
        <v>6</v>
      </c>
      <c r="J953" t="str">
        <f t="shared" ca="1" si="275"/>
        <v>微信 - 天猫 - 微信支付</v>
      </c>
      <c r="K953" t="str">
        <f t="shared" ca="1" si="276"/>
        <v>131****8280</v>
      </c>
      <c r="L953">
        <f t="shared" si="277"/>
        <v>953</v>
      </c>
      <c r="M953">
        <f t="shared" si="278"/>
        <v>952</v>
      </c>
      <c r="N953" s="3">
        <f t="shared" ca="1" si="286"/>
        <v>105195</v>
      </c>
      <c r="O953" s="5">
        <f t="shared" ca="1" si="280"/>
        <v>108462</v>
      </c>
      <c r="P953" t="str">
        <f t="shared" ca="1" si="281"/>
        <v xml:space="preserve"> 微信支付 </v>
      </c>
      <c r="Q953" t="str">
        <f t="shared" ca="1" si="282"/>
        <v xml:space="preserve"> 微信支付 </v>
      </c>
      <c r="R953" t="str">
        <f t="shared" ca="1" si="283"/>
        <v xml:space="preserve"> 微信支付 </v>
      </c>
      <c r="S953" t="str">
        <f t="shared" ca="1" si="284"/>
        <v>微信支付 - 微信支付 - 微信支付</v>
      </c>
    </row>
    <row r="954" spans="1:19" x14ac:dyDescent="0.2">
      <c r="A954" s="3">
        <f t="shared" ca="1" si="269"/>
        <v>108462</v>
      </c>
      <c r="B954">
        <v>100830</v>
      </c>
      <c r="C954">
        <f t="shared" ca="1" si="270"/>
        <v>13729236559</v>
      </c>
      <c r="D954" t="str">
        <f t="shared" ca="1" si="288"/>
        <v xml:space="preserve"> App </v>
      </c>
      <c r="E954" t="str">
        <f t="shared" ca="1" si="288"/>
        <v xml:space="preserve"> App </v>
      </c>
      <c r="F954" t="str">
        <f t="shared" ca="1" si="271"/>
        <v xml:space="preserve"> 支付宝 </v>
      </c>
      <c r="G954" t="str">
        <f t="shared" ca="1" si="272"/>
        <v xml:space="preserve"> App - App - 支付宝 </v>
      </c>
      <c r="H954" t="str">
        <f t="shared" ca="1" si="273"/>
        <v>6559</v>
      </c>
      <c r="I954">
        <f t="shared" ca="1" si="274"/>
        <v>6</v>
      </c>
      <c r="J954" t="str">
        <f t="shared" ca="1" si="275"/>
        <v>App - App - 支付宝</v>
      </c>
      <c r="K954" t="str">
        <f t="shared" ca="1" si="276"/>
        <v>137****6559</v>
      </c>
      <c r="L954">
        <f t="shared" si="277"/>
        <v>954</v>
      </c>
      <c r="M954">
        <f t="shared" si="278"/>
        <v>953</v>
      </c>
      <c r="N954" s="3">
        <f t="shared" ca="1" si="286"/>
        <v>188029</v>
      </c>
      <c r="O954" s="5">
        <f t="shared" ca="1" si="280"/>
        <v>155687</v>
      </c>
      <c r="P954" t="str">
        <f t="shared" ca="1" si="281"/>
        <v xml:space="preserve"> 微信支付 </v>
      </c>
      <c r="Q954" t="str">
        <f t="shared" ca="1" si="282"/>
        <v xml:space="preserve"> 微信支付 </v>
      </c>
      <c r="R954" t="str">
        <f t="shared" ca="1" si="283"/>
        <v xml:space="preserve"> 支付宝 </v>
      </c>
      <c r="S954" t="str">
        <f t="shared" ca="1" si="284"/>
        <v>微信支付 - 微信支付 - 支付宝</v>
      </c>
    </row>
    <row r="955" spans="1:19" x14ac:dyDescent="0.2">
      <c r="A955" s="3">
        <f t="shared" ca="1" si="269"/>
        <v>155687</v>
      </c>
      <c r="B955">
        <v>100162</v>
      </c>
      <c r="C955">
        <f t="shared" ca="1" si="270"/>
        <v>13369199999</v>
      </c>
      <c r="D955" t="str">
        <f t="shared" ca="1" si="288"/>
        <v xml:space="preserve"> 天猫 </v>
      </c>
      <c r="E955" t="str">
        <f t="shared" ca="1" si="288"/>
        <v xml:space="preserve"> 天猫 </v>
      </c>
      <c r="F955" t="str">
        <f t="shared" ca="1" si="271"/>
        <v xml:space="preserve"> 支付宝 </v>
      </c>
      <c r="G955" t="str">
        <f t="shared" ca="1" si="272"/>
        <v xml:space="preserve"> 天猫 - 天猫 - 支付宝 </v>
      </c>
      <c r="H955" t="str">
        <f t="shared" ca="1" si="273"/>
        <v>9999</v>
      </c>
      <c r="I955">
        <f t="shared" ca="1" si="274"/>
        <v>6</v>
      </c>
      <c r="J955" t="str">
        <f t="shared" ca="1" si="275"/>
        <v>天猫 - 天猫 - 支付宝</v>
      </c>
      <c r="K955" t="str">
        <f t="shared" ca="1" si="276"/>
        <v>133****9999</v>
      </c>
      <c r="L955">
        <f t="shared" si="277"/>
        <v>955</v>
      </c>
      <c r="M955">
        <f t="shared" si="278"/>
        <v>954</v>
      </c>
      <c r="N955" s="3">
        <f t="shared" ca="1" si="286"/>
        <v>134301</v>
      </c>
      <c r="O955" s="5">
        <f t="shared" ca="1" si="280"/>
        <v>129685</v>
      </c>
      <c r="P955" t="str">
        <f t="shared" ca="1" si="281"/>
        <v xml:space="preserve"> 微信支付 </v>
      </c>
      <c r="Q955" t="str">
        <f t="shared" ca="1" si="282"/>
        <v xml:space="preserve"> 信用卡 </v>
      </c>
      <c r="R955" t="str">
        <f t="shared" ca="1" si="283"/>
        <v xml:space="preserve"> 信用卡 </v>
      </c>
      <c r="S955" t="str">
        <f t="shared" ca="1" si="284"/>
        <v>微信支付 - 信用卡 - 信用卡</v>
      </c>
    </row>
    <row r="956" spans="1:19" x14ac:dyDescent="0.2">
      <c r="A956" s="3">
        <f t="shared" ca="1" si="269"/>
        <v>129685</v>
      </c>
      <c r="B956">
        <v>101037</v>
      </c>
      <c r="C956">
        <f t="shared" ca="1" si="270"/>
        <v>13315564131</v>
      </c>
      <c r="D956" t="str">
        <f t="shared" ca="1" si="288"/>
        <v xml:space="preserve"> App </v>
      </c>
      <c r="E956" t="str">
        <f t="shared" ca="1" si="288"/>
        <v xml:space="preserve"> 天猫 </v>
      </c>
      <c r="F956" t="str">
        <f t="shared" ca="1" si="271"/>
        <v xml:space="preserve"> 信用卡 </v>
      </c>
      <c r="G956" t="str">
        <f t="shared" ca="1" si="272"/>
        <v xml:space="preserve"> App - 天猫 - 信用卡 </v>
      </c>
      <c r="H956" t="str">
        <f t="shared" ca="1" si="273"/>
        <v>4131</v>
      </c>
      <c r="I956">
        <f t="shared" ca="1" si="274"/>
        <v>6</v>
      </c>
      <c r="J956" t="str">
        <f t="shared" ca="1" si="275"/>
        <v>App - 天猫 - 信用卡</v>
      </c>
      <c r="K956" t="str">
        <f t="shared" ca="1" si="276"/>
        <v>133****4131</v>
      </c>
      <c r="L956">
        <f t="shared" si="277"/>
        <v>956</v>
      </c>
      <c r="M956">
        <f t="shared" si="278"/>
        <v>955</v>
      </c>
      <c r="N956" s="3">
        <f t="shared" ca="1" si="286"/>
        <v>179945</v>
      </c>
      <c r="O956" s="5">
        <f t="shared" ca="1" si="280"/>
        <v>128726</v>
      </c>
      <c r="P956" t="str">
        <f t="shared" ca="1" si="281"/>
        <v xml:space="preserve"> 微信支付 </v>
      </c>
      <c r="Q956" t="str">
        <f t="shared" ca="1" si="282"/>
        <v xml:space="preserve"> 微信支付 </v>
      </c>
      <c r="R956" t="str">
        <f t="shared" ca="1" si="283"/>
        <v xml:space="preserve"> 支付宝 </v>
      </c>
      <c r="S956" t="str">
        <f t="shared" ca="1" si="284"/>
        <v>微信支付 - 微信支付 - 支付宝</v>
      </c>
    </row>
    <row r="957" spans="1:19" x14ac:dyDescent="0.2">
      <c r="A957" s="3">
        <f t="shared" ca="1" si="269"/>
        <v>128726</v>
      </c>
      <c r="B957">
        <v>101418</v>
      </c>
      <c r="C957">
        <f t="shared" ca="1" si="270"/>
        <v>13314928713</v>
      </c>
      <c r="D957" t="str">
        <f t="shared" ca="1" si="288"/>
        <v xml:space="preserve"> 微信 </v>
      </c>
      <c r="E957" t="str">
        <f t="shared" ca="1" si="288"/>
        <v xml:space="preserve"> 天猫 </v>
      </c>
      <c r="F957" t="str">
        <f t="shared" ca="1" si="271"/>
        <v xml:space="preserve"> 微信支付 </v>
      </c>
      <c r="G957" t="str">
        <f t="shared" ca="1" si="272"/>
        <v xml:space="preserve"> 微信 - 天猫 - 微信支付 </v>
      </c>
      <c r="H957" t="str">
        <f t="shared" ca="1" si="273"/>
        <v>8713</v>
      </c>
      <c r="I957">
        <f t="shared" ca="1" si="274"/>
        <v>6</v>
      </c>
      <c r="J957" t="str">
        <f t="shared" ca="1" si="275"/>
        <v>微信 - 天猫 - 微信支付</v>
      </c>
      <c r="K957" t="str">
        <f t="shared" ca="1" si="276"/>
        <v>133****8713</v>
      </c>
      <c r="L957">
        <f t="shared" si="277"/>
        <v>957</v>
      </c>
      <c r="M957">
        <f t="shared" si="278"/>
        <v>956</v>
      </c>
      <c r="N957" s="3">
        <f t="shared" ca="1" si="286"/>
        <v>115197</v>
      </c>
      <c r="O957" s="5">
        <f t="shared" ca="1" si="280"/>
        <v>185433</v>
      </c>
      <c r="P957" t="str">
        <f t="shared" ca="1" si="281"/>
        <v xml:space="preserve"> 支付宝 </v>
      </c>
      <c r="Q957" t="str">
        <f t="shared" ca="1" si="282"/>
        <v xml:space="preserve"> 支付宝 </v>
      </c>
      <c r="R957" t="str">
        <f t="shared" ca="1" si="283"/>
        <v xml:space="preserve"> 信用卡 </v>
      </c>
      <c r="S957" t="str">
        <f t="shared" ca="1" si="284"/>
        <v>支付宝 - 支付宝 - 信用卡</v>
      </c>
    </row>
    <row r="958" spans="1:19" x14ac:dyDescent="0.2">
      <c r="A958" s="3">
        <f t="shared" ca="1" si="269"/>
        <v>185433</v>
      </c>
      <c r="B958">
        <v>100305</v>
      </c>
      <c r="C958">
        <f t="shared" ca="1" si="270"/>
        <v>13524045484</v>
      </c>
      <c r="D958" t="str">
        <f t="shared" ca="1" si="288"/>
        <v xml:space="preserve"> App </v>
      </c>
      <c r="E958" t="str">
        <f t="shared" ca="1" si="288"/>
        <v xml:space="preserve"> 微信 </v>
      </c>
      <c r="F958" t="str">
        <f t="shared" ca="1" si="271"/>
        <v xml:space="preserve"> 信用卡 </v>
      </c>
      <c r="G958" t="str">
        <f t="shared" ca="1" si="272"/>
        <v xml:space="preserve"> App - 微信 - 信用卡 </v>
      </c>
      <c r="H958" t="str">
        <f t="shared" ca="1" si="273"/>
        <v>5484</v>
      </c>
      <c r="I958">
        <f t="shared" ca="1" si="274"/>
        <v>6</v>
      </c>
      <c r="J958" t="str">
        <f t="shared" ca="1" si="275"/>
        <v>App - 微信 - 信用卡</v>
      </c>
      <c r="K958" t="str">
        <f t="shared" ca="1" si="276"/>
        <v>135****5484</v>
      </c>
      <c r="L958">
        <f t="shared" si="277"/>
        <v>958</v>
      </c>
      <c r="M958">
        <f t="shared" si="278"/>
        <v>957</v>
      </c>
      <c r="N958" s="3">
        <f t="shared" ca="1" si="286"/>
        <v>179751</v>
      </c>
      <c r="O958" s="5">
        <f t="shared" ca="1" si="280"/>
        <v>115080</v>
      </c>
      <c r="P958" t="str">
        <f t="shared" ca="1" si="281"/>
        <v xml:space="preserve"> 信用卡 </v>
      </c>
      <c r="Q958" t="str">
        <f t="shared" ca="1" si="282"/>
        <v xml:space="preserve"> 微信支付 </v>
      </c>
      <c r="R958" t="str">
        <f t="shared" ca="1" si="283"/>
        <v xml:space="preserve"> 信用卡 </v>
      </c>
      <c r="S958" t="str">
        <f t="shared" ca="1" si="284"/>
        <v>信用卡 - 微信支付 - 信用卡</v>
      </c>
    </row>
    <row r="959" spans="1:19" x14ac:dyDescent="0.2">
      <c r="A959" s="3">
        <f t="shared" ca="1" si="269"/>
        <v>115080</v>
      </c>
      <c r="B959">
        <v>100596</v>
      </c>
      <c r="C959">
        <f t="shared" ca="1" si="270"/>
        <v>13198798580</v>
      </c>
      <c r="D959" t="str">
        <f t="shared" ca="1" si="288"/>
        <v xml:space="preserve"> App </v>
      </c>
      <c r="E959" t="str">
        <f t="shared" ca="1" si="288"/>
        <v xml:space="preserve"> 微信 </v>
      </c>
      <c r="F959" t="str">
        <f t="shared" ca="1" si="271"/>
        <v xml:space="preserve"> 信用卡 </v>
      </c>
      <c r="G959" t="str">
        <f t="shared" ca="1" si="272"/>
        <v xml:space="preserve"> App - 微信 - 信用卡 </v>
      </c>
      <c r="H959" t="str">
        <f t="shared" ca="1" si="273"/>
        <v>8580</v>
      </c>
      <c r="I959">
        <f t="shared" ca="1" si="274"/>
        <v>6</v>
      </c>
      <c r="J959" t="str">
        <f t="shared" ca="1" si="275"/>
        <v>App - 微信 - 信用卡</v>
      </c>
      <c r="K959" t="str">
        <f t="shared" ca="1" si="276"/>
        <v>131****8580</v>
      </c>
      <c r="L959">
        <f t="shared" si="277"/>
        <v>959</v>
      </c>
      <c r="M959">
        <f t="shared" si="278"/>
        <v>958</v>
      </c>
      <c r="N959" s="3">
        <f t="shared" ca="1" si="286"/>
        <v>149308</v>
      </c>
      <c r="O959" s="5">
        <f t="shared" ca="1" si="280"/>
        <v>172749</v>
      </c>
      <c r="P959" t="str">
        <f t="shared" ca="1" si="281"/>
        <v xml:space="preserve"> 信用卡 </v>
      </c>
      <c r="Q959" t="str">
        <f t="shared" ca="1" si="282"/>
        <v xml:space="preserve"> 微信支付 </v>
      </c>
      <c r="R959" t="str">
        <f t="shared" ca="1" si="283"/>
        <v xml:space="preserve"> 支付宝 </v>
      </c>
      <c r="S959" t="str">
        <f t="shared" ca="1" si="284"/>
        <v>信用卡 - 微信支付 - 支付宝</v>
      </c>
    </row>
    <row r="960" spans="1:19" x14ac:dyDescent="0.2">
      <c r="A960" s="3">
        <f t="shared" ca="1" si="269"/>
        <v>172749</v>
      </c>
      <c r="B960">
        <v>101329</v>
      </c>
      <c r="C960">
        <f t="shared" ca="1" si="270"/>
        <v>13075588185</v>
      </c>
      <c r="D960" t="str">
        <f t="shared" ca="1" si="288"/>
        <v xml:space="preserve"> 天猫 </v>
      </c>
      <c r="E960" t="str">
        <f t="shared" ca="1" si="288"/>
        <v xml:space="preserve"> 天猫 </v>
      </c>
      <c r="F960" t="str">
        <f t="shared" ca="1" si="271"/>
        <v xml:space="preserve"> 微信支付 </v>
      </c>
      <c r="G960" t="str">
        <f t="shared" ca="1" si="272"/>
        <v xml:space="preserve"> 天猫 - 天猫 - 微信支付 </v>
      </c>
      <c r="H960" t="str">
        <f t="shared" ca="1" si="273"/>
        <v>8185</v>
      </c>
      <c r="I960">
        <f t="shared" ca="1" si="274"/>
        <v>6</v>
      </c>
      <c r="J960" t="str">
        <f t="shared" ca="1" si="275"/>
        <v>天猫 - 天猫 - 微信支付</v>
      </c>
      <c r="K960" t="str">
        <f t="shared" ca="1" si="276"/>
        <v>130****8185</v>
      </c>
      <c r="L960">
        <f t="shared" si="277"/>
        <v>960</v>
      </c>
      <c r="M960">
        <f t="shared" si="278"/>
        <v>959</v>
      </c>
      <c r="N960" s="3">
        <f t="shared" ca="1" si="286"/>
        <v>141985</v>
      </c>
      <c r="O960" s="5">
        <f t="shared" ca="1" si="280"/>
        <v>109547</v>
      </c>
      <c r="P960" t="str">
        <f t="shared" ca="1" si="281"/>
        <v xml:space="preserve"> 支付宝 </v>
      </c>
      <c r="Q960" t="str">
        <f t="shared" ca="1" si="282"/>
        <v xml:space="preserve"> 信用卡 </v>
      </c>
      <c r="R960" t="str">
        <f t="shared" ca="1" si="283"/>
        <v xml:space="preserve"> 微信支付 </v>
      </c>
      <c r="S960" t="str">
        <f t="shared" ca="1" si="284"/>
        <v>支付宝 - 信用卡 - 微信支付</v>
      </c>
    </row>
    <row r="961" spans="1:19" x14ac:dyDescent="0.2">
      <c r="A961" s="3">
        <f t="shared" ca="1" si="269"/>
        <v>109547</v>
      </c>
      <c r="B961">
        <v>100300</v>
      </c>
      <c r="C961">
        <f t="shared" ca="1" si="270"/>
        <v>13416940783</v>
      </c>
      <c r="D961" t="str">
        <f t="shared" ca="1" si="288"/>
        <v xml:space="preserve"> 天猫 </v>
      </c>
      <c r="E961" t="str">
        <f t="shared" ca="1" si="288"/>
        <v xml:space="preserve"> 微信 </v>
      </c>
      <c r="F961" t="str">
        <f t="shared" ca="1" si="271"/>
        <v xml:space="preserve"> 信用卡 </v>
      </c>
      <c r="G961" t="str">
        <f t="shared" ca="1" si="272"/>
        <v xml:space="preserve"> 天猫 - 微信 - 信用卡 </v>
      </c>
      <c r="H961" t="str">
        <f t="shared" ca="1" si="273"/>
        <v>0783</v>
      </c>
      <c r="I961">
        <f t="shared" ca="1" si="274"/>
        <v>6</v>
      </c>
      <c r="J961" t="str">
        <f t="shared" ca="1" si="275"/>
        <v>天猫 - 微信 - 信用卡</v>
      </c>
      <c r="K961" t="str">
        <f t="shared" ca="1" si="276"/>
        <v>134****0783</v>
      </c>
      <c r="L961">
        <f t="shared" si="277"/>
        <v>961</v>
      </c>
      <c r="M961">
        <f t="shared" si="278"/>
        <v>960</v>
      </c>
      <c r="N961" s="3">
        <f t="shared" ca="1" si="286"/>
        <v>101311</v>
      </c>
      <c r="O961" s="5">
        <f t="shared" ca="1" si="280"/>
        <v>173391</v>
      </c>
      <c r="P961" t="str">
        <f t="shared" ca="1" si="281"/>
        <v xml:space="preserve"> 支付宝 </v>
      </c>
      <c r="Q961" t="str">
        <f t="shared" ca="1" si="282"/>
        <v xml:space="preserve"> 微信支付 </v>
      </c>
      <c r="R961" t="str">
        <f t="shared" ca="1" si="283"/>
        <v xml:space="preserve"> 信用卡 </v>
      </c>
      <c r="S961" t="str">
        <f t="shared" ca="1" si="284"/>
        <v>支付宝 - 微信支付 - 信用卡</v>
      </c>
    </row>
    <row r="962" spans="1:19" x14ac:dyDescent="0.2">
      <c r="A962" s="3">
        <f t="shared" ref="A962:A1025" ca="1" si="289">ROUND((RAND()*100000+100000),0)</f>
        <v>173391</v>
      </c>
      <c r="B962">
        <v>101318</v>
      </c>
      <c r="C962">
        <f t="shared" ref="C962:C1025" ca="1" si="290">ROUND((13000000000+RAND()*1000000000),0)</f>
        <v>13685703537</v>
      </c>
      <c r="D962" t="str">
        <f t="shared" ref="D962:E981" ca="1" si="291">IF(RAND()&lt;0.33," 天猫 ",IF(RAND()&lt;0.66," 微信 "," App "))</f>
        <v xml:space="preserve"> 微信 </v>
      </c>
      <c r="E962" t="str">
        <f t="shared" ca="1" si="291"/>
        <v xml:space="preserve"> 微信 </v>
      </c>
      <c r="F962" t="str">
        <f t="shared" ref="F962:F1025" ca="1" si="292">IF(RAND()&lt;0.33," 信用卡 ",IF(RAND()&lt;0.66," 微信支付 "," 支付宝 "))</f>
        <v xml:space="preserve"> 微信支付 </v>
      </c>
      <c r="G962" t="str">
        <f t="shared" ref="G962:G1025" ca="1" si="293">CONCATENATE(D962,"-",E962,"-",F962)</f>
        <v xml:space="preserve"> 微信 - 微信 - 微信支付 </v>
      </c>
      <c r="H962" t="str">
        <f t="shared" ref="H962:H1025" ca="1" si="294">RIGHT(C962,4)</f>
        <v>3537</v>
      </c>
      <c r="I962">
        <f t="shared" ref="I962:I1025" ca="1" si="295">LEN(A962)</f>
        <v>6</v>
      </c>
      <c r="J962" t="str">
        <f t="shared" ref="J962:J1025" ca="1" si="296">TRIM(G962)</f>
        <v>微信 - 微信 - 微信支付</v>
      </c>
      <c r="K962" t="str">
        <f t="shared" ref="K962:K1025" ca="1" si="297">REPLACE(C962,4,4,"****")</f>
        <v>136****3537</v>
      </c>
      <c r="L962">
        <f t="shared" ref="L962:L1025" si="298">ROW(A962)</f>
        <v>962</v>
      </c>
      <c r="M962">
        <f t="shared" ref="M962:M1025" si="299">MATCH(B962,$B$2:$B$1501,)</f>
        <v>961</v>
      </c>
      <c r="N962" s="3">
        <f t="shared" ca="1" si="286"/>
        <v>184984</v>
      </c>
      <c r="O962" s="5">
        <f t="shared" ref="O962:O1025" ca="1" si="300">A963</f>
        <v>196325</v>
      </c>
      <c r="P962" t="str">
        <f t="shared" ca="1" si="281"/>
        <v xml:space="preserve"> 支付宝 </v>
      </c>
      <c r="Q962" t="str">
        <f t="shared" ca="1" si="282"/>
        <v xml:space="preserve"> 微信支付 </v>
      </c>
      <c r="R962" t="str">
        <f t="shared" ca="1" si="283"/>
        <v xml:space="preserve"> 微信支付 </v>
      </c>
      <c r="S962" t="str">
        <f t="shared" ca="1" si="284"/>
        <v>支付宝 - 微信支付 - 微信支付</v>
      </c>
    </row>
    <row r="963" spans="1:19" x14ac:dyDescent="0.2">
      <c r="A963" s="3">
        <f t="shared" ca="1" si="289"/>
        <v>196325</v>
      </c>
      <c r="B963">
        <v>101142</v>
      </c>
      <c r="C963">
        <f t="shared" ca="1" si="290"/>
        <v>13717634586</v>
      </c>
      <c r="D963" t="str">
        <f t="shared" ca="1" si="291"/>
        <v xml:space="preserve"> 微信 </v>
      </c>
      <c r="E963" t="str">
        <f t="shared" ca="1" si="291"/>
        <v xml:space="preserve"> 微信 </v>
      </c>
      <c r="F963" t="str">
        <f t="shared" ca="1" si="292"/>
        <v xml:space="preserve"> 信用卡 </v>
      </c>
      <c r="G963" t="str">
        <f t="shared" ca="1" si="293"/>
        <v xml:space="preserve"> 微信 - 微信 - 信用卡 </v>
      </c>
      <c r="H963" t="str">
        <f t="shared" ca="1" si="294"/>
        <v>4586</v>
      </c>
      <c r="I963">
        <f t="shared" ca="1" si="295"/>
        <v>6</v>
      </c>
      <c r="J963" t="str">
        <f t="shared" ca="1" si="296"/>
        <v>微信 - 微信 - 信用卡</v>
      </c>
      <c r="K963" t="str">
        <f t="shared" ca="1" si="297"/>
        <v>137****4586</v>
      </c>
      <c r="L963">
        <f t="shared" si="298"/>
        <v>963</v>
      </c>
      <c r="M963">
        <f t="shared" si="299"/>
        <v>962</v>
      </c>
      <c r="N963" s="3">
        <f t="shared" ca="1" si="286"/>
        <v>104560</v>
      </c>
      <c r="O963" s="5">
        <f t="shared" ca="1" si="300"/>
        <v>109371</v>
      </c>
      <c r="P963" t="str">
        <f t="shared" ca="1" si="281"/>
        <v xml:space="preserve"> 信用卡 </v>
      </c>
      <c r="Q963" t="str">
        <f t="shared" ca="1" si="282"/>
        <v xml:space="preserve"> 信用卡 </v>
      </c>
      <c r="R963" t="str">
        <f t="shared" ca="1" si="283"/>
        <v xml:space="preserve"> 微信支付 </v>
      </c>
      <c r="S963" t="str">
        <f t="shared" ca="1" si="284"/>
        <v>信用卡 - 信用卡 - 微信支付</v>
      </c>
    </row>
    <row r="964" spans="1:19" x14ac:dyDescent="0.2">
      <c r="A964" s="3">
        <f t="shared" ca="1" si="289"/>
        <v>109371</v>
      </c>
      <c r="B964">
        <v>101265</v>
      </c>
      <c r="C964">
        <f t="shared" ca="1" si="290"/>
        <v>13710043756</v>
      </c>
      <c r="D964" t="str">
        <f t="shared" ca="1" si="291"/>
        <v xml:space="preserve"> App </v>
      </c>
      <c r="E964" t="str">
        <f t="shared" ca="1" si="291"/>
        <v xml:space="preserve"> 微信 </v>
      </c>
      <c r="F964" t="str">
        <f t="shared" ca="1" si="292"/>
        <v xml:space="preserve"> 信用卡 </v>
      </c>
      <c r="G964" t="str">
        <f t="shared" ca="1" si="293"/>
        <v xml:space="preserve"> App - 微信 - 信用卡 </v>
      </c>
      <c r="H964" t="str">
        <f t="shared" ca="1" si="294"/>
        <v>3756</v>
      </c>
      <c r="I964">
        <f t="shared" ca="1" si="295"/>
        <v>6</v>
      </c>
      <c r="J964" t="str">
        <f t="shared" ca="1" si="296"/>
        <v>App - 微信 - 信用卡</v>
      </c>
      <c r="K964" t="str">
        <f t="shared" ca="1" si="297"/>
        <v>137****3756</v>
      </c>
      <c r="L964">
        <f t="shared" si="298"/>
        <v>964</v>
      </c>
      <c r="M964">
        <f t="shared" si="299"/>
        <v>963</v>
      </c>
      <c r="N964" s="3">
        <f t="shared" ca="1" si="286"/>
        <v>143138</v>
      </c>
      <c r="O964" s="5">
        <f t="shared" ca="1" si="300"/>
        <v>146262</v>
      </c>
      <c r="P964" t="str">
        <f t="shared" ref="P964:P1027" ca="1" si="301">INDEX($F$2:$F$1501,(MATCH($B963+1,$B$2:$B$1501,)))</f>
        <v xml:space="preserve"> 微信支付 </v>
      </c>
      <c r="Q964" t="str">
        <f t="shared" ref="Q964:Q1027" ca="1" si="302">INDEX($F$2:$F$1501,(MATCH($B963+2,$B$2:$B$1501,)))</f>
        <v xml:space="preserve"> 信用卡 </v>
      </c>
      <c r="R964" t="str">
        <f t="shared" ref="R964:R1027" ca="1" si="303">INDEX($F$2:$F$1501,(MATCH($B963+3,$B$2:$B$1501,)))</f>
        <v xml:space="preserve"> 微信支付 </v>
      </c>
      <c r="S964" t="str">
        <f t="shared" ref="S964:S1027" ca="1" si="304">TRIM(_xlfn.CONCAT(P964,"-",Q964,"-",R964))</f>
        <v>微信支付 - 信用卡 - 微信支付</v>
      </c>
    </row>
    <row r="965" spans="1:19" x14ac:dyDescent="0.2">
      <c r="A965" s="3">
        <f t="shared" ca="1" si="289"/>
        <v>146262</v>
      </c>
      <c r="B965">
        <v>100580</v>
      </c>
      <c r="C965">
        <f t="shared" ca="1" si="290"/>
        <v>13391051969</v>
      </c>
      <c r="D965" t="str">
        <f t="shared" ca="1" si="291"/>
        <v xml:space="preserve"> 天猫 </v>
      </c>
      <c r="E965" t="str">
        <f t="shared" ca="1" si="291"/>
        <v xml:space="preserve"> 天猫 </v>
      </c>
      <c r="F965" t="str">
        <f t="shared" ca="1" si="292"/>
        <v xml:space="preserve"> 信用卡 </v>
      </c>
      <c r="G965" t="str">
        <f t="shared" ca="1" si="293"/>
        <v xml:space="preserve"> 天猫 - 天猫 - 信用卡 </v>
      </c>
      <c r="H965" t="str">
        <f t="shared" ca="1" si="294"/>
        <v>1969</v>
      </c>
      <c r="I965">
        <f t="shared" ca="1" si="295"/>
        <v>6</v>
      </c>
      <c r="J965" t="str">
        <f t="shared" ca="1" si="296"/>
        <v>天猫 - 天猫 - 信用卡</v>
      </c>
      <c r="K965" t="str">
        <f t="shared" ca="1" si="297"/>
        <v>133****1969</v>
      </c>
      <c r="L965">
        <f t="shared" si="298"/>
        <v>965</v>
      </c>
      <c r="M965">
        <f t="shared" si="299"/>
        <v>964</v>
      </c>
      <c r="N965" s="3">
        <f t="shared" ca="1" si="286"/>
        <v>108359</v>
      </c>
      <c r="O965" s="5">
        <f t="shared" ca="1" si="300"/>
        <v>171706</v>
      </c>
      <c r="P965" t="str">
        <f t="shared" ca="1" si="301"/>
        <v xml:space="preserve"> 微信支付 </v>
      </c>
      <c r="Q965" t="str">
        <f t="shared" ca="1" si="302"/>
        <v xml:space="preserve"> 微信支付 </v>
      </c>
      <c r="R965" t="str">
        <f t="shared" ca="1" si="303"/>
        <v xml:space="preserve"> 信用卡 </v>
      </c>
      <c r="S965" t="str">
        <f t="shared" ca="1" si="304"/>
        <v>微信支付 - 微信支付 - 信用卡</v>
      </c>
    </row>
    <row r="966" spans="1:19" x14ac:dyDescent="0.2">
      <c r="A966" s="3">
        <f t="shared" ca="1" si="289"/>
        <v>171706</v>
      </c>
      <c r="B966">
        <v>100675</v>
      </c>
      <c r="C966">
        <f t="shared" ca="1" si="290"/>
        <v>13883037595</v>
      </c>
      <c r="D966" t="str">
        <f t="shared" ca="1" si="291"/>
        <v xml:space="preserve"> 微信 </v>
      </c>
      <c r="E966" t="str">
        <f t="shared" ca="1" si="291"/>
        <v xml:space="preserve"> 天猫 </v>
      </c>
      <c r="F966" t="str">
        <f t="shared" ca="1" si="292"/>
        <v xml:space="preserve"> 信用卡 </v>
      </c>
      <c r="G966" t="str">
        <f t="shared" ca="1" si="293"/>
        <v xml:space="preserve"> 微信 - 天猫 - 信用卡 </v>
      </c>
      <c r="H966" t="str">
        <f t="shared" ca="1" si="294"/>
        <v>7595</v>
      </c>
      <c r="I966">
        <f t="shared" ca="1" si="295"/>
        <v>6</v>
      </c>
      <c r="J966" t="str">
        <f t="shared" ca="1" si="296"/>
        <v>微信 - 天猫 - 信用卡</v>
      </c>
      <c r="K966" t="str">
        <f t="shared" ca="1" si="297"/>
        <v>138****7595</v>
      </c>
      <c r="L966">
        <f t="shared" si="298"/>
        <v>966</v>
      </c>
      <c r="M966">
        <f t="shared" si="299"/>
        <v>965</v>
      </c>
      <c r="N966" s="3">
        <f t="shared" ca="1" si="286"/>
        <v>193513</v>
      </c>
      <c r="O966" s="5">
        <f t="shared" ca="1" si="300"/>
        <v>161020</v>
      </c>
      <c r="P966" t="str">
        <f t="shared" ca="1" si="301"/>
        <v xml:space="preserve"> 微信支付 </v>
      </c>
      <c r="Q966" t="str">
        <f t="shared" ca="1" si="302"/>
        <v xml:space="preserve"> 信用卡 </v>
      </c>
      <c r="R966" t="str">
        <f t="shared" ca="1" si="303"/>
        <v xml:space="preserve"> 信用卡 </v>
      </c>
      <c r="S966" t="str">
        <f t="shared" ca="1" si="304"/>
        <v>微信支付 - 信用卡 - 信用卡</v>
      </c>
    </row>
    <row r="967" spans="1:19" x14ac:dyDescent="0.2">
      <c r="A967" s="3">
        <f t="shared" ca="1" si="289"/>
        <v>161020</v>
      </c>
      <c r="B967">
        <v>100256</v>
      </c>
      <c r="C967">
        <f t="shared" ca="1" si="290"/>
        <v>13750941669</v>
      </c>
      <c r="D967" t="str">
        <f t="shared" ca="1" si="291"/>
        <v xml:space="preserve"> 微信 </v>
      </c>
      <c r="E967" t="str">
        <f t="shared" ca="1" si="291"/>
        <v xml:space="preserve"> App </v>
      </c>
      <c r="F967" t="str">
        <f t="shared" ca="1" si="292"/>
        <v xml:space="preserve"> 微信支付 </v>
      </c>
      <c r="G967" t="str">
        <f t="shared" ca="1" si="293"/>
        <v xml:space="preserve"> 微信 - App - 微信支付 </v>
      </c>
      <c r="H967" t="str">
        <f t="shared" ca="1" si="294"/>
        <v>1669</v>
      </c>
      <c r="I967">
        <f t="shared" ca="1" si="295"/>
        <v>6</v>
      </c>
      <c r="J967" t="str">
        <f t="shared" ca="1" si="296"/>
        <v>微信 - App - 微信支付</v>
      </c>
      <c r="K967" t="str">
        <f t="shared" ca="1" si="297"/>
        <v>137****1669</v>
      </c>
      <c r="L967">
        <f t="shared" si="298"/>
        <v>967</v>
      </c>
      <c r="M967">
        <f t="shared" si="299"/>
        <v>966</v>
      </c>
      <c r="N967" s="3">
        <f t="shared" ca="1" si="286"/>
        <v>119261</v>
      </c>
      <c r="O967" s="5">
        <f t="shared" ca="1" si="300"/>
        <v>121264</v>
      </c>
      <c r="P967" t="str">
        <f t="shared" ca="1" si="301"/>
        <v xml:space="preserve"> 微信支付 </v>
      </c>
      <c r="Q967" t="str">
        <f t="shared" ca="1" si="302"/>
        <v xml:space="preserve"> 信用卡 </v>
      </c>
      <c r="R967" t="str">
        <f t="shared" ca="1" si="303"/>
        <v xml:space="preserve"> 支付宝 </v>
      </c>
      <c r="S967" t="str">
        <f t="shared" ca="1" si="304"/>
        <v>微信支付 - 信用卡 - 支付宝</v>
      </c>
    </row>
    <row r="968" spans="1:19" x14ac:dyDescent="0.2">
      <c r="A968" s="3">
        <f t="shared" ca="1" si="289"/>
        <v>121264</v>
      </c>
      <c r="B968">
        <v>100213</v>
      </c>
      <c r="C968">
        <f t="shared" ca="1" si="290"/>
        <v>13020552336</v>
      </c>
      <c r="D968" t="str">
        <f t="shared" ca="1" si="291"/>
        <v xml:space="preserve"> 微信 </v>
      </c>
      <c r="E968" t="str">
        <f t="shared" ca="1" si="291"/>
        <v xml:space="preserve"> 天猫 </v>
      </c>
      <c r="F968" t="str">
        <f t="shared" ca="1" si="292"/>
        <v xml:space="preserve"> 支付宝 </v>
      </c>
      <c r="G968" t="str">
        <f t="shared" ca="1" si="293"/>
        <v xml:space="preserve"> 微信 - 天猫 - 支付宝 </v>
      </c>
      <c r="H968" t="str">
        <f t="shared" ca="1" si="294"/>
        <v>2336</v>
      </c>
      <c r="I968">
        <f t="shared" ca="1" si="295"/>
        <v>6</v>
      </c>
      <c r="J968" t="str">
        <f t="shared" ca="1" si="296"/>
        <v>微信 - 天猫 - 支付宝</v>
      </c>
      <c r="K968" t="str">
        <f t="shared" ca="1" si="297"/>
        <v>130****2336</v>
      </c>
      <c r="L968">
        <f t="shared" si="298"/>
        <v>968</v>
      </c>
      <c r="M968">
        <f t="shared" si="299"/>
        <v>967</v>
      </c>
      <c r="N968" s="3">
        <f t="shared" ca="1" si="286"/>
        <v>131483</v>
      </c>
      <c r="O968" s="5">
        <f t="shared" ca="1" si="300"/>
        <v>179193</v>
      </c>
      <c r="P968" t="str">
        <f t="shared" ca="1" si="301"/>
        <v xml:space="preserve"> 支付宝 </v>
      </c>
      <c r="Q968" t="str">
        <f t="shared" ca="1" si="302"/>
        <v xml:space="preserve"> 微信支付 </v>
      </c>
      <c r="R968" t="str">
        <f t="shared" ca="1" si="303"/>
        <v xml:space="preserve"> 信用卡 </v>
      </c>
      <c r="S968" t="str">
        <f t="shared" ca="1" si="304"/>
        <v>支付宝 - 微信支付 - 信用卡</v>
      </c>
    </row>
    <row r="969" spans="1:19" x14ac:dyDescent="0.2">
      <c r="A969" s="3">
        <f t="shared" ca="1" si="289"/>
        <v>179193</v>
      </c>
      <c r="B969">
        <v>100454</v>
      </c>
      <c r="C969">
        <f t="shared" ca="1" si="290"/>
        <v>13971086620</v>
      </c>
      <c r="D969" t="str">
        <f t="shared" ca="1" si="291"/>
        <v xml:space="preserve"> 微信 </v>
      </c>
      <c r="E969" t="str">
        <f t="shared" ca="1" si="291"/>
        <v xml:space="preserve"> App </v>
      </c>
      <c r="F969" t="str">
        <f t="shared" ca="1" si="292"/>
        <v xml:space="preserve"> 信用卡 </v>
      </c>
      <c r="G969" t="str">
        <f t="shared" ca="1" si="293"/>
        <v xml:space="preserve"> 微信 - App - 信用卡 </v>
      </c>
      <c r="H969" t="str">
        <f t="shared" ca="1" si="294"/>
        <v>6620</v>
      </c>
      <c r="I969">
        <f t="shared" ca="1" si="295"/>
        <v>6</v>
      </c>
      <c r="J969" t="str">
        <f t="shared" ca="1" si="296"/>
        <v>微信 - App - 信用卡</v>
      </c>
      <c r="K969" t="str">
        <f t="shared" ca="1" si="297"/>
        <v>139****6620</v>
      </c>
      <c r="L969">
        <f t="shared" si="298"/>
        <v>969</v>
      </c>
      <c r="M969">
        <f t="shared" si="299"/>
        <v>968</v>
      </c>
      <c r="N969" s="3">
        <f t="shared" ca="1" si="286"/>
        <v>160324</v>
      </c>
      <c r="O969" s="5">
        <f t="shared" ca="1" si="300"/>
        <v>198683</v>
      </c>
      <c r="P969" t="str">
        <f t="shared" ca="1" si="301"/>
        <v xml:space="preserve"> 微信支付 </v>
      </c>
      <c r="Q969" t="str">
        <f t="shared" ca="1" si="302"/>
        <v xml:space="preserve"> 信用卡 </v>
      </c>
      <c r="R969" t="str">
        <f t="shared" ca="1" si="303"/>
        <v xml:space="preserve"> 微信支付 </v>
      </c>
      <c r="S969" t="str">
        <f t="shared" ca="1" si="304"/>
        <v>微信支付 - 信用卡 - 微信支付</v>
      </c>
    </row>
    <row r="970" spans="1:19" x14ac:dyDescent="0.2">
      <c r="A970" s="3">
        <f t="shared" ca="1" si="289"/>
        <v>198683</v>
      </c>
      <c r="B970">
        <v>100594</v>
      </c>
      <c r="C970">
        <f t="shared" ca="1" si="290"/>
        <v>13697283360</v>
      </c>
      <c r="D970" t="str">
        <f t="shared" ca="1" si="291"/>
        <v xml:space="preserve"> 微信 </v>
      </c>
      <c r="E970" t="str">
        <f t="shared" ca="1" si="291"/>
        <v xml:space="preserve"> App </v>
      </c>
      <c r="F970" t="str">
        <f t="shared" ca="1" si="292"/>
        <v xml:space="preserve"> 支付宝 </v>
      </c>
      <c r="G970" t="str">
        <f t="shared" ca="1" si="293"/>
        <v xml:space="preserve"> 微信 - App - 支付宝 </v>
      </c>
      <c r="H970" t="str">
        <f t="shared" ca="1" si="294"/>
        <v>3360</v>
      </c>
      <c r="I970">
        <f t="shared" ca="1" si="295"/>
        <v>6</v>
      </c>
      <c r="J970" t="str">
        <f t="shared" ca="1" si="296"/>
        <v>微信 - App - 支付宝</v>
      </c>
      <c r="K970" t="str">
        <f t="shared" ca="1" si="297"/>
        <v>136****3360</v>
      </c>
      <c r="L970">
        <f t="shared" si="298"/>
        <v>970</v>
      </c>
      <c r="M970">
        <f t="shared" si="299"/>
        <v>969</v>
      </c>
      <c r="N970" s="3">
        <f t="shared" ref="N970:N1033" ca="1" si="305">INDEX($A$2:$A$1501,(MATCH(B970+1,$B$2:$B$1501,)))</f>
        <v>132306</v>
      </c>
      <c r="O970" s="5">
        <f t="shared" ca="1" si="300"/>
        <v>123873</v>
      </c>
      <c r="P970" t="str">
        <f t="shared" ca="1" si="301"/>
        <v xml:space="preserve"> 微信支付 </v>
      </c>
      <c r="Q970" t="str">
        <f t="shared" ca="1" si="302"/>
        <v xml:space="preserve"> 信用卡 </v>
      </c>
      <c r="R970" t="str">
        <f t="shared" ca="1" si="303"/>
        <v xml:space="preserve"> 信用卡 </v>
      </c>
      <c r="S970" t="str">
        <f t="shared" ca="1" si="304"/>
        <v>微信支付 - 信用卡 - 信用卡</v>
      </c>
    </row>
    <row r="971" spans="1:19" x14ac:dyDescent="0.2">
      <c r="A971" s="3">
        <f t="shared" ca="1" si="289"/>
        <v>123873</v>
      </c>
      <c r="B971">
        <v>100986</v>
      </c>
      <c r="C971">
        <f t="shared" ca="1" si="290"/>
        <v>13011467669</v>
      </c>
      <c r="D971" t="str">
        <f t="shared" ca="1" si="291"/>
        <v xml:space="preserve"> 微信 </v>
      </c>
      <c r="E971" t="str">
        <f t="shared" ca="1" si="291"/>
        <v xml:space="preserve"> 微信 </v>
      </c>
      <c r="F971" t="str">
        <f t="shared" ca="1" si="292"/>
        <v xml:space="preserve"> 微信支付 </v>
      </c>
      <c r="G971" t="str">
        <f t="shared" ca="1" si="293"/>
        <v xml:space="preserve"> 微信 - 微信 - 微信支付 </v>
      </c>
      <c r="H971" t="str">
        <f t="shared" ca="1" si="294"/>
        <v>7669</v>
      </c>
      <c r="I971">
        <f t="shared" ca="1" si="295"/>
        <v>6</v>
      </c>
      <c r="J971" t="str">
        <f t="shared" ca="1" si="296"/>
        <v>微信 - 微信 - 微信支付</v>
      </c>
      <c r="K971" t="str">
        <f t="shared" ca="1" si="297"/>
        <v>130****7669</v>
      </c>
      <c r="L971">
        <f t="shared" si="298"/>
        <v>971</v>
      </c>
      <c r="M971">
        <f t="shared" si="299"/>
        <v>970</v>
      </c>
      <c r="N971" s="3">
        <f t="shared" ca="1" si="305"/>
        <v>150070</v>
      </c>
      <c r="O971" s="5">
        <f t="shared" ca="1" si="300"/>
        <v>187961</v>
      </c>
      <c r="P971" t="str">
        <f t="shared" ca="1" si="301"/>
        <v xml:space="preserve"> 支付宝 </v>
      </c>
      <c r="Q971" t="str">
        <f t="shared" ca="1" si="302"/>
        <v xml:space="preserve"> 信用卡 </v>
      </c>
      <c r="R971" t="str">
        <f t="shared" ca="1" si="303"/>
        <v xml:space="preserve"> 支付宝 </v>
      </c>
      <c r="S971" t="str">
        <f t="shared" ca="1" si="304"/>
        <v>支付宝 - 信用卡 - 支付宝</v>
      </c>
    </row>
    <row r="972" spans="1:19" x14ac:dyDescent="0.2">
      <c r="A972" s="3">
        <f t="shared" ca="1" si="289"/>
        <v>187961</v>
      </c>
      <c r="B972">
        <v>100662</v>
      </c>
      <c r="C972">
        <f t="shared" ca="1" si="290"/>
        <v>13878422335</v>
      </c>
      <c r="D972" t="str">
        <f t="shared" ca="1" si="291"/>
        <v xml:space="preserve"> 天猫 </v>
      </c>
      <c r="E972" t="str">
        <f t="shared" ca="1" si="291"/>
        <v xml:space="preserve"> 天猫 </v>
      </c>
      <c r="F972" t="str">
        <f t="shared" ca="1" si="292"/>
        <v xml:space="preserve"> 信用卡 </v>
      </c>
      <c r="G972" t="str">
        <f t="shared" ca="1" si="293"/>
        <v xml:space="preserve"> 天猫 - 天猫 - 信用卡 </v>
      </c>
      <c r="H972" t="str">
        <f t="shared" ca="1" si="294"/>
        <v>2335</v>
      </c>
      <c r="I972">
        <f t="shared" ca="1" si="295"/>
        <v>6</v>
      </c>
      <c r="J972" t="str">
        <f t="shared" ca="1" si="296"/>
        <v>天猫 - 天猫 - 信用卡</v>
      </c>
      <c r="K972" t="str">
        <f t="shared" ca="1" si="297"/>
        <v>138****2335</v>
      </c>
      <c r="L972">
        <f t="shared" si="298"/>
        <v>972</v>
      </c>
      <c r="M972">
        <f t="shared" si="299"/>
        <v>971</v>
      </c>
      <c r="N972" s="3">
        <f t="shared" ca="1" si="305"/>
        <v>148844</v>
      </c>
      <c r="O972" s="5">
        <f t="shared" ca="1" si="300"/>
        <v>112416</v>
      </c>
      <c r="P972" t="str">
        <f t="shared" ca="1" si="301"/>
        <v xml:space="preserve"> 信用卡 </v>
      </c>
      <c r="Q972" t="str">
        <f t="shared" ca="1" si="302"/>
        <v xml:space="preserve"> 微信支付 </v>
      </c>
      <c r="R972" t="str">
        <f t="shared" ca="1" si="303"/>
        <v xml:space="preserve"> 微信支付 </v>
      </c>
      <c r="S972" t="str">
        <f t="shared" ca="1" si="304"/>
        <v>信用卡 - 微信支付 - 微信支付</v>
      </c>
    </row>
    <row r="973" spans="1:19" x14ac:dyDescent="0.2">
      <c r="A973" s="3">
        <f t="shared" ca="1" si="289"/>
        <v>112416</v>
      </c>
      <c r="B973">
        <v>100423</v>
      </c>
      <c r="C973">
        <f t="shared" ca="1" si="290"/>
        <v>13734886023</v>
      </c>
      <c r="D973" t="str">
        <f t="shared" ca="1" si="291"/>
        <v xml:space="preserve"> 天猫 </v>
      </c>
      <c r="E973" t="str">
        <f t="shared" ca="1" si="291"/>
        <v xml:space="preserve"> 微信 </v>
      </c>
      <c r="F973" t="str">
        <f t="shared" ca="1" si="292"/>
        <v xml:space="preserve"> 微信支付 </v>
      </c>
      <c r="G973" t="str">
        <f t="shared" ca="1" si="293"/>
        <v xml:space="preserve"> 天猫 - 微信 - 微信支付 </v>
      </c>
      <c r="H973" t="str">
        <f t="shared" ca="1" si="294"/>
        <v>6023</v>
      </c>
      <c r="I973">
        <f t="shared" ca="1" si="295"/>
        <v>6</v>
      </c>
      <c r="J973" t="str">
        <f t="shared" ca="1" si="296"/>
        <v>天猫 - 微信 - 微信支付</v>
      </c>
      <c r="K973" t="str">
        <f t="shared" ca="1" si="297"/>
        <v>137****6023</v>
      </c>
      <c r="L973">
        <f t="shared" si="298"/>
        <v>973</v>
      </c>
      <c r="M973">
        <f t="shared" si="299"/>
        <v>972</v>
      </c>
      <c r="N973" s="3">
        <f t="shared" ca="1" si="305"/>
        <v>186195</v>
      </c>
      <c r="O973" s="5">
        <f t="shared" ca="1" si="300"/>
        <v>193926</v>
      </c>
      <c r="P973" t="str">
        <f t="shared" ca="1" si="301"/>
        <v xml:space="preserve"> 支付宝 </v>
      </c>
      <c r="Q973" t="str">
        <f t="shared" ca="1" si="302"/>
        <v xml:space="preserve"> 微信支付 </v>
      </c>
      <c r="R973" t="str">
        <f t="shared" ca="1" si="303"/>
        <v xml:space="preserve"> 信用卡 </v>
      </c>
      <c r="S973" t="str">
        <f t="shared" ca="1" si="304"/>
        <v>支付宝 - 微信支付 - 信用卡</v>
      </c>
    </row>
    <row r="974" spans="1:19" x14ac:dyDescent="0.2">
      <c r="A974" s="3">
        <f t="shared" ca="1" si="289"/>
        <v>193926</v>
      </c>
      <c r="B974">
        <v>101274</v>
      </c>
      <c r="C974">
        <f t="shared" ca="1" si="290"/>
        <v>13402236959</v>
      </c>
      <c r="D974" t="str">
        <f t="shared" ca="1" si="291"/>
        <v xml:space="preserve"> 天猫 </v>
      </c>
      <c r="E974" t="str">
        <f t="shared" ca="1" si="291"/>
        <v xml:space="preserve"> 微信 </v>
      </c>
      <c r="F974" t="str">
        <f t="shared" ca="1" si="292"/>
        <v xml:space="preserve"> 微信支付 </v>
      </c>
      <c r="G974" t="str">
        <f t="shared" ca="1" si="293"/>
        <v xml:space="preserve"> 天猫 - 微信 - 微信支付 </v>
      </c>
      <c r="H974" t="str">
        <f t="shared" ca="1" si="294"/>
        <v>6959</v>
      </c>
      <c r="I974">
        <f t="shared" ca="1" si="295"/>
        <v>6</v>
      </c>
      <c r="J974" t="str">
        <f t="shared" ca="1" si="296"/>
        <v>天猫 - 微信 - 微信支付</v>
      </c>
      <c r="K974" t="str">
        <f t="shared" ca="1" si="297"/>
        <v>134****6959</v>
      </c>
      <c r="L974">
        <f t="shared" si="298"/>
        <v>974</v>
      </c>
      <c r="M974">
        <f t="shared" si="299"/>
        <v>973</v>
      </c>
      <c r="N974" s="3">
        <f t="shared" ca="1" si="305"/>
        <v>167168</v>
      </c>
      <c r="O974" s="5">
        <f t="shared" ca="1" si="300"/>
        <v>118892</v>
      </c>
      <c r="P974" t="str">
        <f t="shared" ca="1" si="301"/>
        <v xml:space="preserve"> 支付宝 </v>
      </c>
      <c r="Q974" t="str">
        <f t="shared" ca="1" si="302"/>
        <v xml:space="preserve"> 微信支付 </v>
      </c>
      <c r="R974" t="str">
        <f t="shared" ca="1" si="303"/>
        <v xml:space="preserve"> 微信支付 </v>
      </c>
      <c r="S974" t="str">
        <f t="shared" ca="1" si="304"/>
        <v>支付宝 - 微信支付 - 微信支付</v>
      </c>
    </row>
    <row r="975" spans="1:19" x14ac:dyDescent="0.2">
      <c r="A975" s="3">
        <f t="shared" ca="1" si="289"/>
        <v>118892</v>
      </c>
      <c r="B975">
        <v>100893</v>
      </c>
      <c r="C975">
        <f t="shared" ca="1" si="290"/>
        <v>13254473342</v>
      </c>
      <c r="D975" t="str">
        <f t="shared" ca="1" si="291"/>
        <v xml:space="preserve"> 微信 </v>
      </c>
      <c r="E975" t="str">
        <f t="shared" ca="1" si="291"/>
        <v xml:space="preserve"> 微信 </v>
      </c>
      <c r="F975" t="str">
        <f t="shared" ca="1" si="292"/>
        <v xml:space="preserve"> 微信支付 </v>
      </c>
      <c r="G975" t="str">
        <f t="shared" ca="1" si="293"/>
        <v xml:space="preserve"> 微信 - 微信 - 微信支付 </v>
      </c>
      <c r="H975" t="str">
        <f t="shared" ca="1" si="294"/>
        <v>3342</v>
      </c>
      <c r="I975">
        <f t="shared" ca="1" si="295"/>
        <v>6</v>
      </c>
      <c r="J975" t="str">
        <f t="shared" ca="1" si="296"/>
        <v>微信 - 微信 - 微信支付</v>
      </c>
      <c r="K975" t="str">
        <f t="shared" ca="1" si="297"/>
        <v>132****3342</v>
      </c>
      <c r="L975">
        <f t="shared" si="298"/>
        <v>975</v>
      </c>
      <c r="M975">
        <f t="shared" si="299"/>
        <v>974</v>
      </c>
      <c r="N975" s="3">
        <f t="shared" ca="1" si="305"/>
        <v>141733</v>
      </c>
      <c r="O975" s="5">
        <f t="shared" ca="1" si="300"/>
        <v>152953</v>
      </c>
      <c r="P975" t="str">
        <f t="shared" ca="1" si="301"/>
        <v xml:space="preserve"> 信用卡 </v>
      </c>
      <c r="Q975" t="str">
        <f t="shared" ca="1" si="302"/>
        <v xml:space="preserve"> 支付宝 </v>
      </c>
      <c r="R975" t="str">
        <f t="shared" ca="1" si="303"/>
        <v xml:space="preserve"> 信用卡 </v>
      </c>
      <c r="S975" t="str">
        <f t="shared" ca="1" si="304"/>
        <v>信用卡 - 支付宝 - 信用卡</v>
      </c>
    </row>
    <row r="976" spans="1:19" x14ac:dyDescent="0.2">
      <c r="A976" s="3">
        <f t="shared" ca="1" si="289"/>
        <v>152953</v>
      </c>
      <c r="B976">
        <v>100861</v>
      </c>
      <c r="C976">
        <f t="shared" ca="1" si="290"/>
        <v>13755194939</v>
      </c>
      <c r="D976" t="str">
        <f t="shared" ca="1" si="291"/>
        <v xml:space="preserve"> 天猫 </v>
      </c>
      <c r="E976" t="str">
        <f t="shared" ca="1" si="291"/>
        <v xml:space="preserve"> 微信 </v>
      </c>
      <c r="F976" t="str">
        <f t="shared" ca="1" si="292"/>
        <v xml:space="preserve"> 支付宝 </v>
      </c>
      <c r="G976" t="str">
        <f t="shared" ca="1" si="293"/>
        <v xml:space="preserve"> 天猫 - 微信 - 支付宝 </v>
      </c>
      <c r="H976" t="str">
        <f t="shared" ca="1" si="294"/>
        <v>4939</v>
      </c>
      <c r="I976">
        <f t="shared" ca="1" si="295"/>
        <v>6</v>
      </c>
      <c r="J976" t="str">
        <f t="shared" ca="1" si="296"/>
        <v>天猫 - 微信 - 支付宝</v>
      </c>
      <c r="K976" t="str">
        <f t="shared" ca="1" si="297"/>
        <v>137****4939</v>
      </c>
      <c r="L976">
        <f t="shared" si="298"/>
        <v>976</v>
      </c>
      <c r="M976">
        <f t="shared" si="299"/>
        <v>975</v>
      </c>
      <c r="N976" s="3">
        <f t="shared" ca="1" si="305"/>
        <v>132117</v>
      </c>
      <c r="O976" s="5">
        <f t="shared" ca="1" si="300"/>
        <v>126866</v>
      </c>
      <c r="P976" t="str">
        <f t="shared" ca="1" si="301"/>
        <v xml:space="preserve"> 信用卡 </v>
      </c>
      <c r="Q976" t="str">
        <f t="shared" ca="1" si="302"/>
        <v xml:space="preserve"> 信用卡 </v>
      </c>
      <c r="R976" t="str">
        <f t="shared" ca="1" si="303"/>
        <v xml:space="preserve"> 微信支付 </v>
      </c>
      <c r="S976" t="str">
        <f t="shared" ca="1" si="304"/>
        <v>信用卡 - 信用卡 - 微信支付</v>
      </c>
    </row>
    <row r="977" spans="1:19" x14ac:dyDescent="0.2">
      <c r="A977" s="3">
        <f t="shared" ca="1" si="289"/>
        <v>126866</v>
      </c>
      <c r="B977">
        <v>101088</v>
      </c>
      <c r="C977">
        <f t="shared" ca="1" si="290"/>
        <v>13169550238</v>
      </c>
      <c r="D977" t="str">
        <f t="shared" ca="1" si="291"/>
        <v xml:space="preserve"> 微信 </v>
      </c>
      <c r="E977" t="str">
        <f t="shared" ca="1" si="291"/>
        <v xml:space="preserve"> 天猫 </v>
      </c>
      <c r="F977" t="str">
        <f t="shared" ca="1" si="292"/>
        <v xml:space="preserve"> 信用卡 </v>
      </c>
      <c r="G977" t="str">
        <f t="shared" ca="1" si="293"/>
        <v xml:space="preserve"> 微信 - 天猫 - 信用卡 </v>
      </c>
      <c r="H977" t="str">
        <f t="shared" ca="1" si="294"/>
        <v>0238</v>
      </c>
      <c r="I977">
        <f t="shared" ca="1" si="295"/>
        <v>6</v>
      </c>
      <c r="J977" t="str">
        <f t="shared" ca="1" si="296"/>
        <v>微信 - 天猫 - 信用卡</v>
      </c>
      <c r="K977" t="str">
        <f t="shared" ca="1" si="297"/>
        <v>131****0238</v>
      </c>
      <c r="L977">
        <f t="shared" si="298"/>
        <v>977</v>
      </c>
      <c r="M977">
        <f t="shared" si="299"/>
        <v>976</v>
      </c>
      <c r="N977" s="3">
        <f t="shared" ca="1" si="305"/>
        <v>183049</v>
      </c>
      <c r="O977" s="5">
        <f t="shared" ca="1" si="300"/>
        <v>146597</v>
      </c>
      <c r="P977" t="str">
        <f t="shared" ca="1" si="301"/>
        <v xml:space="preserve"> 微信支付 </v>
      </c>
      <c r="Q977" t="str">
        <f t="shared" ca="1" si="302"/>
        <v xml:space="preserve"> 支付宝 </v>
      </c>
      <c r="R977" t="str">
        <f t="shared" ca="1" si="303"/>
        <v xml:space="preserve"> 支付宝 </v>
      </c>
      <c r="S977" t="str">
        <f t="shared" ca="1" si="304"/>
        <v>微信支付 - 支付宝 - 支付宝</v>
      </c>
    </row>
    <row r="978" spans="1:19" x14ac:dyDescent="0.2">
      <c r="A978" s="3">
        <f t="shared" ca="1" si="289"/>
        <v>146597</v>
      </c>
      <c r="B978">
        <v>101150</v>
      </c>
      <c r="C978">
        <f t="shared" ca="1" si="290"/>
        <v>13053164230</v>
      </c>
      <c r="D978" t="str">
        <f t="shared" ca="1" si="291"/>
        <v xml:space="preserve"> 天猫 </v>
      </c>
      <c r="E978" t="str">
        <f t="shared" ca="1" si="291"/>
        <v xml:space="preserve"> 微信 </v>
      </c>
      <c r="F978" t="str">
        <f t="shared" ca="1" si="292"/>
        <v xml:space="preserve"> 信用卡 </v>
      </c>
      <c r="G978" t="str">
        <f t="shared" ca="1" si="293"/>
        <v xml:space="preserve"> 天猫 - 微信 - 信用卡 </v>
      </c>
      <c r="H978" t="str">
        <f t="shared" ca="1" si="294"/>
        <v>4230</v>
      </c>
      <c r="I978">
        <f t="shared" ca="1" si="295"/>
        <v>6</v>
      </c>
      <c r="J978" t="str">
        <f t="shared" ca="1" si="296"/>
        <v>天猫 - 微信 - 信用卡</v>
      </c>
      <c r="K978" t="str">
        <f t="shared" ca="1" si="297"/>
        <v>130****4230</v>
      </c>
      <c r="L978">
        <f t="shared" si="298"/>
        <v>978</v>
      </c>
      <c r="M978">
        <f t="shared" si="299"/>
        <v>977</v>
      </c>
      <c r="N978" s="3">
        <f t="shared" ca="1" si="305"/>
        <v>169108</v>
      </c>
      <c r="O978" s="5">
        <f t="shared" ca="1" si="300"/>
        <v>197414</v>
      </c>
      <c r="P978" t="str">
        <f t="shared" ca="1" si="301"/>
        <v xml:space="preserve"> 支付宝 </v>
      </c>
      <c r="Q978" t="str">
        <f t="shared" ca="1" si="302"/>
        <v xml:space="preserve"> 支付宝 </v>
      </c>
      <c r="R978" t="str">
        <f t="shared" ca="1" si="303"/>
        <v xml:space="preserve"> 微信支付 </v>
      </c>
      <c r="S978" t="str">
        <f t="shared" ca="1" si="304"/>
        <v>支付宝 - 支付宝 - 微信支付</v>
      </c>
    </row>
    <row r="979" spans="1:19" x14ac:dyDescent="0.2">
      <c r="A979" s="3">
        <f t="shared" ca="1" si="289"/>
        <v>197414</v>
      </c>
      <c r="B979">
        <v>100535</v>
      </c>
      <c r="C979">
        <f t="shared" ca="1" si="290"/>
        <v>13041677120</v>
      </c>
      <c r="D979" t="str">
        <f t="shared" ca="1" si="291"/>
        <v xml:space="preserve"> 微信 </v>
      </c>
      <c r="E979" t="str">
        <f t="shared" ca="1" si="291"/>
        <v xml:space="preserve"> 微信 </v>
      </c>
      <c r="F979" t="str">
        <f t="shared" ca="1" si="292"/>
        <v xml:space="preserve"> 微信支付 </v>
      </c>
      <c r="G979" t="str">
        <f t="shared" ca="1" si="293"/>
        <v xml:space="preserve"> 微信 - 微信 - 微信支付 </v>
      </c>
      <c r="H979" t="str">
        <f t="shared" ca="1" si="294"/>
        <v>7120</v>
      </c>
      <c r="I979">
        <f t="shared" ca="1" si="295"/>
        <v>6</v>
      </c>
      <c r="J979" t="str">
        <f t="shared" ca="1" si="296"/>
        <v>微信 - 微信 - 微信支付</v>
      </c>
      <c r="K979" t="str">
        <f t="shared" ca="1" si="297"/>
        <v>130****7120</v>
      </c>
      <c r="L979">
        <f t="shared" si="298"/>
        <v>979</v>
      </c>
      <c r="M979">
        <f t="shared" si="299"/>
        <v>978</v>
      </c>
      <c r="N979" s="3">
        <f t="shared" ca="1" si="305"/>
        <v>107350</v>
      </c>
      <c r="O979" s="5">
        <f t="shared" ca="1" si="300"/>
        <v>106980</v>
      </c>
      <c r="P979" t="str">
        <f t="shared" ca="1" si="301"/>
        <v xml:space="preserve"> 支付宝 </v>
      </c>
      <c r="Q979" t="str">
        <f t="shared" ca="1" si="302"/>
        <v xml:space="preserve"> 信用卡 </v>
      </c>
      <c r="R979" t="str">
        <f t="shared" ca="1" si="303"/>
        <v xml:space="preserve"> 微信支付 </v>
      </c>
      <c r="S979" t="str">
        <f t="shared" ca="1" si="304"/>
        <v>支付宝 - 信用卡 - 微信支付</v>
      </c>
    </row>
    <row r="980" spans="1:19" x14ac:dyDescent="0.2">
      <c r="A980" s="3">
        <f t="shared" ca="1" si="289"/>
        <v>106980</v>
      </c>
      <c r="B980">
        <v>100950</v>
      </c>
      <c r="C980">
        <f t="shared" ca="1" si="290"/>
        <v>13612325565</v>
      </c>
      <c r="D980" t="str">
        <f t="shared" ca="1" si="291"/>
        <v xml:space="preserve"> 天猫 </v>
      </c>
      <c r="E980" t="str">
        <f t="shared" ca="1" si="291"/>
        <v xml:space="preserve"> 微信 </v>
      </c>
      <c r="F980" t="str">
        <f t="shared" ca="1" si="292"/>
        <v xml:space="preserve"> 微信支付 </v>
      </c>
      <c r="G980" t="str">
        <f t="shared" ca="1" si="293"/>
        <v xml:space="preserve"> 天猫 - 微信 - 微信支付 </v>
      </c>
      <c r="H980" t="str">
        <f t="shared" ca="1" si="294"/>
        <v>5565</v>
      </c>
      <c r="I980">
        <f t="shared" ca="1" si="295"/>
        <v>6</v>
      </c>
      <c r="J980" t="str">
        <f t="shared" ca="1" si="296"/>
        <v>天猫 - 微信 - 微信支付</v>
      </c>
      <c r="K980" t="str">
        <f t="shared" ca="1" si="297"/>
        <v>136****5565</v>
      </c>
      <c r="L980">
        <f t="shared" si="298"/>
        <v>980</v>
      </c>
      <c r="M980">
        <f t="shared" si="299"/>
        <v>979</v>
      </c>
      <c r="N980" s="3">
        <f t="shared" ca="1" si="305"/>
        <v>181315</v>
      </c>
      <c r="O980" s="5">
        <f t="shared" ca="1" si="300"/>
        <v>186195</v>
      </c>
      <c r="P980" t="str">
        <f t="shared" ca="1" si="301"/>
        <v xml:space="preserve"> 信用卡 </v>
      </c>
      <c r="Q980" t="str">
        <f t="shared" ca="1" si="302"/>
        <v xml:space="preserve"> 信用卡 </v>
      </c>
      <c r="R980" t="str">
        <f t="shared" ca="1" si="303"/>
        <v xml:space="preserve"> 信用卡 </v>
      </c>
      <c r="S980" t="str">
        <f t="shared" ca="1" si="304"/>
        <v>信用卡 - 信用卡 - 信用卡</v>
      </c>
    </row>
    <row r="981" spans="1:19" x14ac:dyDescent="0.2">
      <c r="A981" s="3">
        <f t="shared" ca="1" si="289"/>
        <v>186195</v>
      </c>
      <c r="B981">
        <v>100424</v>
      </c>
      <c r="C981">
        <f t="shared" ca="1" si="290"/>
        <v>13803257474</v>
      </c>
      <c r="D981" t="str">
        <f t="shared" ca="1" si="291"/>
        <v xml:space="preserve"> App </v>
      </c>
      <c r="E981" t="str">
        <f t="shared" ca="1" si="291"/>
        <v xml:space="preserve"> 天猫 </v>
      </c>
      <c r="F981" t="str">
        <f t="shared" ca="1" si="292"/>
        <v xml:space="preserve"> 支付宝 </v>
      </c>
      <c r="G981" t="str">
        <f t="shared" ca="1" si="293"/>
        <v xml:space="preserve"> App - 天猫 - 支付宝 </v>
      </c>
      <c r="H981" t="str">
        <f t="shared" ca="1" si="294"/>
        <v>7474</v>
      </c>
      <c r="I981">
        <f t="shared" ca="1" si="295"/>
        <v>6</v>
      </c>
      <c r="J981" t="str">
        <f t="shared" ca="1" si="296"/>
        <v>App - 天猫 - 支付宝</v>
      </c>
      <c r="K981" t="str">
        <f t="shared" ca="1" si="297"/>
        <v>138****7474</v>
      </c>
      <c r="L981">
        <f t="shared" si="298"/>
        <v>981</v>
      </c>
      <c r="M981">
        <f t="shared" si="299"/>
        <v>980</v>
      </c>
      <c r="N981" s="3">
        <f t="shared" ca="1" si="305"/>
        <v>142099</v>
      </c>
      <c r="O981" s="5">
        <f t="shared" ca="1" si="300"/>
        <v>113239</v>
      </c>
      <c r="P981" t="str">
        <f t="shared" ca="1" si="301"/>
        <v xml:space="preserve"> 支付宝 </v>
      </c>
      <c r="Q981" t="str">
        <f t="shared" ca="1" si="302"/>
        <v xml:space="preserve"> 微信支付 </v>
      </c>
      <c r="R981" t="str">
        <f t="shared" ca="1" si="303"/>
        <v xml:space="preserve"> 微信支付 </v>
      </c>
      <c r="S981" t="str">
        <f t="shared" ca="1" si="304"/>
        <v>支付宝 - 微信支付 - 微信支付</v>
      </c>
    </row>
    <row r="982" spans="1:19" x14ac:dyDescent="0.2">
      <c r="A982" s="3">
        <f t="shared" ca="1" si="289"/>
        <v>113239</v>
      </c>
      <c r="B982">
        <v>100041</v>
      </c>
      <c r="C982">
        <f t="shared" ca="1" si="290"/>
        <v>13262629011</v>
      </c>
      <c r="D982" t="str">
        <f t="shared" ref="D982:E1001" ca="1" si="306">IF(RAND()&lt;0.33," 天猫 ",IF(RAND()&lt;0.66," 微信 "," App "))</f>
        <v xml:space="preserve"> 微信 </v>
      </c>
      <c r="E982" t="str">
        <f t="shared" ca="1" si="306"/>
        <v xml:space="preserve"> 微信 </v>
      </c>
      <c r="F982" t="str">
        <f t="shared" ca="1" si="292"/>
        <v xml:space="preserve"> 信用卡 </v>
      </c>
      <c r="G982" t="str">
        <f t="shared" ca="1" si="293"/>
        <v xml:space="preserve"> 微信 - 微信 - 信用卡 </v>
      </c>
      <c r="H982" t="str">
        <f t="shared" ca="1" si="294"/>
        <v>9011</v>
      </c>
      <c r="I982">
        <f t="shared" ca="1" si="295"/>
        <v>6</v>
      </c>
      <c r="J982" t="str">
        <f t="shared" ca="1" si="296"/>
        <v>微信 - 微信 - 信用卡</v>
      </c>
      <c r="K982" t="str">
        <f t="shared" ca="1" si="297"/>
        <v>132****9011</v>
      </c>
      <c r="L982">
        <f t="shared" si="298"/>
        <v>982</v>
      </c>
      <c r="M982">
        <f t="shared" si="299"/>
        <v>981</v>
      </c>
      <c r="N982" s="3">
        <f t="shared" ca="1" si="305"/>
        <v>165287</v>
      </c>
      <c r="O982" s="5">
        <f t="shared" ca="1" si="300"/>
        <v>160934</v>
      </c>
      <c r="P982" t="str">
        <f t="shared" ca="1" si="301"/>
        <v xml:space="preserve"> 微信支付 </v>
      </c>
      <c r="Q982" t="str">
        <f t="shared" ca="1" si="302"/>
        <v xml:space="preserve"> 微信支付 </v>
      </c>
      <c r="R982" t="str">
        <f t="shared" ca="1" si="303"/>
        <v xml:space="preserve"> 信用卡 </v>
      </c>
      <c r="S982" t="str">
        <f t="shared" ca="1" si="304"/>
        <v>微信支付 - 微信支付 - 信用卡</v>
      </c>
    </row>
    <row r="983" spans="1:19" x14ac:dyDescent="0.2">
      <c r="A983" s="3">
        <f t="shared" ca="1" si="289"/>
        <v>160934</v>
      </c>
      <c r="B983">
        <v>100808</v>
      </c>
      <c r="C983">
        <f t="shared" ca="1" si="290"/>
        <v>13947305006</v>
      </c>
      <c r="D983" t="str">
        <f t="shared" ca="1" si="306"/>
        <v xml:space="preserve"> 微信 </v>
      </c>
      <c r="E983" t="str">
        <f t="shared" ca="1" si="306"/>
        <v xml:space="preserve"> 天猫 </v>
      </c>
      <c r="F983" t="str">
        <f t="shared" ca="1" si="292"/>
        <v xml:space="preserve"> 微信支付 </v>
      </c>
      <c r="G983" t="str">
        <f t="shared" ca="1" si="293"/>
        <v xml:space="preserve"> 微信 - 天猫 - 微信支付 </v>
      </c>
      <c r="H983" t="str">
        <f t="shared" ca="1" si="294"/>
        <v>5006</v>
      </c>
      <c r="I983">
        <f t="shared" ca="1" si="295"/>
        <v>6</v>
      </c>
      <c r="J983" t="str">
        <f t="shared" ca="1" si="296"/>
        <v>微信 - 天猫 - 微信支付</v>
      </c>
      <c r="K983" t="str">
        <f t="shared" ca="1" si="297"/>
        <v>139****5006</v>
      </c>
      <c r="L983">
        <f t="shared" si="298"/>
        <v>983</v>
      </c>
      <c r="M983">
        <f t="shared" si="299"/>
        <v>982</v>
      </c>
      <c r="N983" s="3">
        <f t="shared" ca="1" si="305"/>
        <v>173646</v>
      </c>
      <c r="O983" s="5">
        <f t="shared" ca="1" si="300"/>
        <v>151328</v>
      </c>
      <c r="P983" t="str">
        <f t="shared" ca="1" si="301"/>
        <v xml:space="preserve"> 信用卡 </v>
      </c>
      <c r="Q983" t="str">
        <f t="shared" ca="1" si="302"/>
        <v xml:space="preserve"> 信用卡 </v>
      </c>
      <c r="R983" t="str">
        <f t="shared" ca="1" si="303"/>
        <v xml:space="preserve"> 微信支付 </v>
      </c>
      <c r="S983" t="str">
        <f t="shared" ca="1" si="304"/>
        <v>信用卡 - 信用卡 - 微信支付</v>
      </c>
    </row>
    <row r="984" spans="1:19" x14ac:dyDescent="0.2">
      <c r="A984" s="3">
        <f t="shared" ca="1" si="289"/>
        <v>151328</v>
      </c>
      <c r="B984">
        <v>100417</v>
      </c>
      <c r="C984">
        <f t="shared" ca="1" si="290"/>
        <v>13000549872</v>
      </c>
      <c r="D984" t="str">
        <f t="shared" ca="1" si="306"/>
        <v xml:space="preserve"> 微信 </v>
      </c>
      <c r="E984" t="str">
        <f t="shared" ca="1" si="306"/>
        <v xml:space="preserve"> 微信 </v>
      </c>
      <c r="F984" t="str">
        <f t="shared" ca="1" si="292"/>
        <v xml:space="preserve"> 微信支付 </v>
      </c>
      <c r="G984" t="str">
        <f t="shared" ca="1" si="293"/>
        <v xml:space="preserve"> 微信 - 微信 - 微信支付 </v>
      </c>
      <c r="H984" t="str">
        <f t="shared" ca="1" si="294"/>
        <v>9872</v>
      </c>
      <c r="I984">
        <f t="shared" ca="1" si="295"/>
        <v>6</v>
      </c>
      <c r="J984" t="str">
        <f t="shared" ca="1" si="296"/>
        <v>微信 - 微信 - 微信支付</v>
      </c>
      <c r="K984" t="str">
        <f t="shared" ca="1" si="297"/>
        <v>130****9872</v>
      </c>
      <c r="L984">
        <f t="shared" si="298"/>
        <v>984</v>
      </c>
      <c r="M984">
        <f t="shared" si="299"/>
        <v>983</v>
      </c>
      <c r="N984" s="3">
        <f t="shared" ca="1" si="305"/>
        <v>136687</v>
      </c>
      <c r="O984" s="5">
        <f t="shared" ca="1" si="300"/>
        <v>111442</v>
      </c>
      <c r="P984" t="str">
        <f t="shared" ca="1" si="301"/>
        <v xml:space="preserve"> 支付宝 </v>
      </c>
      <c r="Q984" t="str">
        <f t="shared" ca="1" si="302"/>
        <v xml:space="preserve"> 支付宝 </v>
      </c>
      <c r="R984" t="str">
        <f t="shared" ca="1" si="303"/>
        <v xml:space="preserve"> 信用卡 </v>
      </c>
      <c r="S984" t="str">
        <f t="shared" ca="1" si="304"/>
        <v>支付宝 - 支付宝 - 信用卡</v>
      </c>
    </row>
    <row r="985" spans="1:19" x14ac:dyDescent="0.2">
      <c r="A985" s="3">
        <f t="shared" ca="1" si="289"/>
        <v>111442</v>
      </c>
      <c r="B985">
        <v>100469</v>
      </c>
      <c r="C985">
        <f t="shared" ca="1" si="290"/>
        <v>13570857803</v>
      </c>
      <c r="D985" t="str">
        <f t="shared" ca="1" si="306"/>
        <v xml:space="preserve"> 微信 </v>
      </c>
      <c r="E985" t="str">
        <f t="shared" ca="1" si="306"/>
        <v xml:space="preserve"> 天猫 </v>
      </c>
      <c r="F985" t="str">
        <f t="shared" ca="1" si="292"/>
        <v xml:space="preserve"> 支付宝 </v>
      </c>
      <c r="G985" t="str">
        <f t="shared" ca="1" si="293"/>
        <v xml:space="preserve"> 微信 - 天猫 - 支付宝 </v>
      </c>
      <c r="H985" t="str">
        <f t="shared" ca="1" si="294"/>
        <v>7803</v>
      </c>
      <c r="I985">
        <f t="shared" ca="1" si="295"/>
        <v>6</v>
      </c>
      <c r="J985" t="str">
        <f t="shared" ca="1" si="296"/>
        <v>微信 - 天猫 - 支付宝</v>
      </c>
      <c r="K985" t="str">
        <f t="shared" ca="1" si="297"/>
        <v>135****7803</v>
      </c>
      <c r="L985">
        <f t="shared" si="298"/>
        <v>985</v>
      </c>
      <c r="M985">
        <f t="shared" si="299"/>
        <v>984</v>
      </c>
      <c r="N985" s="3">
        <f t="shared" ca="1" si="305"/>
        <v>161658</v>
      </c>
      <c r="O985" s="5">
        <f t="shared" ca="1" si="300"/>
        <v>154505</v>
      </c>
      <c r="P985" t="str">
        <f t="shared" ca="1" si="301"/>
        <v xml:space="preserve"> 微信支付 </v>
      </c>
      <c r="Q985" t="str">
        <f t="shared" ca="1" si="302"/>
        <v xml:space="preserve"> 支付宝 </v>
      </c>
      <c r="R985" t="str">
        <f t="shared" ca="1" si="303"/>
        <v xml:space="preserve"> 微信支付 </v>
      </c>
      <c r="S985" t="str">
        <f t="shared" ca="1" si="304"/>
        <v>微信支付 - 支付宝 - 微信支付</v>
      </c>
    </row>
    <row r="986" spans="1:19" x14ac:dyDescent="0.2">
      <c r="A986" s="3">
        <f t="shared" ca="1" si="289"/>
        <v>154505</v>
      </c>
      <c r="B986">
        <v>100914</v>
      </c>
      <c r="C986">
        <f t="shared" ca="1" si="290"/>
        <v>13608286547</v>
      </c>
      <c r="D986" t="str">
        <f t="shared" ca="1" si="306"/>
        <v xml:space="preserve"> 微信 </v>
      </c>
      <c r="E986" t="str">
        <f t="shared" ca="1" si="306"/>
        <v xml:space="preserve"> 微信 </v>
      </c>
      <c r="F986" t="str">
        <f t="shared" ca="1" si="292"/>
        <v xml:space="preserve"> 信用卡 </v>
      </c>
      <c r="G986" t="str">
        <f t="shared" ca="1" si="293"/>
        <v xml:space="preserve"> 微信 - 微信 - 信用卡 </v>
      </c>
      <c r="H986" t="str">
        <f t="shared" ca="1" si="294"/>
        <v>6547</v>
      </c>
      <c r="I986">
        <f t="shared" ca="1" si="295"/>
        <v>6</v>
      </c>
      <c r="J986" t="str">
        <f t="shared" ca="1" si="296"/>
        <v>微信 - 微信 - 信用卡</v>
      </c>
      <c r="K986" t="str">
        <f t="shared" ca="1" si="297"/>
        <v>136****6547</v>
      </c>
      <c r="L986">
        <f t="shared" si="298"/>
        <v>986</v>
      </c>
      <c r="M986">
        <f t="shared" si="299"/>
        <v>985</v>
      </c>
      <c r="N986" s="3">
        <f t="shared" ca="1" si="305"/>
        <v>132332</v>
      </c>
      <c r="O986" s="5">
        <f t="shared" ca="1" si="300"/>
        <v>170244</v>
      </c>
      <c r="P986" t="str">
        <f t="shared" ca="1" si="301"/>
        <v xml:space="preserve"> 微信支付 </v>
      </c>
      <c r="Q986" t="str">
        <f t="shared" ca="1" si="302"/>
        <v xml:space="preserve"> 微信支付 </v>
      </c>
      <c r="R986" t="str">
        <f t="shared" ca="1" si="303"/>
        <v xml:space="preserve"> 信用卡 </v>
      </c>
      <c r="S986" t="str">
        <f t="shared" ca="1" si="304"/>
        <v>微信支付 - 微信支付 - 信用卡</v>
      </c>
    </row>
    <row r="987" spans="1:19" x14ac:dyDescent="0.2">
      <c r="A987" s="3">
        <f t="shared" ca="1" si="289"/>
        <v>170244</v>
      </c>
      <c r="B987">
        <v>100147</v>
      </c>
      <c r="C987">
        <f t="shared" ca="1" si="290"/>
        <v>13270167186</v>
      </c>
      <c r="D987" t="str">
        <f t="shared" ca="1" si="306"/>
        <v xml:space="preserve"> 微信 </v>
      </c>
      <c r="E987" t="str">
        <f t="shared" ca="1" si="306"/>
        <v xml:space="preserve"> 微信 </v>
      </c>
      <c r="F987" t="str">
        <f t="shared" ca="1" si="292"/>
        <v xml:space="preserve"> 支付宝 </v>
      </c>
      <c r="G987" t="str">
        <f t="shared" ca="1" si="293"/>
        <v xml:space="preserve"> 微信 - 微信 - 支付宝 </v>
      </c>
      <c r="H987" t="str">
        <f t="shared" ca="1" si="294"/>
        <v>7186</v>
      </c>
      <c r="I987">
        <f t="shared" ca="1" si="295"/>
        <v>6</v>
      </c>
      <c r="J987" t="str">
        <f t="shared" ca="1" si="296"/>
        <v>微信 - 微信 - 支付宝</v>
      </c>
      <c r="K987" t="str">
        <f t="shared" ca="1" si="297"/>
        <v>132****7186</v>
      </c>
      <c r="L987">
        <f t="shared" si="298"/>
        <v>987</v>
      </c>
      <c r="M987">
        <f t="shared" si="299"/>
        <v>986</v>
      </c>
      <c r="N987" s="3">
        <f t="shared" ca="1" si="305"/>
        <v>109207</v>
      </c>
      <c r="O987" s="5">
        <f t="shared" ca="1" si="300"/>
        <v>178852</v>
      </c>
      <c r="P987" t="str">
        <f t="shared" ca="1" si="301"/>
        <v xml:space="preserve"> 信用卡 </v>
      </c>
      <c r="Q987" t="str">
        <f t="shared" ca="1" si="302"/>
        <v xml:space="preserve"> 信用卡 </v>
      </c>
      <c r="R987" t="str">
        <f t="shared" ca="1" si="303"/>
        <v xml:space="preserve"> 支付宝 </v>
      </c>
      <c r="S987" t="str">
        <f t="shared" ca="1" si="304"/>
        <v>信用卡 - 信用卡 - 支付宝</v>
      </c>
    </row>
    <row r="988" spans="1:19" x14ac:dyDescent="0.2">
      <c r="A988" s="3">
        <f t="shared" ca="1" si="289"/>
        <v>178852</v>
      </c>
      <c r="B988">
        <v>100933</v>
      </c>
      <c r="C988">
        <f t="shared" ca="1" si="290"/>
        <v>13370352797</v>
      </c>
      <c r="D988" t="str">
        <f t="shared" ca="1" si="306"/>
        <v xml:space="preserve"> 天猫 </v>
      </c>
      <c r="E988" t="str">
        <f t="shared" ca="1" si="306"/>
        <v xml:space="preserve"> 微信 </v>
      </c>
      <c r="F988" t="str">
        <f t="shared" ca="1" si="292"/>
        <v xml:space="preserve"> 微信支付 </v>
      </c>
      <c r="G988" t="str">
        <f t="shared" ca="1" si="293"/>
        <v xml:space="preserve"> 天猫 - 微信 - 微信支付 </v>
      </c>
      <c r="H988" t="str">
        <f t="shared" ca="1" si="294"/>
        <v>2797</v>
      </c>
      <c r="I988">
        <f t="shared" ca="1" si="295"/>
        <v>6</v>
      </c>
      <c r="J988" t="str">
        <f t="shared" ca="1" si="296"/>
        <v>天猫 - 微信 - 微信支付</v>
      </c>
      <c r="K988" t="str">
        <f t="shared" ca="1" si="297"/>
        <v>133****2797</v>
      </c>
      <c r="L988">
        <f t="shared" si="298"/>
        <v>988</v>
      </c>
      <c r="M988">
        <f t="shared" si="299"/>
        <v>987</v>
      </c>
      <c r="N988" s="3">
        <f t="shared" ca="1" si="305"/>
        <v>123326</v>
      </c>
      <c r="O988" s="5">
        <f t="shared" ca="1" si="300"/>
        <v>160629</v>
      </c>
      <c r="P988" t="str">
        <f t="shared" ca="1" si="301"/>
        <v xml:space="preserve"> 微信支付 </v>
      </c>
      <c r="Q988" t="str">
        <f t="shared" ca="1" si="302"/>
        <v xml:space="preserve"> 支付宝 </v>
      </c>
      <c r="R988" t="str">
        <f t="shared" ca="1" si="303"/>
        <v xml:space="preserve"> 微信支付 </v>
      </c>
      <c r="S988" t="str">
        <f t="shared" ca="1" si="304"/>
        <v>微信支付 - 支付宝 - 微信支付</v>
      </c>
    </row>
    <row r="989" spans="1:19" x14ac:dyDescent="0.2">
      <c r="A989" s="3">
        <f t="shared" ca="1" si="289"/>
        <v>160629</v>
      </c>
      <c r="B989">
        <v>100620</v>
      </c>
      <c r="C989">
        <f t="shared" ca="1" si="290"/>
        <v>13228860266</v>
      </c>
      <c r="D989" t="str">
        <f t="shared" ca="1" si="306"/>
        <v xml:space="preserve"> App </v>
      </c>
      <c r="E989" t="str">
        <f t="shared" ca="1" si="306"/>
        <v xml:space="preserve"> 微信 </v>
      </c>
      <c r="F989" t="str">
        <f t="shared" ca="1" si="292"/>
        <v xml:space="preserve"> 微信支付 </v>
      </c>
      <c r="G989" t="str">
        <f t="shared" ca="1" si="293"/>
        <v xml:space="preserve"> App - 微信 - 微信支付 </v>
      </c>
      <c r="H989" t="str">
        <f t="shared" ca="1" si="294"/>
        <v>0266</v>
      </c>
      <c r="I989">
        <f t="shared" ca="1" si="295"/>
        <v>6</v>
      </c>
      <c r="J989" t="str">
        <f t="shared" ca="1" si="296"/>
        <v>App - 微信 - 微信支付</v>
      </c>
      <c r="K989" t="str">
        <f t="shared" ca="1" si="297"/>
        <v>132****0266</v>
      </c>
      <c r="L989">
        <f t="shared" si="298"/>
        <v>989</v>
      </c>
      <c r="M989">
        <f t="shared" si="299"/>
        <v>988</v>
      </c>
      <c r="N989" s="3">
        <f t="shared" ca="1" si="305"/>
        <v>194151</v>
      </c>
      <c r="O989" s="5">
        <f t="shared" ca="1" si="300"/>
        <v>170969</v>
      </c>
      <c r="P989" t="str">
        <f t="shared" ca="1" si="301"/>
        <v xml:space="preserve"> 支付宝 </v>
      </c>
      <c r="Q989" t="str">
        <f t="shared" ca="1" si="302"/>
        <v xml:space="preserve"> 支付宝 </v>
      </c>
      <c r="R989" t="str">
        <f t="shared" ca="1" si="303"/>
        <v xml:space="preserve"> 微信支付 </v>
      </c>
      <c r="S989" t="str">
        <f t="shared" ca="1" si="304"/>
        <v>支付宝 - 支付宝 - 微信支付</v>
      </c>
    </row>
    <row r="990" spans="1:19" x14ac:dyDescent="0.2">
      <c r="A990" s="3">
        <f t="shared" ca="1" si="289"/>
        <v>170969</v>
      </c>
      <c r="B990">
        <v>100012</v>
      </c>
      <c r="C990">
        <f t="shared" ca="1" si="290"/>
        <v>13773296535</v>
      </c>
      <c r="D990" t="str">
        <f t="shared" ca="1" si="306"/>
        <v xml:space="preserve"> 微信 </v>
      </c>
      <c r="E990" t="str">
        <f t="shared" ca="1" si="306"/>
        <v xml:space="preserve"> 天猫 </v>
      </c>
      <c r="F990" t="str">
        <f t="shared" ca="1" si="292"/>
        <v xml:space="preserve"> 信用卡 </v>
      </c>
      <c r="G990" t="str">
        <f t="shared" ca="1" si="293"/>
        <v xml:space="preserve"> 微信 - 天猫 - 信用卡 </v>
      </c>
      <c r="H990" t="str">
        <f t="shared" ca="1" si="294"/>
        <v>6535</v>
      </c>
      <c r="I990">
        <f t="shared" ca="1" si="295"/>
        <v>6</v>
      </c>
      <c r="J990" t="str">
        <f t="shared" ca="1" si="296"/>
        <v>微信 - 天猫 - 信用卡</v>
      </c>
      <c r="K990" t="str">
        <f t="shared" ca="1" si="297"/>
        <v>137****6535</v>
      </c>
      <c r="L990">
        <f t="shared" si="298"/>
        <v>990</v>
      </c>
      <c r="M990">
        <f t="shared" si="299"/>
        <v>989</v>
      </c>
      <c r="N990" s="3">
        <f t="shared" ca="1" si="305"/>
        <v>162366</v>
      </c>
      <c r="O990" s="5">
        <f t="shared" ca="1" si="300"/>
        <v>112762</v>
      </c>
      <c r="P990" t="str">
        <f t="shared" ca="1" si="301"/>
        <v xml:space="preserve"> 支付宝 </v>
      </c>
      <c r="Q990" t="str">
        <f t="shared" ca="1" si="302"/>
        <v xml:space="preserve"> 微信支付 </v>
      </c>
      <c r="R990" t="str">
        <f t="shared" ca="1" si="303"/>
        <v xml:space="preserve"> 信用卡 </v>
      </c>
      <c r="S990" t="str">
        <f t="shared" ca="1" si="304"/>
        <v>支付宝 - 微信支付 - 信用卡</v>
      </c>
    </row>
    <row r="991" spans="1:19" x14ac:dyDescent="0.2">
      <c r="A991" s="3">
        <f t="shared" ca="1" si="289"/>
        <v>112762</v>
      </c>
      <c r="B991">
        <v>100116</v>
      </c>
      <c r="C991">
        <f t="shared" ca="1" si="290"/>
        <v>13530925047</v>
      </c>
      <c r="D991" t="str">
        <f t="shared" ca="1" si="306"/>
        <v xml:space="preserve"> 天猫 </v>
      </c>
      <c r="E991" t="str">
        <f t="shared" ca="1" si="306"/>
        <v xml:space="preserve"> 天猫 </v>
      </c>
      <c r="F991" t="str">
        <f t="shared" ca="1" si="292"/>
        <v xml:space="preserve"> 信用卡 </v>
      </c>
      <c r="G991" t="str">
        <f t="shared" ca="1" si="293"/>
        <v xml:space="preserve"> 天猫 - 天猫 - 信用卡 </v>
      </c>
      <c r="H991" t="str">
        <f t="shared" ca="1" si="294"/>
        <v>5047</v>
      </c>
      <c r="I991">
        <f t="shared" ca="1" si="295"/>
        <v>6</v>
      </c>
      <c r="J991" t="str">
        <f t="shared" ca="1" si="296"/>
        <v>天猫 - 天猫 - 信用卡</v>
      </c>
      <c r="K991" t="str">
        <f t="shared" ca="1" si="297"/>
        <v>135****5047</v>
      </c>
      <c r="L991">
        <f t="shared" si="298"/>
        <v>991</v>
      </c>
      <c r="M991">
        <f t="shared" si="299"/>
        <v>990</v>
      </c>
      <c r="N991" s="3">
        <f t="shared" ca="1" si="305"/>
        <v>169342</v>
      </c>
      <c r="O991" s="5">
        <f t="shared" ca="1" si="300"/>
        <v>153101</v>
      </c>
      <c r="P991" t="str">
        <f t="shared" ca="1" si="301"/>
        <v xml:space="preserve"> 信用卡 </v>
      </c>
      <c r="Q991" t="str">
        <f t="shared" ca="1" si="302"/>
        <v xml:space="preserve"> 信用卡 </v>
      </c>
      <c r="R991" t="str">
        <f t="shared" ca="1" si="303"/>
        <v xml:space="preserve"> 微信支付 </v>
      </c>
      <c r="S991" t="str">
        <f t="shared" ca="1" si="304"/>
        <v>信用卡 - 信用卡 - 微信支付</v>
      </c>
    </row>
    <row r="992" spans="1:19" x14ac:dyDescent="0.2">
      <c r="A992" s="3">
        <f t="shared" ca="1" si="289"/>
        <v>153101</v>
      </c>
      <c r="B992">
        <v>101480</v>
      </c>
      <c r="C992">
        <f t="shared" ca="1" si="290"/>
        <v>13470110539</v>
      </c>
      <c r="D992" t="str">
        <f t="shared" ca="1" si="306"/>
        <v xml:space="preserve"> 微信 </v>
      </c>
      <c r="E992" t="str">
        <f t="shared" ca="1" si="306"/>
        <v xml:space="preserve"> 微信 </v>
      </c>
      <c r="F992" t="str">
        <f t="shared" ca="1" si="292"/>
        <v xml:space="preserve"> 微信支付 </v>
      </c>
      <c r="G992" t="str">
        <f t="shared" ca="1" si="293"/>
        <v xml:space="preserve"> 微信 - 微信 - 微信支付 </v>
      </c>
      <c r="H992" t="str">
        <f t="shared" ca="1" si="294"/>
        <v>0539</v>
      </c>
      <c r="I992">
        <f t="shared" ca="1" si="295"/>
        <v>6</v>
      </c>
      <c r="J992" t="str">
        <f t="shared" ca="1" si="296"/>
        <v>微信 - 微信 - 微信支付</v>
      </c>
      <c r="K992" t="str">
        <f t="shared" ca="1" si="297"/>
        <v>134****0539</v>
      </c>
      <c r="L992">
        <f t="shared" si="298"/>
        <v>992</v>
      </c>
      <c r="M992">
        <f t="shared" si="299"/>
        <v>991</v>
      </c>
      <c r="N992" s="3">
        <f t="shared" ca="1" si="305"/>
        <v>190959</v>
      </c>
      <c r="O992" s="5">
        <f t="shared" ca="1" si="300"/>
        <v>164086</v>
      </c>
      <c r="P992" t="str">
        <f t="shared" ca="1" si="301"/>
        <v xml:space="preserve"> 支付宝 </v>
      </c>
      <c r="Q992" t="str">
        <f t="shared" ca="1" si="302"/>
        <v xml:space="preserve"> 微信支付 </v>
      </c>
      <c r="R992" t="str">
        <f t="shared" ca="1" si="303"/>
        <v xml:space="preserve"> 信用卡 </v>
      </c>
      <c r="S992" t="str">
        <f t="shared" ca="1" si="304"/>
        <v>支付宝 - 微信支付 - 信用卡</v>
      </c>
    </row>
    <row r="993" spans="1:19" x14ac:dyDescent="0.2">
      <c r="A993" s="3">
        <f t="shared" ca="1" si="289"/>
        <v>164086</v>
      </c>
      <c r="B993">
        <v>100450</v>
      </c>
      <c r="C993">
        <f t="shared" ca="1" si="290"/>
        <v>13522102758</v>
      </c>
      <c r="D993" t="str">
        <f t="shared" ca="1" si="306"/>
        <v xml:space="preserve"> App </v>
      </c>
      <c r="E993" t="str">
        <f t="shared" ca="1" si="306"/>
        <v xml:space="preserve"> 天猫 </v>
      </c>
      <c r="F993" t="str">
        <f t="shared" ca="1" si="292"/>
        <v xml:space="preserve"> 微信支付 </v>
      </c>
      <c r="G993" t="str">
        <f t="shared" ca="1" si="293"/>
        <v xml:space="preserve"> App - 天猫 - 微信支付 </v>
      </c>
      <c r="H993" t="str">
        <f t="shared" ca="1" si="294"/>
        <v>2758</v>
      </c>
      <c r="I993">
        <f t="shared" ca="1" si="295"/>
        <v>6</v>
      </c>
      <c r="J993" t="str">
        <f t="shared" ca="1" si="296"/>
        <v>App - 天猫 - 微信支付</v>
      </c>
      <c r="K993" t="str">
        <f t="shared" ca="1" si="297"/>
        <v>135****2758</v>
      </c>
      <c r="L993">
        <f t="shared" si="298"/>
        <v>993</v>
      </c>
      <c r="M993">
        <f t="shared" si="299"/>
        <v>992</v>
      </c>
      <c r="N993" s="3">
        <f t="shared" ca="1" si="305"/>
        <v>116581</v>
      </c>
      <c r="O993" s="5">
        <f t="shared" ca="1" si="300"/>
        <v>109241</v>
      </c>
      <c r="P993" t="str">
        <f t="shared" ca="1" si="301"/>
        <v xml:space="preserve"> 支付宝 </v>
      </c>
      <c r="Q993" t="str">
        <f t="shared" ca="1" si="302"/>
        <v xml:space="preserve"> 微信支付 </v>
      </c>
      <c r="R993" t="str">
        <f t="shared" ca="1" si="303"/>
        <v xml:space="preserve"> 微信支付 </v>
      </c>
      <c r="S993" t="str">
        <f t="shared" ca="1" si="304"/>
        <v>支付宝 - 微信支付 - 微信支付</v>
      </c>
    </row>
    <row r="994" spans="1:19" x14ac:dyDescent="0.2">
      <c r="A994" s="3">
        <f t="shared" ca="1" si="289"/>
        <v>109241</v>
      </c>
      <c r="B994">
        <v>100281</v>
      </c>
      <c r="C994">
        <f t="shared" ca="1" si="290"/>
        <v>13682746880</v>
      </c>
      <c r="D994" t="str">
        <f t="shared" ca="1" si="306"/>
        <v xml:space="preserve"> 微信 </v>
      </c>
      <c r="E994" t="str">
        <f t="shared" ca="1" si="306"/>
        <v xml:space="preserve"> 微信 </v>
      </c>
      <c r="F994" t="str">
        <f t="shared" ca="1" si="292"/>
        <v xml:space="preserve"> 微信支付 </v>
      </c>
      <c r="G994" t="str">
        <f t="shared" ca="1" si="293"/>
        <v xml:space="preserve"> 微信 - 微信 - 微信支付 </v>
      </c>
      <c r="H994" t="str">
        <f t="shared" ca="1" si="294"/>
        <v>6880</v>
      </c>
      <c r="I994">
        <f t="shared" ca="1" si="295"/>
        <v>6</v>
      </c>
      <c r="J994" t="str">
        <f t="shared" ca="1" si="296"/>
        <v>微信 - 微信 - 微信支付</v>
      </c>
      <c r="K994" t="str">
        <f t="shared" ca="1" si="297"/>
        <v>136****6880</v>
      </c>
      <c r="L994">
        <f t="shared" si="298"/>
        <v>994</v>
      </c>
      <c r="M994">
        <f t="shared" si="299"/>
        <v>993</v>
      </c>
      <c r="N994" s="3">
        <f t="shared" ca="1" si="305"/>
        <v>101615</v>
      </c>
      <c r="O994" s="5">
        <f t="shared" ca="1" si="300"/>
        <v>127713</v>
      </c>
      <c r="P994" t="str">
        <f t="shared" ca="1" si="301"/>
        <v xml:space="preserve"> 支付宝 </v>
      </c>
      <c r="Q994" t="str">
        <f t="shared" ca="1" si="302"/>
        <v xml:space="preserve"> 微信支付 </v>
      </c>
      <c r="R994" t="str">
        <f t="shared" ca="1" si="303"/>
        <v xml:space="preserve"> 信用卡 </v>
      </c>
      <c r="S994" t="str">
        <f t="shared" ca="1" si="304"/>
        <v>支付宝 - 微信支付 - 信用卡</v>
      </c>
    </row>
    <row r="995" spans="1:19" x14ac:dyDescent="0.2">
      <c r="A995" s="3">
        <f t="shared" ca="1" si="289"/>
        <v>127713</v>
      </c>
      <c r="B995">
        <v>101335</v>
      </c>
      <c r="C995">
        <f t="shared" ca="1" si="290"/>
        <v>13904392115</v>
      </c>
      <c r="D995" t="str">
        <f t="shared" ca="1" si="306"/>
        <v xml:space="preserve"> 天猫 </v>
      </c>
      <c r="E995" t="str">
        <f t="shared" ca="1" si="306"/>
        <v xml:space="preserve"> 微信 </v>
      </c>
      <c r="F995" t="str">
        <f t="shared" ca="1" si="292"/>
        <v xml:space="preserve"> 支付宝 </v>
      </c>
      <c r="G995" t="str">
        <f t="shared" ca="1" si="293"/>
        <v xml:space="preserve"> 天猫 - 微信 - 支付宝 </v>
      </c>
      <c r="H995" t="str">
        <f t="shared" ca="1" si="294"/>
        <v>2115</v>
      </c>
      <c r="I995">
        <f t="shared" ca="1" si="295"/>
        <v>6</v>
      </c>
      <c r="J995" t="str">
        <f t="shared" ca="1" si="296"/>
        <v>天猫 - 微信 - 支付宝</v>
      </c>
      <c r="K995" t="str">
        <f t="shared" ca="1" si="297"/>
        <v>139****2115</v>
      </c>
      <c r="L995">
        <f t="shared" si="298"/>
        <v>995</v>
      </c>
      <c r="M995">
        <f t="shared" si="299"/>
        <v>994</v>
      </c>
      <c r="N995" s="3">
        <f t="shared" ca="1" si="305"/>
        <v>143850</v>
      </c>
      <c r="O995" s="5">
        <f t="shared" ca="1" si="300"/>
        <v>132874</v>
      </c>
      <c r="P995" t="str">
        <f t="shared" ca="1" si="301"/>
        <v xml:space="preserve"> 支付宝 </v>
      </c>
      <c r="Q995" t="str">
        <f t="shared" ca="1" si="302"/>
        <v xml:space="preserve"> 微信支付 </v>
      </c>
      <c r="R995" t="str">
        <f t="shared" ca="1" si="303"/>
        <v xml:space="preserve"> 微信支付 </v>
      </c>
      <c r="S995" t="str">
        <f t="shared" ca="1" si="304"/>
        <v>支付宝 - 微信支付 - 微信支付</v>
      </c>
    </row>
    <row r="996" spans="1:19" x14ac:dyDescent="0.2">
      <c r="A996" s="3">
        <f t="shared" ca="1" si="289"/>
        <v>132874</v>
      </c>
      <c r="B996">
        <v>101355</v>
      </c>
      <c r="C996">
        <f t="shared" ca="1" si="290"/>
        <v>13215865652</v>
      </c>
      <c r="D996" t="str">
        <f t="shared" ca="1" si="306"/>
        <v xml:space="preserve"> 微信 </v>
      </c>
      <c r="E996" t="str">
        <f t="shared" ca="1" si="306"/>
        <v xml:space="preserve"> 微信 </v>
      </c>
      <c r="F996" t="str">
        <f t="shared" ca="1" si="292"/>
        <v xml:space="preserve"> 微信支付 </v>
      </c>
      <c r="G996" t="str">
        <f t="shared" ca="1" si="293"/>
        <v xml:space="preserve"> 微信 - 微信 - 微信支付 </v>
      </c>
      <c r="H996" t="str">
        <f t="shared" ca="1" si="294"/>
        <v>5652</v>
      </c>
      <c r="I996">
        <f t="shared" ca="1" si="295"/>
        <v>6</v>
      </c>
      <c r="J996" t="str">
        <f t="shared" ca="1" si="296"/>
        <v>微信 - 微信 - 微信支付</v>
      </c>
      <c r="K996" t="str">
        <f t="shared" ca="1" si="297"/>
        <v>132****5652</v>
      </c>
      <c r="L996">
        <f t="shared" si="298"/>
        <v>996</v>
      </c>
      <c r="M996">
        <f t="shared" si="299"/>
        <v>995</v>
      </c>
      <c r="N996" s="3">
        <f t="shared" ca="1" si="305"/>
        <v>127684</v>
      </c>
      <c r="O996" s="5">
        <f t="shared" ca="1" si="300"/>
        <v>102984</v>
      </c>
      <c r="P996" t="str">
        <f t="shared" ca="1" si="301"/>
        <v xml:space="preserve"> 信用卡 </v>
      </c>
      <c r="Q996" t="str">
        <f t="shared" ca="1" si="302"/>
        <v xml:space="preserve"> 支付宝 </v>
      </c>
      <c r="R996" t="str">
        <f t="shared" ca="1" si="303"/>
        <v xml:space="preserve"> 支付宝 </v>
      </c>
      <c r="S996" t="str">
        <f t="shared" ca="1" si="304"/>
        <v>信用卡 - 支付宝 - 支付宝</v>
      </c>
    </row>
    <row r="997" spans="1:19" x14ac:dyDescent="0.2">
      <c r="A997" s="3">
        <f t="shared" ca="1" si="289"/>
        <v>102984</v>
      </c>
      <c r="B997">
        <v>100818</v>
      </c>
      <c r="C997">
        <f t="shared" ca="1" si="290"/>
        <v>13561009000</v>
      </c>
      <c r="D997" t="str">
        <f t="shared" ca="1" si="306"/>
        <v xml:space="preserve"> 天猫 </v>
      </c>
      <c r="E997" t="str">
        <f t="shared" ca="1" si="306"/>
        <v xml:space="preserve"> 微信 </v>
      </c>
      <c r="F997" t="str">
        <f t="shared" ca="1" si="292"/>
        <v xml:space="preserve"> 微信支付 </v>
      </c>
      <c r="G997" t="str">
        <f t="shared" ca="1" si="293"/>
        <v xml:space="preserve"> 天猫 - 微信 - 微信支付 </v>
      </c>
      <c r="H997" t="str">
        <f t="shared" ca="1" si="294"/>
        <v>9000</v>
      </c>
      <c r="I997">
        <f t="shared" ca="1" si="295"/>
        <v>6</v>
      </c>
      <c r="J997" t="str">
        <f t="shared" ca="1" si="296"/>
        <v>天猫 - 微信 - 微信支付</v>
      </c>
      <c r="K997" t="str">
        <f t="shared" ca="1" si="297"/>
        <v>135****9000</v>
      </c>
      <c r="L997">
        <f t="shared" si="298"/>
        <v>997</v>
      </c>
      <c r="M997">
        <f t="shared" si="299"/>
        <v>996</v>
      </c>
      <c r="N997" s="3">
        <f t="shared" ca="1" si="305"/>
        <v>168293</v>
      </c>
      <c r="O997" s="5">
        <f t="shared" ca="1" si="300"/>
        <v>152991</v>
      </c>
      <c r="P997" t="str">
        <f t="shared" ca="1" si="301"/>
        <v xml:space="preserve"> 微信支付 </v>
      </c>
      <c r="Q997" t="str">
        <f t="shared" ca="1" si="302"/>
        <v xml:space="preserve"> 微信支付 </v>
      </c>
      <c r="R997" t="str">
        <f t="shared" ca="1" si="303"/>
        <v xml:space="preserve"> 微信支付 </v>
      </c>
      <c r="S997" t="str">
        <f t="shared" ca="1" si="304"/>
        <v>微信支付 - 微信支付 - 微信支付</v>
      </c>
    </row>
    <row r="998" spans="1:19" x14ac:dyDescent="0.2">
      <c r="A998" s="3">
        <f t="shared" ca="1" si="289"/>
        <v>152991</v>
      </c>
      <c r="B998">
        <v>100538</v>
      </c>
      <c r="C998">
        <f t="shared" ca="1" si="290"/>
        <v>13718801384</v>
      </c>
      <c r="D998" t="str">
        <f t="shared" ca="1" si="306"/>
        <v xml:space="preserve"> 微信 </v>
      </c>
      <c r="E998" t="str">
        <f t="shared" ca="1" si="306"/>
        <v xml:space="preserve"> 微信 </v>
      </c>
      <c r="F998" t="str">
        <f t="shared" ca="1" si="292"/>
        <v xml:space="preserve"> 信用卡 </v>
      </c>
      <c r="G998" t="str">
        <f t="shared" ca="1" si="293"/>
        <v xml:space="preserve"> 微信 - 微信 - 信用卡 </v>
      </c>
      <c r="H998" t="str">
        <f t="shared" ca="1" si="294"/>
        <v>1384</v>
      </c>
      <c r="I998">
        <f t="shared" ca="1" si="295"/>
        <v>6</v>
      </c>
      <c r="J998" t="str">
        <f t="shared" ca="1" si="296"/>
        <v>微信 - 微信 - 信用卡</v>
      </c>
      <c r="K998" t="str">
        <f t="shared" ca="1" si="297"/>
        <v>137****1384</v>
      </c>
      <c r="L998">
        <f t="shared" si="298"/>
        <v>998</v>
      </c>
      <c r="M998">
        <f t="shared" si="299"/>
        <v>997</v>
      </c>
      <c r="N998" s="3">
        <f t="shared" ca="1" si="305"/>
        <v>187005</v>
      </c>
      <c r="O998" s="5">
        <f t="shared" ca="1" si="300"/>
        <v>178699</v>
      </c>
      <c r="P998" t="str">
        <f t="shared" ca="1" si="301"/>
        <v xml:space="preserve"> 信用卡 </v>
      </c>
      <c r="Q998" t="str">
        <f t="shared" ca="1" si="302"/>
        <v xml:space="preserve"> 支付宝 </v>
      </c>
      <c r="R998" t="str">
        <f t="shared" ca="1" si="303"/>
        <v xml:space="preserve"> 微信支付 </v>
      </c>
      <c r="S998" t="str">
        <f t="shared" ca="1" si="304"/>
        <v>信用卡 - 支付宝 - 微信支付</v>
      </c>
    </row>
    <row r="999" spans="1:19" x14ac:dyDescent="0.2">
      <c r="A999" s="3">
        <f t="shared" ca="1" si="289"/>
        <v>178699</v>
      </c>
      <c r="B999">
        <v>100200</v>
      </c>
      <c r="C999">
        <f t="shared" ca="1" si="290"/>
        <v>13957439193</v>
      </c>
      <c r="D999" t="str">
        <f t="shared" ca="1" si="306"/>
        <v xml:space="preserve"> 天猫 </v>
      </c>
      <c r="E999" t="str">
        <f t="shared" ca="1" si="306"/>
        <v xml:space="preserve"> 天猫 </v>
      </c>
      <c r="F999" t="str">
        <f t="shared" ca="1" si="292"/>
        <v xml:space="preserve"> 微信支付 </v>
      </c>
      <c r="G999" t="str">
        <f t="shared" ca="1" si="293"/>
        <v xml:space="preserve"> 天猫 - 天猫 - 微信支付 </v>
      </c>
      <c r="H999" t="str">
        <f t="shared" ca="1" si="294"/>
        <v>9193</v>
      </c>
      <c r="I999">
        <f t="shared" ca="1" si="295"/>
        <v>6</v>
      </c>
      <c r="J999" t="str">
        <f t="shared" ca="1" si="296"/>
        <v>天猫 - 天猫 - 微信支付</v>
      </c>
      <c r="K999" t="str">
        <f t="shared" ca="1" si="297"/>
        <v>139****9193</v>
      </c>
      <c r="L999">
        <f t="shared" si="298"/>
        <v>999</v>
      </c>
      <c r="M999">
        <f t="shared" si="299"/>
        <v>998</v>
      </c>
      <c r="N999" s="3">
        <f t="shared" ca="1" si="305"/>
        <v>103863</v>
      </c>
      <c r="O999" s="5">
        <f t="shared" ca="1" si="300"/>
        <v>161043</v>
      </c>
      <c r="P999" t="str">
        <f t="shared" ca="1" si="301"/>
        <v xml:space="preserve"> 微信支付 </v>
      </c>
      <c r="Q999" t="str">
        <f t="shared" ca="1" si="302"/>
        <v xml:space="preserve"> 支付宝 </v>
      </c>
      <c r="R999" t="str">
        <f t="shared" ca="1" si="303"/>
        <v xml:space="preserve"> 微信支付 </v>
      </c>
      <c r="S999" t="str">
        <f t="shared" ca="1" si="304"/>
        <v>微信支付 - 支付宝 - 微信支付</v>
      </c>
    </row>
    <row r="1000" spans="1:19" x14ac:dyDescent="0.2">
      <c r="A1000" s="3">
        <f t="shared" ca="1" si="289"/>
        <v>161043</v>
      </c>
      <c r="B1000">
        <v>101003</v>
      </c>
      <c r="C1000">
        <f t="shared" ca="1" si="290"/>
        <v>13074458611</v>
      </c>
      <c r="D1000" t="str">
        <f t="shared" ca="1" si="306"/>
        <v xml:space="preserve"> 微信 </v>
      </c>
      <c r="E1000" t="str">
        <f t="shared" ca="1" si="306"/>
        <v xml:space="preserve"> App </v>
      </c>
      <c r="F1000" t="str">
        <f t="shared" ca="1" si="292"/>
        <v xml:space="preserve"> 信用卡 </v>
      </c>
      <c r="G1000" t="str">
        <f t="shared" ca="1" si="293"/>
        <v xml:space="preserve"> 微信 - App - 信用卡 </v>
      </c>
      <c r="H1000" t="str">
        <f t="shared" ca="1" si="294"/>
        <v>8611</v>
      </c>
      <c r="I1000">
        <f t="shared" ca="1" si="295"/>
        <v>6</v>
      </c>
      <c r="J1000" t="str">
        <f t="shared" ca="1" si="296"/>
        <v>微信 - App - 信用卡</v>
      </c>
      <c r="K1000" t="str">
        <f t="shared" ca="1" si="297"/>
        <v>130****8611</v>
      </c>
      <c r="L1000">
        <f t="shared" si="298"/>
        <v>1000</v>
      </c>
      <c r="M1000">
        <f t="shared" si="299"/>
        <v>999</v>
      </c>
      <c r="N1000" s="3">
        <f t="shared" ca="1" si="305"/>
        <v>125180</v>
      </c>
      <c r="O1000" s="5">
        <f t="shared" ca="1" si="300"/>
        <v>190572</v>
      </c>
      <c r="P1000" t="str">
        <f t="shared" ca="1" si="301"/>
        <v xml:space="preserve"> 信用卡 </v>
      </c>
      <c r="Q1000" t="str">
        <f t="shared" ca="1" si="302"/>
        <v xml:space="preserve"> 信用卡 </v>
      </c>
      <c r="R1000" t="str">
        <f t="shared" ca="1" si="303"/>
        <v xml:space="preserve"> 支付宝 </v>
      </c>
      <c r="S1000" t="str">
        <f t="shared" ca="1" si="304"/>
        <v>信用卡 - 信用卡 - 支付宝</v>
      </c>
    </row>
    <row r="1001" spans="1:19" x14ac:dyDescent="0.2">
      <c r="A1001" s="3">
        <f t="shared" ca="1" si="289"/>
        <v>190572</v>
      </c>
      <c r="B1001">
        <v>101467</v>
      </c>
      <c r="C1001">
        <f t="shared" ca="1" si="290"/>
        <v>13320518707</v>
      </c>
      <c r="D1001" t="str">
        <f t="shared" ca="1" si="306"/>
        <v xml:space="preserve"> 天猫 </v>
      </c>
      <c r="E1001" t="str">
        <f t="shared" ca="1" si="306"/>
        <v xml:space="preserve"> App </v>
      </c>
      <c r="F1001" t="str">
        <f t="shared" ca="1" si="292"/>
        <v xml:space="preserve"> 支付宝 </v>
      </c>
      <c r="G1001" t="str">
        <f t="shared" ca="1" si="293"/>
        <v xml:space="preserve"> 天猫 - App - 支付宝 </v>
      </c>
      <c r="H1001" t="str">
        <f t="shared" ca="1" si="294"/>
        <v>8707</v>
      </c>
      <c r="I1001">
        <f t="shared" ca="1" si="295"/>
        <v>6</v>
      </c>
      <c r="J1001" t="str">
        <f t="shared" ca="1" si="296"/>
        <v>天猫 - App - 支付宝</v>
      </c>
      <c r="K1001" t="str">
        <f t="shared" ca="1" si="297"/>
        <v>133****8707</v>
      </c>
      <c r="L1001">
        <f t="shared" si="298"/>
        <v>1001</v>
      </c>
      <c r="M1001">
        <f t="shared" si="299"/>
        <v>1000</v>
      </c>
      <c r="N1001" s="3">
        <f t="shared" ca="1" si="305"/>
        <v>179649</v>
      </c>
      <c r="O1001" s="5">
        <f t="shared" ca="1" si="300"/>
        <v>165138</v>
      </c>
      <c r="P1001" t="str">
        <f t="shared" ca="1" si="301"/>
        <v xml:space="preserve"> 支付宝 </v>
      </c>
      <c r="Q1001" t="str">
        <f t="shared" ca="1" si="302"/>
        <v xml:space="preserve"> 微信支付 </v>
      </c>
      <c r="R1001" t="str">
        <f t="shared" ca="1" si="303"/>
        <v xml:space="preserve"> 微信支付 </v>
      </c>
      <c r="S1001" t="str">
        <f t="shared" ca="1" si="304"/>
        <v>支付宝 - 微信支付 - 微信支付</v>
      </c>
    </row>
    <row r="1002" spans="1:19" x14ac:dyDescent="0.2">
      <c r="A1002" s="3">
        <f t="shared" ca="1" si="289"/>
        <v>165138</v>
      </c>
      <c r="B1002">
        <v>100154</v>
      </c>
      <c r="C1002">
        <f t="shared" ca="1" si="290"/>
        <v>13812887920</v>
      </c>
      <c r="D1002" t="str">
        <f t="shared" ref="D1002:E1021" ca="1" si="307">IF(RAND()&lt;0.33," 天猫 ",IF(RAND()&lt;0.66," 微信 "," App "))</f>
        <v xml:space="preserve"> 微信 </v>
      </c>
      <c r="E1002" t="str">
        <f t="shared" ca="1" si="307"/>
        <v xml:space="preserve"> App </v>
      </c>
      <c r="F1002" t="str">
        <f t="shared" ca="1" si="292"/>
        <v xml:space="preserve"> 支付宝 </v>
      </c>
      <c r="G1002" t="str">
        <f t="shared" ca="1" si="293"/>
        <v xml:space="preserve"> 微信 - App - 支付宝 </v>
      </c>
      <c r="H1002" t="str">
        <f t="shared" ca="1" si="294"/>
        <v>7920</v>
      </c>
      <c r="I1002">
        <f t="shared" ca="1" si="295"/>
        <v>6</v>
      </c>
      <c r="J1002" t="str">
        <f t="shared" ca="1" si="296"/>
        <v>微信 - App - 支付宝</v>
      </c>
      <c r="K1002" t="str">
        <f t="shared" ca="1" si="297"/>
        <v>138****7920</v>
      </c>
      <c r="L1002">
        <f t="shared" si="298"/>
        <v>1002</v>
      </c>
      <c r="M1002">
        <f t="shared" si="299"/>
        <v>1001</v>
      </c>
      <c r="N1002" s="3">
        <f t="shared" ca="1" si="305"/>
        <v>148665</v>
      </c>
      <c r="O1002" s="5">
        <f t="shared" ca="1" si="300"/>
        <v>133976</v>
      </c>
      <c r="P1002" t="str">
        <f t="shared" ca="1" si="301"/>
        <v xml:space="preserve"> 微信支付 </v>
      </c>
      <c r="Q1002" t="str">
        <f t="shared" ca="1" si="302"/>
        <v xml:space="preserve"> 信用卡 </v>
      </c>
      <c r="R1002" t="str">
        <f t="shared" ca="1" si="303"/>
        <v xml:space="preserve"> 信用卡 </v>
      </c>
      <c r="S1002" t="str">
        <f t="shared" ca="1" si="304"/>
        <v>微信支付 - 信用卡 - 信用卡</v>
      </c>
    </row>
    <row r="1003" spans="1:19" x14ac:dyDescent="0.2">
      <c r="A1003" s="3">
        <f t="shared" ca="1" si="289"/>
        <v>133976</v>
      </c>
      <c r="B1003">
        <v>100366</v>
      </c>
      <c r="C1003">
        <f t="shared" ca="1" si="290"/>
        <v>13893329736</v>
      </c>
      <c r="D1003" t="str">
        <f t="shared" ca="1" si="307"/>
        <v xml:space="preserve"> 微信 </v>
      </c>
      <c r="E1003" t="str">
        <f t="shared" ca="1" si="307"/>
        <v xml:space="preserve"> 微信 </v>
      </c>
      <c r="F1003" t="str">
        <f t="shared" ca="1" si="292"/>
        <v xml:space="preserve"> 微信支付 </v>
      </c>
      <c r="G1003" t="str">
        <f t="shared" ca="1" si="293"/>
        <v xml:space="preserve"> 微信 - 微信 - 微信支付 </v>
      </c>
      <c r="H1003" t="str">
        <f t="shared" ca="1" si="294"/>
        <v>9736</v>
      </c>
      <c r="I1003">
        <f t="shared" ca="1" si="295"/>
        <v>6</v>
      </c>
      <c r="J1003" t="str">
        <f t="shared" ca="1" si="296"/>
        <v>微信 - 微信 - 微信支付</v>
      </c>
      <c r="K1003" t="str">
        <f t="shared" ca="1" si="297"/>
        <v>138****9736</v>
      </c>
      <c r="L1003">
        <f t="shared" si="298"/>
        <v>1003</v>
      </c>
      <c r="M1003">
        <f t="shared" si="299"/>
        <v>1002</v>
      </c>
      <c r="N1003" s="3">
        <f t="shared" ca="1" si="305"/>
        <v>124660</v>
      </c>
      <c r="O1003" s="5">
        <f t="shared" ca="1" si="300"/>
        <v>123971</v>
      </c>
      <c r="P1003" t="str">
        <f t="shared" ca="1" si="301"/>
        <v xml:space="preserve"> 微信支付 </v>
      </c>
      <c r="Q1003" t="str">
        <f t="shared" ca="1" si="302"/>
        <v xml:space="preserve"> 信用卡 </v>
      </c>
      <c r="R1003" t="str">
        <f t="shared" ca="1" si="303"/>
        <v xml:space="preserve"> 微信支付 </v>
      </c>
      <c r="S1003" t="str">
        <f t="shared" ca="1" si="304"/>
        <v>微信支付 - 信用卡 - 微信支付</v>
      </c>
    </row>
    <row r="1004" spans="1:19" x14ac:dyDescent="0.2">
      <c r="A1004" s="3">
        <f t="shared" ca="1" si="289"/>
        <v>123971</v>
      </c>
      <c r="B1004">
        <v>100886</v>
      </c>
      <c r="C1004">
        <f t="shared" ca="1" si="290"/>
        <v>13422952776</v>
      </c>
      <c r="D1004" t="str">
        <f t="shared" ca="1" si="307"/>
        <v xml:space="preserve"> 天猫 </v>
      </c>
      <c r="E1004" t="str">
        <f t="shared" ca="1" si="307"/>
        <v xml:space="preserve"> 微信 </v>
      </c>
      <c r="F1004" t="str">
        <f t="shared" ca="1" si="292"/>
        <v xml:space="preserve"> 信用卡 </v>
      </c>
      <c r="G1004" t="str">
        <f t="shared" ca="1" si="293"/>
        <v xml:space="preserve"> 天猫 - 微信 - 信用卡 </v>
      </c>
      <c r="H1004" t="str">
        <f t="shared" ca="1" si="294"/>
        <v>2776</v>
      </c>
      <c r="I1004">
        <f t="shared" ca="1" si="295"/>
        <v>6</v>
      </c>
      <c r="J1004" t="str">
        <f t="shared" ca="1" si="296"/>
        <v>天猫 - 微信 - 信用卡</v>
      </c>
      <c r="K1004" t="str">
        <f t="shared" ca="1" si="297"/>
        <v>134****2776</v>
      </c>
      <c r="L1004">
        <f t="shared" si="298"/>
        <v>1004</v>
      </c>
      <c r="M1004">
        <f t="shared" si="299"/>
        <v>1003</v>
      </c>
      <c r="N1004" s="3">
        <f t="shared" ca="1" si="305"/>
        <v>119470</v>
      </c>
      <c r="O1004" s="5">
        <f t="shared" ca="1" si="300"/>
        <v>140649</v>
      </c>
      <c r="P1004" t="str">
        <f t="shared" ca="1" si="301"/>
        <v xml:space="preserve"> 信用卡 </v>
      </c>
      <c r="Q1004" t="str">
        <f t="shared" ca="1" si="302"/>
        <v xml:space="preserve"> 微信支付 </v>
      </c>
      <c r="R1004" t="str">
        <f t="shared" ca="1" si="303"/>
        <v xml:space="preserve"> 信用卡 </v>
      </c>
      <c r="S1004" t="str">
        <f t="shared" ca="1" si="304"/>
        <v>信用卡 - 微信支付 - 信用卡</v>
      </c>
    </row>
    <row r="1005" spans="1:19" x14ac:dyDescent="0.2">
      <c r="A1005" s="3">
        <f t="shared" ca="1" si="289"/>
        <v>140649</v>
      </c>
      <c r="B1005">
        <v>101254</v>
      </c>
      <c r="C1005">
        <f t="shared" ca="1" si="290"/>
        <v>13455732907</v>
      </c>
      <c r="D1005" t="str">
        <f t="shared" ca="1" si="307"/>
        <v xml:space="preserve"> 微信 </v>
      </c>
      <c r="E1005" t="str">
        <f t="shared" ca="1" si="307"/>
        <v xml:space="preserve"> 天猫 </v>
      </c>
      <c r="F1005" t="str">
        <f t="shared" ca="1" si="292"/>
        <v xml:space="preserve"> 信用卡 </v>
      </c>
      <c r="G1005" t="str">
        <f t="shared" ca="1" si="293"/>
        <v xml:space="preserve"> 微信 - 天猫 - 信用卡 </v>
      </c>
      <c r="H1005" t="str">
        <f t="shared" ca="1" si="294"/>
        <v>2907</v>
      </c>
      <c r="I1005">
        <f t="shared" ca="1" si="295"/>
        <v>6</v>
      </c>
      <c r="J1005" t="str">
        <f t="shared" ca="1" si="296"/>
        <v>微信 - 天猫 - 信用卡</v>
      </c>
      <c r="K1005" t="str">
        <f t="shared" ca="1" si="297"/>
        <v>134****2907</v>
      </c>
      <c r="L1005">
        <f t="shared" si="298"/>
        <v>1005</v>
      </c>
      <c r="M1005">
        <f t="shared" si="299"/>
        <v>1004</v>
      </c>
      <c r="N1005" s="3">
        <f t="shared" ca="1" si="305"/>
        <v>151171</v>
      </c>
      <c r="O1005" s="5">
        <f t="shared" ca="1" si="300"/>
        <v>131724</v>
      </c>
      <c r="P1005" t="str">
        <f t="shared" ca="1" si="301"/>
        <v xml:space="preserve"> 支付宝 </v>
      </c>
      <c r="Q1005" t="str">
        <f t="shared" ca="1" si="302"/>
        <v xml:space="preserve"> 信用卡 </v>
      </c>
      <c r="R1005" t="str">
        <f t="shared" ca="1" si="303"/>
        <v xml:space="preserve"> 信用卡 </v>
      </c>
      <c r="S1005" t="str">
        <f t="shared" ca="1" si="304"/>
        <v>支付宝 - 信用卡 - 信用卡</v>
      </c>
    </row>
    <row r="1006" spans="1:19" x14ac:dyDescent="0.2">
      <c r="A1006" s="3">
        <f t="shared" ca="1" si="289"/>
        <v>131724</v>
      </c>
      <c r="B1006">
        <v>100347</v>
      </c>
      <c r="C1006">
        <f t="shared" ca="1" si="290"/>
        <v>13854270632</v>
      </c>
      <c r="D1006" t="str">
        <f t="shared" ca="1" si="307"/>
        <v xml:space="preserve"> 天猫 </v>
      </c>
      <c r="E1006" t="str">
        <f t="shared" ca="1" si="307"/>
        <v xml:space="preserve"> 微信 </v>
      </c>
      <c r="F1006" t="str">
        <f t="shared" ca="1" si="292"/>
        <v xml:space="preserve"> 支付宝 </v>
      </c>
      <c r="G1006" t="str">
        <f t="shared" ca="1" si="293"/>
        <v xml:space="preserve"> 天猫 - 微信 - 支付宝 </v>
      </c>
      <c r="H1006" t="str">
        <f t="shared" ca="1" si="294"/>
        <v>0632</v>
      </c>
      <c r="I1006">
        <f t="shared" ca="1" si="295"/>
        <v>6</v>
      </c>
      <c r="J1006" t="str">
        <f t="shared" ca="1" si="296"/>
        <v>天猫 - 微信 - 支付宝</v>
      </c>
      <c r="K1006" t="str">
        <f t="shared" ca="1" si="297"/>
        <v>138****0632</v>
      </c>
      <c r="L1006">
        <f t="shared" si="298"/>
        <v>1006</v>
      </c>
      <c r="M1006">
        <f t="shared" si="299"/>
        <v>1005</v>
      </c>
      <c r="N1006" s="3">
        <f t="shared" ca="1" si="305"/>
        <v>181743</v>
      </c>
      <c r="O1006" s="5">
        <f t="shared" ca="1" si="300"/>
        <v>127234</v>
      </c>
      <c r="P1006" t="str">
        <f t="shared" ca="1" si="301"/>
        <v xml:space="preserve"> 微信支付 </v>
      </c>
      <c r="Q1006" t="str">
        <f t="shared" ca="1" si="302"/>
        <v xml:space="preserve"> 微信支付 </v>
      </c>
      <c r="R1006" t="str">
        <f t="shared" ca="1" si="303"/>
        <v xml:space="preserve"> 微信支付 </v>
      </c>
      <c r="S1006" t="str">
        <f t="shared" ca="1" si="304"/>
        <v>微信支付 - 微信支付 - 微信支付</v>
      </c>
    </row>
    <row r="1007" spans="1:19" x14ac:dyDescent="0.2">
      <c r="A1007" s="3">
        <f t="shared" ca="1" si="289"/>
        <v>127234</v>
      </c>
      <c r="B1007">
        <v>100061</v>
      </c>
      <c r="C1007">
        <f t="shared" ca="1" si="290"/>
        <v>13059542657</v>
      </c>
      <c r="D1007" t="str">
        <f t="shared" ca="1" si="307"/>
        <v xml:space="preserve"> App </v>
      </c>
      <c r="E1007" t="str">
        <f t="shared" ca="1" si="307"/>
        <v xml:space="preserve"> App </v>
      </c>
      <c r="F1007" t="str">
        <f t="shared" ca="1" si="292"/>
        <v xml:space="preserve"> 微信支付 </v>
      </c>
      <c r="G1007" t="str">
        <f t="shared" ca="1" si="293"/>
        <v xml:space="preserve"> App - App - 微信支付 </v>
      </c>
      <c r="H1007" t="str">
        <f t="shared" ca="1" si="294"/>
        <v>2657</v>
      </c>
      <c r="I1007">
        <f t="shared" ca="1" si="295"/>
        <v>6</v>
      </c>
      <c r="J1007" t="str">
        <f t="shared" ca="1" si="296"/>
        <v>App - App - 微信支付</v>
      </c>
      <c r="K1007" t="str">
        <f t="shared" ca="1" si="297"/>
        <v>130****2657</v>
      </c>
      <c r="L1007">
        <f t="shared" si="298"/>
        <v>1007</v>
      </c>
      <c r="M1007">
        <f t="shared" si="299"/>
        <v>1006</v>
      </c>
      <c r="N1007" s="3">
        <f t="shared" ca="1" si="305"/>
        <v>181394</v>
      </c>
      <c r="O1007" s="5">
        <f t="shared" ca="1" si="300"/>
        <v>132953</v>
      </c>
      <c r="P1007" t="str">
        <f t="shared" ca="1" si="301"/>
        <v xml:space="preserve"> 支付宝 </v>
      </c>
      <c r="Q1007" t="str">
        <f t="shared" ca="1" si="302"/>
        <v xml:space="preserve"> 信用卡 </v>
      </c>
      <c r="R1007" t="str">
        <f t="shared" ca="1" si="303"/>
        <v xml:space="preserve"> 微信支付 </v>
      </c>
      <c r="S1007" t="str">
        <f t="shared" ca="1" si="304"/>
        <v>支付宝 - 信用卡 - 微信支付</v>
      </c>
    </row>
    <row r="1008" spans="1:19" x14ac:dyDescent="0.2">
      <c r="A1008" s="3">
        <f t="shared" ca="1" si="289"/>
        <v>132953</v>
      </c>
      <c r="B1008">
        <v>101095</v>
      </c>
      <c r="C1008">
        <f t="shared" ca="1" si="290"/>
        <v>13215234429</v>
      </c>
      <c r="D1008" t="str">
        <f t="shared" ca="1" si="307"/>
        <v xml:space="preserve"> 微信 </v>
      </c>
      <c r="E1008" t="str">
        <f t="shared" ca="1" si="307"/>
        <v xml:space="preserve"> 微信 </v>
      </c>
      <c r="F1008" t="str">
        <f t="shared" ca="1" si="292"/>
        <v xml:space="preserve"> 微信支付 </v>
      </c>
      <c r="G1008" t="str">
        <f t="shared" ca="1" si="293"/>
        <v xml:space="preserve"> 微信 - 微信 - 微信支付 </v>
      </c>
      <c r="H1008" t="str">
        <f t="shared" ca="1" si="294"/>
        <v>4429</v>
      </c>
      <c r="I1008">
        <f t="shared" ca="1" si="295"/>
        <v>6</v>
      </c>
      <c r="J1008" t="str">
        <f t="shared" ca="1" si="296"/>
        <v>微信 - 微信 - 微信支付</v>
      </c>
      <c r="K1008" t="str">
        <f t="shared" ca="1" si="297"/>
        <v>132****4429</v>
      </c>
      <c r="L1008">
        <f t="shared" si="298"/>
        <v>1008</v>
      </c>
      <c r="M1008">
        <f t="shared" si="299"/>
        <v>1007</v>
      </c>
      <c r="N1008" s="3">
        <f t="shared" ca="1" si="305"/>
        <v>150964</v>
      </c>
      <c r="O1008" s="5">
        <f t="shared" ca="1" si="300"/>
        <v>144879</v>
      </c>
      <c r="P1008" t="str">
        <f t="shared" ca="1" si="301"/>
        <v xml:space="preserve"> 微信支付 </v>
      </c>
      <c r="Q1008" t="str">
        <f t="shared" ca="1" si="302"/>
        <v xml:space="preserve"> 微信支付 </v>
      </c>
      <c r="R1008" t="str">
        <f t="shared" ca="1" si="303"/>
        <v xml:space="preserve"> 微信支付 </v>
      </c>
      <c r="S1008" t="str">
        <f t="shared" ca="1" si="304"/>
        <v>微信支付 - 微信支付 - 微信支付</v>
      </c>
    </row>
    <row r="1009" spans="1:19" x14ac:dyDescent="0.2">
      <c r="A1009" s="3">
        <f t="shared" ca="1" si="289"/>
        <v>144879</v>
      </c>
      <c r="B1009">
        <v>101063</v>
      </c>
      <c r="C1009">
        <f t="shared" ca="1" si="290"/>
        <v>13468741549</v>
      </c>
      <c r="D1009" t="str">
        <f t="shared" ca="1" si="307"/>
        <v xml:space="preserve"> App </v>
      </c>
      <c r="E1009" t="str">
        <f t="shared" ca="1" si="307"/>
        <v xml:space="preserve"> 微信 </v>
      </c>
      <c r="F1009" t="str">
        <f t="shared" ca="1" si="292"/>
        <v xml:space="preserve"> 微信支付 </v>
      </c>
      <c r="G1009" t="str">
        <f t="shared" ca="1" si="293"/>
        <v xml:space="preserve"> App - 微信 - 微信支付 </v>
      </c>
      <c r="H1009" t="str">
        <f t="shared" ca="1" si="294"/>
        <v>1549</v>
      </c>
      <c r="I1009">
        <f t="shared" ca="1" si="295"/>
        <v>6</v>
      </c>
      <c r="J1009" t="str">
        <f t="shared" ca="1" si="296"/>
        <v>App - 微信 - 微信支付</v>
      </c>
      <c r="K1009" t="str">
        <f t="shared" ca="1" si="297"/>
        <v>134****1549</v>
      </c>
      <c r="L1009">
        <f t="shared" si="298"/>
        <v>1009</v>
      </c>
      <c r="M1009">
        <f t="shared" si="299"/>
        <v>1008</v>
      </c>
      <c r="N1009" s="3">
        <f t="shared" ca="1" si="305"/>
        <v>116762</v>
      </c>
      <c r="O1009" s="5">
        <f t="shared" ca="1" si="300"/>
        <v>181394</v>
      </c>
      <c r="P1009" t="str">
        <f t="shared" ca="1" si="301"/>
        <v xml:space="preserve"> 微信支付 </v>
      </c>
      <c r="Q1009" t="str">
        <f t="shared" ca="1" si="302"/>
        <v xml:space="preserve"> 支付宝 </v>
      </c>
      <c r="R1009" t="str">
        <f t="shared" ca="1" si="303"/>
        <v xml:space="preserve"> 信用卡 </v>
      </c>
      <c r="S1009" t="str">
        <f t="shared" ca="1" si="304"/>
        <v>微信支付 - 支付宝 - 信用卡</v>
      </c>
    </row>
    <row r="1010" spans="1:19" x14ac:dyDescent="0.2">
      <c r="A1010" s="3">
        <f t="shared" ca="1" si="289"/>
        <v>181394</v>
      </c>
      <c r="B1010">
        <v>100062</v>
      </c>
      <c r="C1010">
        <f t="shared" ca="1" si="290"/>
        <v>13414354080</v>
      </c>
      <c r="D1010" t="str">
        <f t="shared" ca="1" si="307"/>
        <v xml:space="preserve"> 天猫 </v>
      </c>
      <c r="E1010" t="str">
        <f t="shared" ca="1" si="307"/>
        <v xml:space="preserve"> 天猫 </v>
      </c>
      <c r="F1010" t="str">
        <f t="shared" ca="1" si="292"/>
        <v xml:space="preserve"> 微信支付 </v>
      </c>
      <c r="G1010" t="str">
        <f t="shared" ca="1" si="293"/>
        <v xml:space="preserve"> 天猫 - 天猫 - 微信支付 </v>
      </c>
      <c r="H1010" t="str">
        <f t="shared" ca="1" si="294"/>
        <v>4080</v>
      </c>
      <c r="I1010">
        <f t="shared" ca="1" si="295"/>
        <v>6</v>
      </c>
      <c r="J1010" t="str">
        <f t="shared" ca="1" si="296"/>
        <v>天猫 - 天猫 - 微信支付</v>
      </c>
      <c r="K1010" t="str">
        <f t="shared" ca="1" si="297"/>
        <v>134****4080</v>
      </c>
      <c r="L1010">
        <f t="shared" si="298"/>
        <v>1010</v>
      </c>
      <c r="M1010">
        <f t="shared" si="299"/>
        <v>1009</v>
      </c>
      <c r="N1010" s="3">
        <f t="shared" ca="1" si="305"/>
        <v>199121</v>
      </c>
      <c r="O1010" s="5">
        <f t="shared" ca="1" si="300"/>
        <v>191580</v>
      </c>
      <c r="P1010" t="str">
        <f t="shared" ca="1" si="301"/>
        <v xml:space="preserve"> 微信支付 </v>
      </c>
      <c r="Q1010" t="str">
        <f t="shared" ca="1" si="302"/>
        <v xml:space="preserve"> 微信支付 </v>
      </c>
      <c r="R1010" t="str">
        <f t="shared" ca="1" si="303"/>
        <v xml:space="preserve"> 微信支付 </v>
      </c>
      <c r="S1010" t="str">
        <f t="shared" ca="1" si="304"/>
        <v>微信支付 - 微信支付 - 微信支付</v>
      </c>
    </row>
    <row r="1011" spans="1:19" x14ac:dyDescent="0.2">
      <c r="A1011" s="3">
        <f t="shared" ca="1" si="289"/>
        <v>191580</v>
      </c>
      <c r="B1011">
        <v>101500</v>
      </c>
      <c r="C1011">
        <f t="shared" ca="1" si="290"/>
        <v>13567663963</v>
      </c>
      <c r="D1011" t="str">
        <f t="shared" ca="1" si="307"/>
        <v xml:space="preserve"> App </v>
      </c>
      <c r="E1011" t="str">
        <f t="shared" ca="1" si="307"/>
        <v xml:space="preserve"> 天猫 </v>
      </c>
      <c r="F1011" t="str">
        <f t="shared" ca="1" si="292"/>
        <v xml:space="preserve"> 信用卡 </v>
      </c>
      <c r="G1011" t="str">
        <f t="shared" ca="1" si="293"/>
        <v xml:space="preserve"> App - 天猫 - 信用卡 </v>
      </c>
      <c r="H1011" t="str">
        <f t="shared" ca="1" si="294"/>
        <v>3963</v>
      </c>
      <c r="I1011">
        <f t="shared" ca="1" si="295"/>
        <v>6</v>
      </c>
      <c r="J1011" t="str">
        <f t="shared" ca="1" si="296"/>
        <v>App - 天猫 - 信用卡</v>
      </c>
      <c r="K1011" t="str">
        <f t="shared" ca="1" si="297"/>
        <v>135****3963</v>
      </c>
      <c r="L1011">
        <f t="shared" si="298"/>
        <v>1011</v>
      </c>
      <c r="M1011">
        <f t="shared" si="299"/>
        <v>1010</v>
      </c>
      <c r="N1011" s="3" t="e">
        <f t="shared" si="305"/>
        <v>#N/A</v>
      </c>
      <c r="O1011" s="5">
        <f t="shared" ca="1" si="300"/>
        <v>180607</v>
      </c>
      <c r="P1011" t="str">
        <f t="shared" ca="1" si="301"/>
        <v xml:space="preserve"> 微信支付 </v>
      </c>
      <c r="Q1011" t="str">
        <f t="shared" ca="1" si="302"/>
        <v xml:space="preserve"> 微信支付 </v>
      </c>
      <c r="R1011" t="str">
        <f t="shared" ca="1" si="303"/>
        <v xml:space="preserve"> 信用卡 </v>
      </c>
      <c r="S1011" t="str">
        <f t="shared" ca="1" si="304"/>
        <v>微信支付 - 微信支付 - 信用卡</v>
      </c>
    </row>
    <row r="1012" spans="1:19" x14ac:dyDescent="0.2">
      <c r="A1012" s="3">
        <f t="shared" ca="1" si="289"/>
        <v>180607</v>
      </c>
      <c r="B1012">
        <v>100266</v>
      </c>
      <c r="C1012">
        <f t="shared" ca="1" si="290"/>
        <v>13698625209</v>
      </c>
      <c r="D1012" t="str">
        <f t="shared" ca="1" si="307"/>
        <v xml:space="preserve"> App </v>
      </c>
      <c r="E1012" t="str">
        <f t="shared" ca="1" si="307"/>
        <v xml:space="preserve"> 微信 </v>
      </c>
      <c r="F1012" t="str">
        <f t="shared" ca="1" si="292"/>
        <v xml:space="preserve"> 微信支付 </v>
      </c>
      <c r="G1012" t="str">
        <f t="shared" ca="1" si="293"/>
        <v xml:space="preserve"> App - 微信 - 微信支付 </v>
      </c>
      <c r="H1012" t="str">
        <f t="shared" ca="1" si="294"/>
        <v>5209</v>
      </c>
      <c r="I1012">
        <f t="shared" ca="1" si="295"/>
        <v>6</v>
      </c>
      <c r="J1012" t="str">
        <f t="shared" ca="1" si="296"/>
        <v>App - 微信 - 微信支付</v>
      </c>
      <c r="K1012" t="str">
        <f t="shared" ca="1" si="297"/>
        <v>136****5209</v>
      </c>
      <c r="L1012">
        <f t="shared" si="298"/>
        <v>1012</v>
      </c>
      <c r="M1012">
        <f t="shared" si="299"/>
        <v>1011</v>
      </c>
      <c r="N1012" s="3">
        <f t="shared" ca="1" si="305"/>
        <v>140755</v>
      </c>
      <c r="O1012" s="5">
        <f t="shared" ca="1" si="300"/>
        <v>196581</v>
      </c>
      <c r="P1012" t="e">
        <f t="shared" si="301"/>
        <v>#N/A</v>
      </c>
      <c r="Q1012" t="e">
        <f t="shared" si="302"/>
        <v>#N/A</v>
      </c>
      <c r="R1012" t="e">
        <f t="shared" si="303"/>
        <v>#N/A</v>
      </c>
      <c r="S1012" t="e">
        <f t="shared" si="304"/>
        <v>#N/A</v>
      </c>
    </row>
    <row r="1013" spans="1:19" x14ac:dyDescent="0.2">
      <c r="A1013" s="3">
        <f t="shared" ca="1" si="289"/>
        <v>196581</v>
      </c>
      <c r="B1013">
        <v>101447</v>
      </c>
      <c r="C1013">
        <f t="shared" ca="1" si="290"/>
        <v>13471604108</v>
      </c>
      <c r="D1013" t="str">
        <f t="shared" ca="1" si="307"/>
        <v xml:space="preserve"> 天猫 </v>
      </c>
      <c r="E1013" t="str">
        <f t="shared" ca="1" si="307"/>
        <v xml:space="preserve"> 微信 </v>
      </c>
      <c r="F1013" t="str">
        <f t="shared" ca="1" si="292"/>
        <v xml:space="preserve"> 支付宝 </v>
      </c>
      <c r="G1013" t="str">
        <f t="shared" ca="1" si="293"/>
        <v xml:space="preserve"> 天猫 - 微信 - 支付宝 </v>
      </c>
      <c r="H1013" t="str">
        <f t="shared" ca="1" si="294"/>
        <v>4108</v>
      </c>
      <c r="I1013">
        <f t="shared" ca="1" si="295"/>
        <v>6</v>
      </c>
      <c r="J1013" t="str">
        <f t="shared" ca="1" si="296"/>
        <v>天猫 - 微信 - 支付宝</v>
      </c>
      <c r="K1013" t="str">
        <f t="shared" ca="1" si="297"/>
        <v>134****4108</v>
      </c>
      <c r="L1013">
        <f t="shared" si="298"/>
        <v>1013</v>
      </c>
      <c r="M1013">
        <f t="shared" si="299"/>
        <v>1012</v>
      </c>
      <c r="N1013" s="3">
        <f t="shared" ca="1" si="305"/>
        <v>114185</v>
      </c>
      <c r="O1013" s="5">
        <f t="shared" ca="1" si="300"/>
        <v>168942</v>
      </c>
      <c r="P1013" t="str">
        <f t="shared" ca="1" si="301"/>
        <v xml:space="preserve"> 支付宝 </v>
      </c>
      <c r="Q1013" t="str">
        <f t="shared" ca="1" si="302"/>
        <v xml:space="preserve"> 微信支付 </v>
      </c>
      <c r="R1013" t="str">
        <f t="shared" ca="1" si="303"/>
        <v xml:space="preserve"> 支付宝 </v>
      </c>
      <c r="S1013" t="str">
        <f t="shared" ca="1" si="304"/>
        <v>支付宝 - 微信支付 - 支付宝</v>
      </c>
    </row>
    <row r="1014" spans="1:19" x14ac:dyDescent="0.2">
      <c r="A1014" s="3">
        <f t="shared" ca="1" si="289"/>
        <v>168942</v>
      </c>
      <c r="B1014">
        <v>100979</v>
      </c>
      <c r="C1014">
        <f t="shared" ca="1" si="290"/>
        <v>13129114456</v>
      </c>
      <c r="D1014" t="str">
        <f t="shared" ca="1" si="307"/>
        <v xml:space="preserve"> App </v>
      </c>
      <c r="E1014" t="str">
        <f t="shared" ca="1" si="307"/>
        <v xml:space="preserve"> 微信 </v>
      </c>
      <c r="F1014" t="str">
        <f t="shared" ca="1" si="292"/>
        <v xml:space="preserve"> 支付宝 </v>
      </c>
      <c r="G1014" t="str">
        <f t="shared" ca="1" si="293"/>
        <v xml:space="preserve"> App - 微信 - 支付宝 </v>
      </c>
      <c r="H1014" t="str">
        <f t="shared" ca="1" si="294"/>
        <v>4456</v>
      </c>
      <c r="I1014">
        <f t="shared" ca="1" si="295"/>
        <v>6</v>
      </c>
      <c r="J1014" t="str">
        <f t="shared" ca="1" si="296"/>
        <v>App - 微信 - 支付宝</v>
      </c>
      <c r="K1014" t="str">
        <f t="shared" ca="1" si="297"/>
        <v>131****4456</v>
      </c>
      <c r="L1014">
        <f t="shared" si="298"/>
        <v>1014</v>
      </c>
      <c r="M1014">
        <f t="shared" si="299"/>
        <v>1013</v>
      </c>
      <c r="N1014" s="3">
        <f t="shared" ca="1" si="305"/>
        <v>158759</v>
      </c>
      <c r="O1014" s="5">
        <f t="shared" ca="1" si="300"/>
        <v>164028</v>
      </c>
      <c r="P1014" t="str">
        <f t="shared" ca="1" si="301"/>
        <v xml:space="preserve"> 微信支付 </v>
      </c>
      <c r="Q1014" t="str">
        <f t="shared" ca="1" si="302"/>
        <v xml:space="preserve"> 信用卡 </v>
      </c>
      <c r="R1014" t="str">
        <f t="shared" ca="1" si="303"/>
        <v xml:space="preserve"> 支付宝 </v>
      </c>
      <c r="S1014" t="str">
        <f t="shared" ca="1" si="304"/>
        <v>微信支付 - 信用卡 - 支付宝</v>
      </c>
    </row>
    <row r="1015" spans="1:19" x14ac:dyDescent="0.2">
      <c r="A1015" s="3">
        <f t="shared" ca="1" si="289"/>
        <v>164028</v>
      </c>
      <c r="B1015">
        <v>100659</v>
      </c>
      <c r="C1015">
        <f t="shared" ca="1" si="290"/>
        <v>13045977104</v>
      </c>
      <c r="D1015" t="str">
        <f t="shared" ca="1" si="307"/>
        <v xml:space="preserve"> 天猫 </v>
      </c>
      <c r="E1015" t="str">
        <f t="shared" ca="1" si="307"/>
        <v xml:space="preserve"> 微信 </v>
      </c>
      <c r="F1015" t="str">
        <f t="shared" ca="1" si="292"/>
        <v xml:space="preserve"> 微信支付 </v>
      </c>
      <c r="G1015" t="str">
        <f t="shared" ca="1" si="293"/>
        <v xml:space="preserve"> 天猫 - 微信 - 微信支付 </v>
      </c>
      <c r="H1015" t="str">
        <f t="shared" ca="1" si="294"/>
        <v>7104</v>
      </c>
      <c r="I1015">
        <f t="shared" ca="1" si="295"/>
        <v>6</v>
      </c>
      <c r="J1015" t="str">
        <f t="shared" ca="1" si="296"/>
        <v>天猫 - 微信 - 微信支付</v>
      </c>
      <c r="K1015" t="str">
        <f t="shared" ca="1" si="297"/>
        <v>130****7104</v>
      </c>
      <c r="L1015">
        <f t="shared" si="298"/>
        <v>1015</v>
      </c>
      <c r="M1015">
        <f t="shared" si="299"/>
        <v>1014</v>
      </c>
      <c r="N1015" s="3">
        <f t="shared" ca="1" si="305"/>
        <v>102360</v>
      </c>
      <c r="O1015" s="5">
        <f t="shared" ca="1" si="300"/>
        <v>161680</v>
      </c>
      <c r="P1015" t="str">
        <f t="shared" ca="1" si="301"/>
        <v xml:space="preserve"> 信用卡 </v>
      </c>
      <c r="Q1015" t="str">
        <f t="shared" ca="1" si="302"/>
        <v xml:space="preserve"> 微信支付 </v>
      </c>
      <c r="R1015" t="str">
        <f t="shared" ca="1" si="303"/>
        <v xml:space="preserve"> 微信支付 </v>
      </c>
      <c r="S1015" t="str">
        <f t="shared" ca="1" si="304"/>
        <v>信用卡 - 微信支付 - 微信支付</v>
      </c>
    </row>
    <row r="1016" spans="1:19" x14ac:dyDescent="0.2">
      <c r="A1016" s="3">
        <f t="shared" ca="1" si="289"/>
        <v>161680</v>
      </c>
      <c r="B1016">
        <v>101461</v>
      </c>
      <c r="C1016">
        <f t="shared" ca="1" si="290"/>
        <v>13838424984</v>
      </c>
      <c r="D1016" t="str">
        <f t="shared" ca="1" si="307"/>
        <v xml:space="preserve"> 天猫 </v>
      </c>
      <c r="E1016" t="str">
        <f t="shared" ca="1" si="307"/>
        <v xml:space="preserve"> App </v>
      </c>
      <c r="F1016" t="str">
        <f t="shared" ca="1" si="292"/>
        <v xml:space="preserve"> 微信支付 </v>
      </c>
      <c r="G1016" t="str">
        <f t="shared" ca="1" si="293"/>
        <v xml:space="preserve"> 天猫 - App - 微信支付 </v>
      </c>
      <c r="H1016" t="str">
        <f t="shared" ca="1" si="294"/>
        <v>4984</v>
      </c>
      <c r="I1016">
        <f t="shared" ca="1" si="295"/>
        <v>6</v>
      </c>
      <c r="J1016" t="str">
        <f t="shared" ca="1" si="296"/>
        <v>天猫 - App - 微信支付</v>
      </c>
      <c r="K1016" t="str">
        <f t="shared" ca="1" si="297"/>
        <v>138****4984</v>
      </c>
      <c r="L1016">
        <f t="shared" si="298"/>
        <v>1016</v>
      </c>
      <c r="M1016">
        <f t="shared" si="299"/>
        <v>1015</v>
      </c>
      <c r="N1016" s="3">
        <f t="shared" ca="1" si="305"/>
        <v>143783</v>
      </c>
      <c r="O1016" s="5">
        <f t="shared" ca="1" si="300"/>
        <v>159984</v>
      </c>
      <c r="P1016" t="str">
        <f t="shared" ca="1" si="301"/>
        <v xml:space="preserve"> 信用卡 </v>
      </c>
      <c r="Q1016" t="str">
        <f t="shared" ca="1" si="302"/>
        <v xml:space="preserve"> 微信支付 </v>
      </c>
      <c r="R1016" t="str">
        <f t="shared" ca="1" si="303"/>
        <v xml:space="preserve"> 信用卡 </v>
      </c>
      <c r="S1016" t="str">
        <f t="shared" ca="1" si="304"/>
        <v>信用卡 - 微信支付 - 信用卡</v>
      </c>
    </row>
    <row r="1017" spans="1:19" x14ac:dyDescent="0.2">
      <c r="A1017" s="3">
        <f t="shared" ca="1" si="289"/>
        <v>159984</v>
      </c>
      <c r="B1017">
        <v>101188</v>
      </c>
      <c r="C1017">
        <f t="shared" ca="1" si="290"/>
        <v>13262736098</v>
      </c>
      <c r="D1017" t="str">
        <f t="shared" ca="1" si="307"/>
        <v xml:space="preserve"> 微信 </v>
      </c>
      <c r="E1017" t="str">
        <f t="shared" ca="1" si="307"/>
        <v xml:space="preserve"> App </v>
      </c>
      <c r="F1017" t="str">
        <f t="shared" ca="1" si="292"/>
        <v xml:space="preserve"> 支付宝 </v>
      </c>
      <c r="G1017" t="str">
        <f t="shared" ca="1" si="293"/>
        <v xml:space="preserve"> 微信 - App - 支付宝 </v>
      </c>
      <c r="H1017" t="str">
        <f t="shared" ca="1" si="294"/>
        <v>6098</v>
      </c>
      <c r="I1017">
        <f t="shared" ca="1" si="295"/>
        <v>6</v>
      </c>
      <c r="J1017" t="str">
        <f t="shared" ca="1" si="296"/>
        <v>微信 - App - 支付宝</v>
      </c>
      <c r="K1017" t="str">
        <f t="shared" ca="1" si="297"/>
        <v>132****6098</v>
      </c>
      <c r="L1017">
        <f t="shared" si="298"/>
        <v>1017</v>
      </c>
      <c r="M1017">
        <f t="shared" si="299"/>
        <v>1016</v>
      </c>
      <c r="N1017" s="3">
        <f t="shared" ca="1" si="305"/>
        <v>118510</v>
      </c>
      <c r="O1017" s="5">
        <f t="shared" ca="1" si="300"/>
        <v>112739</v>
      </c>
      <c r="P1017" t="str">
        <f t="shared" ca="1" si="301"/>
        <v xml:space="preserve"> 微信支付 </v>
      </c>
      <c r="Q1017" t="str">
        <f t="shared" ca="1" si="302"/>
        <v xml:space="preserve"> 支付宝 </v>
      </c>
      <c r="R1017" t="str">
        <f t="shared" ca="1" si="303"/>
        <v xml:space="preserve"> 支付宝 </v>
      </c>
      <c r="S1017" t="str">
        <f t="shared" ca="1" si="304"/>
        <v>微信支付 - 支付宝 - 支付宝</v>
      </c>
    </row>
    <row r="1018" spans="1:19" x14ac:dyDescent="0.2">
      <c r="A1018" s="3">
        <f t="shared" ca="1" si="289"/>
        <v>112739</v>
      </c>
      <c r="B1018">
        <v>101198</v>
      </c>
      <c r="C1018">
        <f t="shared" ca="1" si="290"/>
        <v>13569632403</v>
      </c>
      <c r="D1018" t="str">
        <f t="shared" ca="1" si="307"/>
        <v xml:space="preserve"> 微信 </v>
      </c>
      <c r="E1018" t="str">
        <f t="shared" ca="1" si="307"/>
        <v xml:space="preserve"> App </v>
      </c>
      <c r="F1018" t="str">
        <f t="shared" ca="1" si="292"/>
        <v xml:space="preserve"> 支付宝 </v>
      </c>
      <c r="G1018" t="str">
        <f t="shared" ca="1" si="293"/>
        <v xml:space="preserve"> 微信 - App - 支付宝 </v>
      </c>
      <c r="H1018" t="str">
        <f t="shared" ca="1" si="294"/>
        <v>2403</v>
      </c>
      <c r="I1018">
        <f t="shared" ca="1" si="295"/>
        <v>6</v>
      </c>
      <c r="J1018" t="str">
        <f t="shared" ca="1" si="296"/>
        <v>微信 - App - 支付宝</v>
      </c>
      <c r="K1018" t="str">
        <f t="shared" ca="1" si="297"/>
        <v>135****2403</v>
      </c>
      <c r="L1018">
        <f t="shared" si="298"/>
        <v>1018</v>
      </c>
      <c r="M1018">
        <f t="shared" si="299"/>
        <v>1017</v>
      </c>
      <c r="N1018" s="3">
        <f t="shared" ca="1" si="305"/>
        <v>158959</v>
      </c>
      <c r="O1018" s="5">
        <f t="shared" ca="1" si="300"/>
        <v>183409</v>
      </c>
      <c r="P1018" t="str">
        <f t="shared" ca="1" si="301"/>
        <v xml:space="preserve"> 信用卡 </v>
      </c>
      <c r="Q1018" t="str">
        <f t="shared" ca="1" si="302"/>
        <v xml:space="preserve"> 支付宝 </v>
      </c>
      <c r="R1018" t="str">
        <f t="shared" ca="1" si="303"/>
        <v xml:space="preserve"> 信用卡 </v>
      </c>
      <c r="S1018" t="str">
        <f t="shared" ca="1" si="304"/>
        <v>信用卡 - 支付宝 - 信用卡</v>
      </c>
    </row>
    <row r="1019" spans="1:19" x14ac:dyDescent="0.2">
      <c r="A1019" s="3">
        <f t="shared" ca="1" si="289"/>
        <v>183409</v>
      </c>
      <c r="B1019">
        <v>101451</v>
      </c>
      <c r="C1019">
        <f t="shared" ca="1" si="290"/>
        <v>13911228826</v>
      </c>
      <c r="D1019" t="str">
        <f t="shared" ca="1" si="307"/>
        <v xml:space="preserve"> 天猫 </v>
      </c>
      <c r="E1019" t="str">
        <f t="shared" ca="1" si="307"/>
        <v xml:space="preserve"> 微信 </v>
      </c>
      <c r="F1019" t="str">
        <f t="shared" ca="1" si="292"/>
        <v xml:space="preserve"> 支付宝 </v>
      </c>
      <c r="G1019" t="str">
        <f t="shared" ca="1" si="293"/>
        <v xml:space="preserve"> 天猫 - 微信 - 支付宝 </v>
      </c>
      <c r="H1019" t="str">
        <f t="shared" ca="1" si="294"/>
        <v>8826</v>
      </c>
      <c r="I1019">
        <f t="shared" ca="1" si="295"/>
        <v>6</v>
      </c>
      <c r="J1019" t="str">
        <f t="shared" ca="1" si="296"/>
        <v>天猫 - 微信 - 支付宝</v>
      </c>
      <c r="K1019" t="str">
        <f t="shared" ca="1" si="297"/>
        <v>139****8826</v>
      </c>
      <c r="L1019">
        <f t="shared" si="298"/>
        <v>1019</v>
      </c>
      <c r="M1019">
        <f t="shared" si="299"/>
        <v>1018</v>
      </c>
      <c r="N1019" s="3">
        <f t="shared" ca="1" si="305"/>
        <v>180701</v>
      </c>
      <c r="O1019" s="5">
        <f t="shared" ca="1" si="300"/>
        <v>198102</v>
      </c>
      <c r="P1019" t="str">
        <f t="shared" ca="1" si="301"/>
        <v xml:space="preserve"> 微信支付 </v>
      </c>
      <c r="Q1019" t="str">
        <f t="shared" ca="1" si="302"/>
        <v xml:space="preserve"> 信用卡 </v>
      </c>
      <c r="R1019" t="str">
        <f t="shared" ca="1" si="303"/>
        <v xml:space="preserve"> 信用卡 </v>
      </c>
      <c r="S1019" t="str">
        <f t="shared" ca="1" si="304"/>
        <v>微信支付 - 信用卡 - 信用卡</v>
      </c>
    </row>
    <row r="1020" spans="1:19" x14ac:dyDescent="0.2">
      <c r="A1020" s="3">
        <f t="shared" ca="1" si="289"/>
        <v>198102</v>
      </c>
      <c r="B1020">
        <v>100700</v>
      </c>
      <c r="C1020">
        <f t="shared" ca="1" si="290"/>
        <v>13785976347</v>
      </c>
      <c r="D1020" t="str">
        <f t="shared" ca="1" si="307"/>
        <v xml:space="preserve"> 天猫 </v>
      </c>
      <c r="E1020" t="str">
        <f t="shared" ca="1" si="307"/>
        <v xml:space="preserve"> 微信 </v>
      </c>
      <c r="F1020" t="str">
        <f t="shared" ca="1" si="292"/>
        <v xml:space="preserve"> 微信支付 </v>
      </c>
      <c r="G1020" t="str">
        <f t="shared" ca="1" si="293"/>
        <v xml:space="preserve"> 天猫 - 微信 - 微信支付 </v>
      </c>
      <c r="H1020" t="str">
        <f t="shared" ca="1" si="294"/>
        <v>6347</v>
      </c>
      <c r="I1020">
        <f t="shared" ca="1" si="295"/>
        <v>6</v>
      </c>
      <c r="J1020" t="str">
        <f t="shared" ca="1" si="296"/>
        <v>天猫 - 微信 - 微信支付</v>
      </c>
      <c r="K1020" t="str">
        <f t="shared" ca="1" si="297"/>
        <v>137****6347</v>
      </c>
      <c r="L1020">
        <f t="shared" si="298"/>
        <v>1020</v>
      </c>
      <c r="M1020">
        <f t="shared" si="299"/>
        <v>1019</v>
      </c>
      <c r="N1020" s="3">
        <f t="shared" ca="1" si="305"/>
        <v>141714</v>
      </c>
      <c r="O1020" s="5">
        <f t="shared" ca="1" si="300"/>
        <v>134933</v>
      </c>
      <c r="P1020" t="str">
        <f t="shared" ca="1" si="301"/>
        <v xml:space="preserve"> 微信支付 </v>
      </c>
      <c r="Q1020" t="str">
        <f t="shared" ca="1" si="302"/>
        <v xml:space="preserve"> 支付宝 </v>
      </c>
      <c r="R1020" t="str">
        <f t="shared" ca="1" si="303"/>
        <v xml:space="preserve"> 微信支付 </v>
      </c>
      <c r="S1020" t="str">
        <f t="shared" ca="1" si="304"/>
        <v>微信支付 - 支付宝 - 微信支付</v>
      </c>
    </row>
    <row r="1021" spans="1:19" x14ac:dyDescent="0.2">
      <c r="A1021" s="3">
        <f t="shared" ca="1" si="289"/>
        <v>134933</v>
      </c>
      <c r="B1021">
        <v>100872</v>
      </c>
      <c r="C1021">
        <f t="shared" ca="1" si="290"/>
        <v>13404758646</v>
      </c>
      <c r="D1021" t="str">
        <f t="shared" ca="1" si="307"/>
        <v xml:space="preserve"> App </v>
      </c>
      <c r="E1021" t="str">
        <f t="shared" ca="1" si="307"/>
        <v xml:space="preserve"> 微信 </v>
      </c>
      <c r="F1021" t="str">
        <f t="shared" ca="1" si="292"/>
        <v xml:space="preserve"> 微信支付 </v>
      </c>
      <c r="G1021" t="str">
        <f t="shared" ca="1" si="293"/>
        <v xml:space="preserve"> App - 微信 - 微信支付 </v>
      </c>
      <c r="H1021" t="str">
        <f t="shared" ca="1" si="294"/>
        <v>8646</v>
      </c>
      <c r="I1021">
        <f t="shared" ca="1" si="295"/>
        <v>6</v>
      </c>
      <c r="J1021" t="str">
        <f t="shared" ca="1" si="296"/>
        <v>App - 微信 - 微信支付</v>
      </c>
      <c r="K1021" t="str">
        <f t="shared" ca="1" si="297"/>
        <v>134****8646</v>
      </c>
      <c r="L1021">
        <f t="shared" si="298"/>
        <v>1021</v>
      </c>
      <c r="M1021">
        <f t="shared" si="299"/>
        <v>1020</v>
      </c>
      <c r="N1021" s="3">
        <f t="shared" ca="1" si="305"/>
        <v>115443</v>
      </c>
      <c r="O1021" s="5">
        <f t="shared" ca="1" si="300"/>
        <v>102123</v>
      </c>
      <c r="P1021" t="str">
        <f t="shared" ca="1" si="301"/>
        <v xml:space="preserve"> 支付宝 </v>
      </c>
      <c r="Q1021" t="str">
        <f t="shared" ca="1" si="302"/>
        <v xml:space="preserve"> 信用卡 </v>
      </c>
      <c r="R1021" t="str">
        <f t="shared" ca="1" si="303"/>
        <v xml:space="preserve"> 微信支付 </v>
      </c>
      <c r="S1021" t="str">
        <f t="shared" ca="1" si="304"/>
        <v>支付宝 - 信用卡 - 微信支付</v>
      </c>
    </row>
    <row r="1022" spans="1:19" x14ac:dyDescent="0.2">
      <c r="A1022" s="3">
        <f t="shared" ca="1" si="289"/>
        <v>102123</v>
      </c>
      <c r="B1022">
        <v>100322</v>
      </c>
      <c r="C1022">
        <f t="shared" ca="1" si="290"/>
        <v>13870293658</v>
      </c>
      <c r="D1022" t="str">
        <f t="shared" ref="D1022:E1041" ca="1" si="308">IF(RAND()&lt;0.33," 天猫 ",IF(RAND()&lt;0.66," 微信 "," App "))</f>
        <v xml:space="preserve"> 天猫 </v>
      </c>
      <c r="E1022" t="str">
        <f t="shared" ca="1" si="308"/>
        <v xml:space="preserve"> 天猫 </v>
      </c>
      <c r="F1022" t="str">
        <f t="shared" ca="1" si="292"/>
        <v xml:space="preserve"> 支付宝 </v>
      </c>
      <c r="G1022" t="str">
        <f t="shared" ca="1" si="293"/>
        <v xml:space="preserve"> 天猫 - 天猫 - 支付宝 </v>
      </c>
      <c r="H1022" t="str">
        <f t="shared" ca="1" si="294"/>
        <v>3658</v>
      </c>
      <c r="I1022">
        <f t="shared" ca="1" si="295"/>
        <v>6</v>
      </c>
      <c r="J1022" t="str">
        <f t="shared" ca="1" si="296"/>
        <v>天猫 - 天猫 - 支付宝</v>
      </c>
      <c r="K1022" t="str">
        <f t="shared" ca="1" si="297"/>
        <v>138****3658</v>
      </c>
      <c r="L1022">
        <f t="shared" si="298"/>
        <v>1022</v>
      </c>
      <c r="M1022">
        <f t="shared" si="299"/>
        <v>1021</v>
      </c>
      <c r="N1022" s="3">
        <f t="shared" ca="1" si="305"/>
        <v>167620</v>
      </c>
      <c r="O1022" s="5">
        <f t="shared" ca="1" si="300"/>
        <v>164843</v>
      </c>
      <c r="P1022" t="str">
        <f t="shared" ca="1" si="301"/>
        <v xml:space="preserve"> 微信支付 </v>
      </c>
      <c r="Q1022" t="str">
        <f t="shared" ca="1" si="302"/>
        <v xml:space="preserve"> 支付宝 </v>
      </c>
      <c r="R1022" t="str">
        <f t="shared" ca="1" si="303"/>
        <v xml:space="preserve"> 信用卡 </v>
      </c>
      <c r="S1022" t="str">
        <f t="shared" ca="1" si="304"/>
        <v>微信支付 - 支付宝 - 信用卡</v>
      </c>
    </row>
    <row r="1023" spans="1:19" x14ac:dyDescent="0.2">
      <c r="A1023" s="3">
        <f t="shared" ca="1" si="289"/>
        <v>164843</v>
      </c>
      <c r="B1023">
        <v>100667</v>
      </c>
      <c r="C1023">
        <f t="shared" ca="1" si="290"/>
        <v>13632761063</v>
      </c>
      <c r="D1023" t="str">
        <f t="shared" ca="1" si="308"/>
        <v xml:space="preserve"> 微信 </v>
      </c>
      <c r="E1023" t="str">
        <f t="shared" ca="1" si="308"/>
        <v xml:space="preserve"> 微信 </v>
      </c>
      <c r="F1023" t="str">
        <f t="shared" ca="1" si="292"/>
        <v xml:space="preserve"> 微信支付 </v>
      </c>
      <c r="G1023" t="str">
        <f t="shared" ca="1" si="293"/>
        <v xml:space="preserve"> 微信 - 微信 - 微信支付 </v>
      </c>
      <c r="H1023" t="str">
        <f t="shared" ca="1" si="294"/>
        <v>1063</v>
      </c>
      <c r="I1023">
        <f t="shared" ca="1" si="295"/>
        <v>6</v>
      </c>
      <c r="J1023" t="str">
        <f t="shared" ca="1" si="296"/>
        <v>微信 - 微信 - 微信支付</v>
      </c>
      <c r="K1023" t="str">
        <f t="shared" ca="1" si="297"/>
        <v>136****1063</v>
      </c>
      <c r="L1023">
        <f t="shared" si="298"/>
        <v>1023</v>
      </c>
      <c r="M1023">
        <f t="shared" si="299"/>
        <v>1022</v>
      </c>
      <c r="N1023" s="3">
        <f t="shared" ca="1" si="305"/>
        <v>137856</v>
      </c>
      <c r="O1023" s="5">
        <f t="shared" ca="1" si="300"/>
        <v>148082</v>
      </c>
      <c r="P1023" t="str">
        <f t="shared" ca="1" si="301"/>
        <v xml:space="preserve"> 信用卡 </v>
      </c>
      <c r="Q1023" t="str">
        <f t="shared" ca="1" si="302"/>
        <v xml:space="preserve"> 微信支付 </v>
      </c>
      <c r="R1023" t="str">
        <f t="shared" ca="1" si="303"/>
        <v xml:space="preserve"> 信用卡 </v>
      </c>
      <c r="S1023" t="str">
        <f t="shared" ca="1" si="304"/>
        <v>信用卡 - 微信支付 - 信用卡</v>
      </c>
    </row>
    <row r="1024" spans="1:19" x14ac:dyDescent="0.2">
      <c r="A1024" s="3">
        <f t="shared" ca="1" si="289"/>
        <v>148082</v>
      </c>
      <c r="B1024">
        <v>101364</v>
      </c>
      <c r="C1024">
        <f t="shared" ca="1" si="290"/>
        <v>13020800960</v>
      </c>
      <c r="D1024" t="str">
        <f t="shared" ca="1" si="308"/>
        <v xml:space="preserve"> 微信 </v>
      </c>
      <c r="E1024" t="str">
        <f t="shared" ca="1" si="308"/>
        <v xml:space="preserve"> 微信 </v>
      </c>
      <c r="F1024" t="str">
        <f t="shared" ca="1" si="292"/>
        <v xml:space="preserve"> 信用卡 </v>
      </c>
      <c r="G1024" t="str">
        <f t="shared" ca="1" si="293"/>
        <v xml:space="preserve"> 微信 - 微信 - 信用卡 </v>
      </c>
      <c r="H1024" t="str">
        <f t="shared" ca="1" si="294"/>
        <v>0960</v>
      </c>
      <c r="I1024">
        <f t="shared" ca="1" si="295"/>
        <v>6</v>
      </c>
      <c r="J1024" t="str">
        <f t="shared" ca="1" si="296"/>
        <v>微信 - 微信 - 信用卡</v>
      </c>
      <c r="K1024" t="str">
        <f t="shared" ca="1" si="297"/>
        <v>130****0960</v>
      </c>
      <c r="L1024">
        <f t="shared" si="298"/>
        <v>1024</v>
      </c>
      <c r="M1024">
        <f t="shared" si="299"/>
        <v>1023</v>
      </c>
      <c r="N1024" s="3">
        <f t="shared" ca="1" si="305"/>
        <v>184821</v>
      </c>
      <c r="O1024" s="5">
        <f t="shared" ca="1" si="300"/>
        <v>128762</v>
      </c>
      <c r="P1024" t="str">
        <f t="shared" ca="1" si="301"/>
        <v xml:space="preserve"> 微信支付 </v>
      </c>
      <c r="Q1024" t="str">
        <f t="shared" ca="1" si="302"/>
        <v xml:space="preserve"> 信用卡 </v>
      </c>
      <c r="R1024" t="str">
        <f t="shared" ca="1" si="303"/>
        <v xml:space="preserve"> 支付宝 </v>
      </c>
      <c r="S1024" t="str">
        <f t="shared" ca="1" si="304"/>
        <v>微信支付 - 信用卡 - 支付宝</v>
      </c>
    </row>
    <row r="1025" spans="1:19" x14ac:dyDescent="0.2">
      <c r="A1025" s="3">
        <f t="shared" ca="1" si="289"/>
        <v>128762</v>
      </c>
      <c r="B1025">
        <v>100238</v>
      </c>
      <c r="C1025">
        <f t="shared" ca="1" si="290"/>
        <v>13042149738</v>
      </c>
      <c r="D1025" t="str">
        <f t="shared" ca="1" si="308"/>
        <v xml:space="preserve"> 天猫 </v>
      </c>
      <c r="E1025" t="str">
        <f t="shared" ca="1" si="308"/>
        <v xml:space="preserve"> App </v>
      </c>
      <c r="F1025" t="str">
        <f t="shared" ca="1" si="292"/>
        <v xml:space="preserve"> 支付宝 </v>
      </c>
      <c r="G1025" t="str">
        <f t="shared" ca="1" si="293"/>
        <v xml:space="preserve"> 天猫 - App - 支付宝 </v>
      </c>
      <c r="H1025" t="str">
        <f t="shared" ca="1" si="294"/>
        <v>9738</v>
      </c>
      <c r="I1025">
        <f t="shared" ca="1" si="295"/>
        <v>6</v>
      </c>
      <c r="J1025" t="str">
        <f t="shared" ca="1" si="296"/>
        <v>天猫 - App - 支付宝</v>
      </c>
      <c r="K1025" t="str">
        <f t="shared" ca="1" si="297"/>
        <v>130****9738</v>
      </c>
      <c r="L1025">
        <f t="shared" si="298"/>
        <v>1025</v>
      </c>
      <c r="M1025">
        <f t="shared" si="299"/>
        <v>1024</v>
      </c>
      <c r="N1025" s="3">
        <f t="shared" ca="1" si="305"/>
        <v>103092</v>
      </c>
      <c r="O1025" s="5">
        <f t="shared" ca="1" si="300"/>
        <v>191440</v>
      </c>
      <c r="P1025" t="str">
        <f t="shared" ca="1" si="301"/>
        <v xml:space="preserve"> 信用卡 </v>
      </c>
      <c r="Q1025" t="str">
        <f t="shared" ca="1" si="302"/>
        <v xml:space="preserve"> 微信支付 </v>
      </c>
      <c r="R1025" t="str">
        <f t="shared" ca="1" si="303"/>
        <v xml:space="preserve"> 信用卡 </v>
      </c>
      <c r="S1025" t="str">
        <f t="shared" ca="1" si="304"/>
        <v>信用卡 - 微信支付 - 信用卡</v>
      </c>
    </row>
    <row r="1026" spans="1:19" x14ac:dyDescent="0.2">
      <c r="A1026" s="3">
        <f t="shared" ref="A1026:A1089" ca="1" si="309">ROUND((RAND()*100000+100000),0)</f>
        <v>191440</v>
      </c>
      <c r="B1026">
        <v>101122</v>
      </c>
      <c r="C1026">
        <f t="shared" ref="C1026:C1089" ca="1" si="310">ROUND((13000000000+RAND()*1000000000),0)</f>
        <v>13006015229</v>
      </c>
      <c r="D1026" t="str">
        <f t="shared" ca="1" si="308"/>
        <v xml:space="preserve"> App </v>
      </c>
      <c r="E1026" t="str">
        <f t="shared" ca="1" si="308"/>
        <v xml:space="preserve"> 天猫 </v>
      </c>
      <c r="F1026" t="str">
        <f t="shared" ref="F1026:F1089" ca="1" si="311">IF(RAND()&lt;0.33," 信用卡 ",IF(RAND()&lt;0.66," 微信支付 "," 支付宝 "))</f>
        <v xml:space="preserve"> 信用卡 </v>
      </c>
      <c r="G1026" t="str">
        <f t="shared" ref="G1026:G1089" ca="1" si="312">CONCATENATE(D1026,"-",E1026,"-",F1026)</f>
        <v xml:space="preserve"> App - 天猫 - 信用卡 </v>
      </c>
      <c r="H1026" t="str">
        <f t="shared" ref="H1026:H1089" ca="1" si="313">RIGHT(C1026,4)</f>
        <v>5229</v>
      </c>
      <c r="I1026">
        <f t="shared" ref="I1026:I1089" ca="1" si="314">LEN(A1026)</f>
        <v>6</v>
      </c>
      <c r="J1026" t="str">
        <f t="shared" ref="J1026:J1089" ca="1" si="315">TRIM(G1026)</f>
        <v>App - 天猫 - 信用卡</v>
      </c>
      <c r="K1026" t="str">
        <f t="shared" ref="K1026:K1089" ca="1" si="316">REPLACE(C1026,4,4,"****")</f>
        <v>130****5229</v>
      </c>
      <c r="L1026">
        <f t="shared" ref="L1026:L1089" si="317">ROW(A1026)</f>
        <v>1026</v>
      </c>
      <c r="M1026">
        <f t="shared" ref="M1026:M1089" si="318">MATCH(B1026,$B$2:$B$1501,)</f>
        <v>1025</v>
      </c>
      <c r="N1026" s="3">
        <f t="shared" ca="1" si="305"/>
        <v>117222</v>
      </c>
      <c r="O1026" s="5">
        <f t="shared" ref="O1026:O1089" ca="1" si="319">A1027</f>
        <v>103092</v>
      </c>
      <c r="P1026" t="str">
        <f t="shared" ca="1" si="301"/>
        <v xml:space="preserve"> 信用卡 </v>
      </c>
      <c r="Q1026" t="str">
        <f t="shared" ca="1" si="302"/>
        <v xml:space="preserve"> 信用卡 </v>
      </c>
      <c r="R1026" t="str">
        <f t="shared" ca="1" si="303"/>
        <v xml:space="preserve"> 微信支付 </v>
      </c>
      <c r="S1026" t="str">
        <f t="shared" ca="1" si="304"/>
        <v>信用卡 - 信用卡 - 微信支付</v>
      </c>
    </row>
    <row r="1027" spans="1:19" x14ac:dyDescent="0.2">
      <c r="A1027" s="3">
        <f t="shared" ca="1" si="309"/>
        <v>103092</v>
      </c>
      <c r="B1027">
        <v>100239</v>
      </c>
      <c r="C1027">
        <f t="shared" ca="1" si="310"/>
        <v>13872662228</v>
      </c>
      <c r="D1027" t="str">
        <f t="shared" ca="1" si="308"/>
        <v xml:space="preserve"> 微信 </v>
      </c>
      <c r="E1027" t="str">
        <f t="shared" ca="1" si="308"/>
        <v xml:space="preserve"> 微信 </v>
      </c>
      <c r="F1027" t="str">
        <f t="shared" ca="1" si="311"/>
        <v xml:space="preserve"> 信用卡 </v>
      </c>
      <c r="G1027" t="str">
        <f t="shared" ca="1" si="312"/>
        <v xml:space="preserve"> 微信 - 微信 - 信用卡 </v>
      </c>
      <c r="H1027" t="str">
        <f t="shared" ca="1" si="313"/>
        <v>2228</v>
      </c>
      <c r="I1027">
        <f t="shared" ca="1" si="314"/>
        <v>6</v>
      </c>
      <c r="J1027" t="str">
        <f t="shared" ca="1" si="315"/>
        <v>微信 - 微信 - 信用卡</v>
      </c>
      <c r="K1027" t="str">
        <f t="shared" ca="1" si="316"/>
        <v>138****2228</v>
      </c>
      <c r="L1027">
        <f t="shared" si="317"/>
        <v>1027</v>
      </c>
      <c r="M1027">
        <f t="shared" si="318"/>
        <v>1026</v>
      </c>
      <c r="N1027" s="3">
        <f t="shared" ca="1" si="305"/>
        <v>135458</v>
      </c>
      <c r="O1027" s="5">
        <f t="shared" ca="1" si="319"/>
        <v>103556</v>
      </c>
      <c r="P1027" t="str">
        <f t="shared" ca="1" si="301"/>
        <v xml:space="preserve"> 微信支付 </v>
      </c>
      <c r="Q1027" t="str">
        <f t="shared" ca="1" si="302"/>
        <v xml:space="preserve"> 信用卡 </v>
      </c>
      <c r="R1027" t="str">
        <f t="shared" ca="1" si="303"/>
        <v xml:space="preserve"> 支付宝 </v>
      </c>
      <c r="S1027" t="str">
        <f t="shared" ca="1" si="304"/>
        <v>微信支付 - 信用卡 - 支付宝</v>
      </c>
    </row>
    <row r="1028" spans="1:19" x14ac:dyDescent="0.2">
      <c r="A1028" s="3">
        <f t="shared" ca="1" si="309"/>
        <v>103556</v>
      </c>
      <c r="B1028">
        <v>100898</v>
      </c>
      <c r="C1028">
        <f t="shared" ca="1" si="310"/>
        <v>13592548193</v>
      </c>
      <c r="D1028" t="str">
        <f t="shared" ca="1" si="308"/>
        <v xml:space="preserve"> 天猫 </v>
      </c>
      <c r="E1028" t="str">
        <f t="shared" ca="1" si="308"/>
        <v xml:space="preserve"> 微信 </v>
      </c>
      <c r="F1028" t="str">
        <f t="shared" ca="1" si="311"/>
        <v xml:space="preserve"> 信用卡 </v>
      </c>
      <c r="G1028" t="str">
        <f t="shared" ca="1" si="312"/>
        <v xml:space="preserve"> 天猫 - 微信 - 信用卡 </v>
      </c>
      <c r="H1028" t="str">
        <f t="shared" ca="1" si="313"/>
        <v>8193</v>
      </c>
      <c r="I1028">
        <f t="shared" ca="1" si="314"/>
        <v>6</v>
      </c>
      <c r="J1028" t="str">
        <f t="shared" ca="1" si="315"/>
        <v>天猫 - 微信 - 信用卡</v>
      </c>
      <c r="K1028" t="str">
        <f t="shared" ca="1" si="316"/>
        <v>135****8193</v>
      </c>
      <c r="L1028">
        <f t="shared" si="317"/>
        <v>1028</v>
      </c>
      <c r="M1028">
        <f t="shared" si="318"/>
        <v>1027</v>
      </c>
      <c r="N1028" s="3">
        <f t="shared" ca="1" si="305"/>
        <v>163307</v>
      </c>
      <c r="O1028" s="5">
        <f t="shared" ca="1" si="319"/>
        <v>190411</v>
      </c>
      <c r="P1028" t="str">
        <f t="shared" ref="P1028:P1091" ca="1" si="320">INDEX($F$2:$F$1501,(MATCH($B1027+1,$B$2:$B$1501,)))</f>
        <v xml:space="preserve"> 信用卡 </v>
      </c>
      <c r="Q1028" t="str">
        <f t="shared" ref="Q1028:Q1091" ca="1" si="321">INDEX($F$2:$F$1501,(MATCH($B1027+2,$B$2:$B$1501,)))</f>
        <v xml:space="preserve"> 微信支付 </v>
      </c>
      <c r="R1028" t="str">
        <f t="shared" ref="R1028:R1091" ca="1" si="322">INDEX($F$2:$F$1501,(MATCH($B1027+3,$B$2:$B$1501,)))</f>
        <v xml:space="preserve"> 微信支付 </v>
      </c>
      <c r="S1028" t="str">
        <f t="shared" ref="S1028:S1091" ca="1" si="323">TRIM(_xlfn.CONCAT(P1028,"-",Q1028,"-",R1028))</f>
        <v>信用卡 - 微信支付 - 微信支付</v>
      </c>
    </row>
    <row r="1029" spans="1:19" x14ac:dyDescent="0.2">
      <c r="A1029" s="3">
        <f t="shared" ca="1" si="309"/>
        <v>190411</v>
      </c>
      <c r="B1029">
        <v>101136</v>
      </c>
      <c r="C1029">
        <f t="shared" ca="1" si="310"/>
        <v>13149289111</v>
      </c>
      <c r="D1029" t="str">
        <f t="shared" ca="1" si="308"/>
        <v xml:space="preserve"> 微信 </v>
      </c>
      <c r="E1029" t="str">
        <f t="shared" ca="1" si="308"/>
        <v xml:space="preserve"> 微信 </v>
      </c>
      <c r="F1029" t="str">
        <f t="shared" ca="1" si="311"/>
        <v xml:space="preserve"> 信用卡 </v>
      </c>
      <c r="G1029" t="str">
        <f t="shared" ca="1" si="312"/>
        <v xml:space="preserve"> 微信 - 微信 - 信用卡 </v>
      </c>
      <c r="H1029" t="str">
        <f t="shared" ca="1" si="313"/>
        <v>9111</v>
      </c>
      <c r="I1029">
        <f t="shared" ca="1" si="314"/>
        <v>6</v>
      </c>
      <c r="J1029" t="str">
        <f t="shared" ca="1" si="315"/>
        <v>微信 - 微信 - 信用卡</v>
      </c>
      <c r="K1029" t="str">
        <f t="shared" ca="1" si="316"/>
        <v>131****9111</v>
      </c>
      <c r="L1029">
        <f t="shared" si="317"/>
        <v>1029</v>
      </c>
      <c r="M1029">
        <f t="shared" si="318"/>
        <v>1028</v>
      </c>
      <c r="N1029" s="3">
        <f t="shared" ca="1" si="305"/>
        <v>121589</v>
      </c>
      <c r="O1029" s="5">
        <f t="shared" ca="1" si="319"/>
        <v>144819</v>
      </c>
      <c r="P1029" t="str">
        <f t="shared" ca="1" si="320"/>
        <v xml:space="preserve"> 支付宝 </v>
      </c>
      <c r="Q1029" t="str">
        <f t="shared" ca="1" si="321"/>
        <v xml:space="preserve"> 微信支付 </v>
      </c>
      <c r="R1029" t="str">
        <f t="shared" ca="1" si="322"/>
        <v xml:space="preserve"> 信用卡 </v>
      </c>
      <c r="S1029" t="str">
        <f t="shared" ca="1" si="323"/>
        <v>支付宝 - 微信支付 - 信用卡</v>
      </c>
    </row>
    <row r="1030" spans="1:19" x14ac:dyDescent="0.2">
      <c r="A1030" s="3">
        <f t="shared" ca="1" si="309"/>
        <v>144819</v>
      </c>
      <c r="B1030">
        <v>100783</v>
      </c>
      <c r="C1030">
        <f t="shared" ca="1" si="310"/>
        <v>13320262640</v>
      </c>
      <c r="D1030" t="str">
        <f t="shared" ca="1" si="308"/>
        <v xml:space="preserve"> 天猫 </v>
      </c>
      <c r="E1030" t="str">
        <f t="shared" ca="1" si="308"/>
        <v xml:space="preserve"> 微信 </v>
      </c>
      <c r="F1030" t="str">
        <f t="shared" ca="1" si="311"/>
        <v xml:space="preserve"> 微信支付 </v>
      </c>
      <c r="G1030" t="str">
        <f t="shared" ca="1" si="312"/>
        <v xml:space="preserve"> 天猫 - 微信 - 微信支付 </v>
      </c>
      <c r="H1030" t="str">
        <f t="shared" ca="1" si="313"/>
        <v>2640</v>
      </c>
      <c r="I1030">
        <f t="shared" ca="1" si="314"/>
        <v>6</v>
      </c>
      <c r="J1030" t="str">
        <f t="shared" ca="1" si="315"/>
        <v>天猫 - 微信 - 微信支付</v>
      </c>
      <c r="K1030" t="str">
        <f t="shared" ca="1" si="316"/>
        <v>133****2640</v>
      </c>
      <c r="L1030">
        <f t="shared" si="317"/>
        <v>1030</v>
      </c>
      <c r="M1030">
        <f t="shared" si="318"/>
        <v>1029</v>
      </c>
      <c r="N1030" s="3">
        <f t="shared" ca="1" si="305"/>
        <v>138855</v>
      </c>
      <c r="O1030" s="5">
        <f t="shared" ca="1" si="319"/>
        <v>109056</v>
      </c>
      <c r="P1030" t="str">
        <f t="shared" ca="1" si="320"/>
        <v xml:space="preserve"> 支付宝 </v>
      </c>
      <c r="Q1030" t="str">
        <f t="shared" ca="1" si="321"/>
        <v xml:space="preserve"> 信用卡 </v>
      </c>
      <c r="R1030" t="str">
        <f t="shared" ca="1" si="322"/>
        <v xml:space="preserve"> 微信支付 </v>
      </c>
      <c r="S1030" t="str">
        <f t="shared" ca="1" si="323"/>
        <v>支付宝 - 信用卡 - 微信支付</v>
      </c>
    </row>
    <row r="1031" spans="1:19" x14ac:dyDescent="0.2">
      <c r="A1031" s="3">
        <f t="shared" ca="1" si="309"/>
        <v>109056</v>
      </c>
      <c r="B1031">
        <v>100352</v>
      </c>
      <c r="C1031">
        <f t="shared" ca="1" si="310"/>
        <v>13933781365</v>
      </c>
      <c r="D1031" t="str">
        <f t="shared" ca="1" si="308"/>
        <v xml:space="preserve"> 微信 </v>
      </c>
      <c r="E1031" t="str">
        <f t="shared" ca="1" si="308"/>
        <v xml:space="preserve"> 天猫 </v>
      </c>
      <c r="F1031" t="str">
        <f t="shared" ca="1" si="311"/>
        <v xml:space="preserve"> 微信支付 </v>
      </c>
      <c r="G1031" t="str">
        <f t="shared" ca="1" si="312"/>
        <v xml:space="preserve"> 微信 - 天猫 - 微信支付 </v>
      </c>
      <c r="H1031" t="str">
        <f t="shared" ca="1" si="313"/>
        <v>1365</v>
      </c>
      <c r="I1031">
        <f t="shared" ca="1" si="314"/>
        <v>6</v>
      </c>
      <c r="J1031" t="str">
        <f t="shared" ca="1" si="315"/>
        <v>微信 - 天猫 - 微信支付</v>
      </c>
      <c r="K1031" t="str">
        <f t="shared" ca="1" si="316"/>
        <v>139****1365</v>
      </c>
      <c r="L1031">
        <f t="shared" si="317"/>
        <v>1031</v>
      </c>
      <c r="M1031">
        <f t="shared" si="318"/>
        <v>1030</v>
      </c>
      <c r="N1031" s="3">
        <f t="shared" ca="1" si="305"/>
        <v>145083</v>
      </c>
      <c r="O1031" s="5">
        <f t="shared" ca="1" si="319"/>
        <v>126798</v>
      </c>
      <c r="P1031" t="str">
        <f t="shared" ca="1" si="320"/>
        <v xml:space="preserve"> 微信支付 </v>
      </c>
      <c r="Q1031" t="str">
        <f t="shared" ca="1" si="321"/>
        <v xml:space="preserve"> 支付宝 </v>
      </c>
      <c r="R1031" t="str">
        <f t="shared" ca="1" si="322"/>
        <v xml:space="preserve"> 微信支付 </v>
      </c>
      <c r="S1031" t="str">
        <f t="shared" ca="1" si="323"/>
        <v>微信支付 - 支付宝 - 微信支付</v>
      </c>
    </row>
    <row r="1032" spans="1:19" x14ac:dyDescent="0.2">
      <c r="A1032" s="3">
        <f t="shared" ca="1" si="309"/>
        <v>126798</v>
      </c>
      <c r="B1032">
        <v>100202</v>
      </c>
      <c r="C1032">
        <f t="shared" ca="1" si="310"/>
        <v>13312592198</v>
      </c>
      <c r="D1032" t="str">
        <f t="shared" ca="1" si="308"/>
        <v xml:space="preserve"> App </v>
      </c>
      <c r="E1032" t="str">
        <f t="shared" ca="1" si="308"/>
        <v xml:space="preserve"> App </v>
      </c>
      <c r="F1032" t="str">
        <f t="shared" ca="1" si="311"/>
        <v xml:space="preserve"> 信用卡 </v>
      </c>
      <c r="G1032" t="str">
        <f t="shared" ca="1" si="312"/>
        <v xml:space="preserve"> App - App - 信用卡 </v>
      </c>
      <c r="H1032" t="str">
        <f t="shared" ca="1" si="313"/>
        <v>2198</v>
      </c>
      <c r="I1032">
        <f t="shared" ca="1" si="314"/>
        <v>6</v>
      </c>
      <c r="J1032" t="str">
        <f t="shared" ca="1" si="315"/>
        <v>App - App - 信用卡</v>
      </c>
      <c r="K1032" t="str">
        <f t="shared" ca="1" si="316"/>
        <v>133****2198</v>
      </c>
      <c r="L1032">
        <f t="shared" si="317"/>
        <v>1032</v>
      </c>
      <c r="M1032">
        <f t="shared" si="318"/>
        <v>1031</v>
      </c>
      <c r="N1032" s="3">
        <f t="shared" ca="1" si="305"/>
        <v>128009</v>
      </c>
      <c r="O1032" s="5">
        <f t="shared" ca="1" si="319"/>
        <v>155467</v>
      </c>
      <c r="P1032" t="str">
        <f t="shared" ca="1" si="320"/>
        <v xml:space="preserve"> 支付宝 </v>
      </c>
      <c r="Q1032" t="str">
        <f t="shared" ca="1" si="321"/>
        <v xml:space="preserve"> 支付宝 </v>
      </c>
      <c r="R1032" t="str">
        <f t="shared" ca="1" si="322"/>
        <v xml:space="preserve"> 微信支付 </v>
      </c>
      <c r="S1032" t="str">
        <f t="shared" ca="1" si="323"/>
        <v>支付宝 - 支付宝 - 微信支付</v>
      </c>
    </row>
    <row r="1033" spans="1:19" x14ac:dyDescent="0.2">
      <c r="A1033" s="3">
        <f t="shared" ca="1" si="309"/>
        <v>155467</v>
      </c>
      <c r="B1033">
        <v>101130</v>
      </c>
      <c r="C1033">
        <f t="shared" ca="1" si="310"/>
        <v>13203593544</v>
      </c>
      <c r="D1033" t="str">
        <f t="shared" ca="1" si="308"/>
        <v xml:space="preserve"> 微信 </v>
      </c>
      <c r="E1033" t="str">
        <f t="shared" ca="1" si="308"/>
        <v xml:space="preserve"> 天猫 </v>
      </c>
      <c r="F1033" t="str">
        <f t="shared" ca="1" si="311"/>
        <v xml:space="preserve"> 支付宝 </v>
      </c>
      <c r="G1033" t="str">
        <f t="shared" ca="1" si="312"/>
        <v xml:space="preserve"> 微信 - 天猫 - 支付宝 </v>
      </c>
      <c r="H1033" t="str">
        <f t="shared" ca="1" si="313"/>
        <v>3544</v>
      </c>
      <c r="I1033">
        <f t="shared" ca="1" si="314"/>
        <v>6</v>
      </c>
      <c r="J1033" t="str">
        <f t="shared" ca="1" si="315"/>
        <v>微信 - 天猫 - 支付宝</v>
      </c>
      <c r="K1033" t="str">
        <f t="shared" ca="1" si="316"/>
        <v>132****3544</v>
      </c>
      <c r="L1033">
        <f t="shared" si="317"/>
        <v>1033</v>
      </c>
      <c r="M1033">
        <f t="shared" si="318"/>
        <v>1032</v>
      </c>
      <c r="N1033" s="3">
        <f t="shared" ca="1" si="305"/>
        <v>191344</v>
      </c>
      <c r="O1033" s="5">
        <f t="shared" ca="1" si="319"/>
        <v>130760</v>
      </c>
      <c r="P1033" t="str">
        <f t="shared" ca="1" si="320"/>
        <v xml:space="preserve"> 支付宝 </v>
      </c>
      <c r="Q1033" t="str">
        <f t="shared" ca="1" si="321"/>
        <v xml:space="preserve"> 信用卡 </v>
      </c>
      <c r="R1033" t="str">
        <f t="shared" ca="1" si="322"/>
        <v xml:space="preserve"> 支付宝 </v>
      </c>
      <c r="S1033" t="str">
        <f t="shared" ca="1" si="323"/>
        <v>支付宝 - 信用卡 - 支付宝</v>
      </c>
    </row>
    <row r="1034" spans="1:19" x14ac:dyDescent="0.2">
      <c r="A1034" s="3">
        <f t="shared" ca="1" si="309"/>
        <v>130760</v>
      </c>
      <c r="B1034">
        <v>101208</v>
      </c>
      <c r="C1034">
        <f t="shared" ca="1" si="310"/>
        <v>13966654220</v>
      </c>
      <c r="D1034" t="str">
        <f t="shared" ca="1" si="308"/>
        <v xml:space="preserve"> 微信 </v>
      </c>
      <c r="E1034" t="str">
        <f t="shared" ca="1" si="308"/>
        <v xml:space="preserve"> 天猫 </v>
      </c>
      <c r="F1034" t="str">
        <f t="shared" ca="1" si="311"/>
        <v xml:space="preserve"> 微信支付 </v>
      </c>
      <c r="G1034" t="str">
        <f t="shared" ca="1" si="312"/>
        <v xml:space="preserve"> 微信 - 天猫 - 微信支付 </v>
      </c>
      <c r="H1034" t="str">
        <f t="shared" ca="1" si="313"/>
        <v>4220</v>
      </c>
      <c r="I1034">
        <f t="shared" ca="1" si="314"/>
        <v>6</v>
      </c>
      <c r="J1034" t="str">
        <f t="shared" ca="1" si="315"/>
        <v>微信 - 天猫 - 微信支付</v>
      </c>
      <c r="K1034" t="str">
        <f t="shared" ca="1" si="316"/>
        <v>139****4220</v>
      </c>
      <c r="L1034">
        <f t="shared" si="317"/>
        <v>1034</v>
      </c>
      <c r="M1034">
        <f t="shared" si="318"/>
        <v>1033</v>
      </c>
      <c r="N1034" s="3">
        <f t="shared" ref="N1034:N1097" ca="1" si="324">INDEX($A$2:$A$1501,(MATCH(B1034+1,$B$2:$B$1501,)))</f>
        <v>172213</v>
      </c>
      <c r="O1034" s="5">
        <f t="shared" ca="1" si="319"/>
        <v>113623</v>
      </c>
      <c r="P1034" t="str">
        <f t="shared" ca="1" si="320"/>
        <v xml:space="preserve"> 支付宝 </v>
      </c>
      <c r="Q1034" t="str">
        <f t="shared" ca="1" si="321"/>
        <v xml:space="preserve"> 支付宝 </v>
      </c>
      <c r="R1034" t="str">
        <f t="shared" ca="1" si="322"/>
        <v xml:space="preserve"> 支付宝 </v>
      </c>
      <c r="S1034" t="str">
        <f t="shared" ca="1" si="323"/>
        <v>支付宝 - 支付宝 - 支付宝</v>
      </c>
    </row>
    <row r="1035" spans="1:19" x14ac:dyDescent="0.2">
      <c r="A1035" s="3">
        <f t="shared" ca="1" si="309"/>
        <v>113623</v>
      </c>
      <c r="B1035">
        <v>100326</v>
      </c>
      <c r="C1035">
        <f t="shared" ca="1" si="310"/>
        <v>13242778658</v>
      </c>
      <c r="D1035" t="str">
        <f t="shared" ca="1" si="308"/>
        <v xml:space="preserve"> 微信 </v>
      </c>
      <c r="E1035" t="str">
        <f t="shared" ca="1" si="308"/>
        <v xml:space="preserve"> 天猫 </v>
      </c>
      <c r="F1035" t="str">
        <f t="shared" ca="1" si="311"/>
        <v xml:space="preserve"> 信用卡 </v>
      </c>
      <c r="G1035" t="str">
        <f t="shared" ca="1" si="312"/>
        <v xml:space="preserve"> 微信 - 天猫 - 信用卡 </v>
      </c>
      <c r="H1035" t="str">
        <f t="shared" ca="1" si="313"/>
        <v>8658</v>
      </c>
      <c r="I1035">
        <f t="shared" ca="1" si="314"/>
        <v>6</v>
      </c>
      <c r="J1035" t="str">
        <f t="shared" ca="1" si="315"/>
        <v>微信 - 天猫 - 信用卡</v>
      </c>
      <c r="K1035" t="str">
        <f t="shared" ca="1" si="316"/>
        <v>132****8658</v>
      </c>
      <c r="L1035">
        <f t="shared" si="317"/>
        <v>1035</v>
      </c>
      <c r="M1035">
        <f t="shared" si="318"/>
        <v>1034</v>
      </c>
      <c r="N1035" s="3">
        <f t="shared" ca="1" si="324"/>
        <v>151354</v>
      </c>
      <c r="O1035" s="5">
        <f t="shared" ca="1" si="319"/>
        <v>124593</v>
      </c>
      <c r="P1035" t="str">
        <f t="shared" ca="1" si="320"/>
        <v xml:space="preserve"> 微信支付 </v>
      </c>
      <c r="Q1035" t="str">
        <f t="shared" ca="1" si="321"/>
        <v xml:space="preserve"> 信用卡 </v>
      </c>
      <c r="R1035" t="str">
        <f t="shared" ca="1" si="322"/>
        <v xml:space="preserve"> 信用卡 </v>
      </c>
      <c r="S1035" t="str">
        <f t="shared" ca="1" si="323"/>
        <v>微信支付 - 信用卡 - 信用卡</v>
      </c>
    </row>
    <row r="1036" spans="1:19" x14ac:dyDescent="0.2">
      <c r="A1036" s="3">
        <f t="shared" ca="1" si="309"/>
        <v>124593</v>
      </c>
      <c r="B1036">
        <v>100177</v>
      </c>
      <c r="C1036">
        <f t="shared" ca="1" si="310"/>
        <v>13259159321</v>
      </c>
      <c r="D1036" t="str">
        <f t="shared" ca="1" si="308"/>
        <v xml:space="preserve"> 天猫 </v>
      </c>
      <c r="E1036" t="str">
        <f t="shared" ca="1" si="308"/>
        <v xml:space="preserve"> 微信 </v>
      </c>
      <c r="F1036" t="str">
        <f t="shared" ca="1" si="311"/>
        <v xml:space="preserve"> 微信支付 </v>
      </c>
      <c r="G1036" t="str">
        <f t="shared" ca="1" si="312"/>
        <v xml:space="preserve"> 天猫 - 微信 - 微信支付 </v>
      </c>
      <c r="H1036" t="str">
        <f t="shared" ca="1" si="313"/>
        <v>9321</v>
      </c>
      <c r="I1036">
        <f t="shared" ca="1" si="314"/>
        <v>6</v>
      </c>
      <c r="J1036" t="str">
        <f t="shared" ca="1" si="315"/>
        <v>天猫 - 微信 - 微信支付</v>
      </c>
      <c r="K1036" t="str">
        <f t="shared" ca="1" si="316"/>
        <v>132****9321</v>
      </c>
      <c r="L1036">
        <f t="shared" si="317"/>
        <v>1036</v>
      </c>
      <c r="M1036">
        <f t="shared" si="318"/>
        <v>1035</v>
      </c>
      <c r="N1036" s="3">
        <f t="shared" ca="1" si="324"/>
        <v>180503</v>
      </c>
      <c r="O1036" s="5">
        <f t="shared" ca="1" si="319"/>
        <v>169226</v>
      </c>
      <c r="P1036" t="str">
        <f t="shared" ca="1" si="320"/>
        <v xml:space="preserve"> 信用卡 </v>
      </c>
      <c r="Q1036" t="str">
        <f t="shared" ca="1" si="321"/>
        <v xml:space="preserve"> 微信支付 </v>
      </c>
      <c r="R1036" t="str">
        <f t="shared" ca="1" si="322"/>
        <v xml:space="preserve"> 支付宝 </v>
      </c>
      <c r="S1036" t="str">
        <f t="shared" ca="1" si="323"/>
        <v>信用卡 - 微信支付 - 支付宝</v>
      </c>
    </row>
    <row r="1037" spans="1:19" x14ac:dyDescent="0.2">
      <c r="A1037" s="3">
        <f t="shared" ca="1" si="309"/>
        <v>169226</v>
      </c>
      <c r="B1037">
        <v>100312</v>
      </c>
      <c r="C1037">
        <f t="shared" ca="1" si="310"/>
        <v>13170108111</v>
      </c>
      <c r="D1037" t="str">
        <f t="shared" ca="1" si="308"/>
        <v xml:space="preserve"> 天猫 </v>
      </c>
      <c r="E1037" t="str">
        <f t="shared" ca="1" si="308"/>
        <v xml:space="preserve"> 微信 </v>
      </c>
      <c r="F1037" t="str">
        <f t="shared" ca="1" si="311"/>
        <v xml:space="preserve"> 信用卡 </v>
      </c>
      <c r="G1037" t="str">
        <f t="shared" ca="1" si="312"/>
        <v xml:space="preserve"> 天猫 - 微信 - 信用卡 </v>
      </c>
      <c r="H1037" t="str">
        <f t="shared" ca="1" si="313"/>
        <v>8111</v>
      </c>
      <c r="I1037">
        <f t="shared" ca="1" si="314"/>
        <v>6</v>
      </c>
      <c r="J1037" t="str">
        <f t="shared" ca="1" si="315"/>
        <v>天猫 - 微信 - 信用卡</v>
      </c>
      <c r="K1037" t="str">
        <f t="shared" ca="1" si="316"/>
        <v>131****8111</v>
      </c>
      <c r="L1037">
        <f t="shared" si="317"/>
        <v>1037</v>
      </c>
      <c r="M1037">
        <f t="shared" si="318"/>
        <v>1036</v>
      </c>
      <c r="N1037" s="3">
        <f t="shared" ca="1" si="324"/>
        <v>172648</v>
      </c>
      <c r="O1037" s="5">
        <f t="shared" ca="1" si="319"/>
        <v>145567</v>
      </c>
      <c r="P1037" t="str">
        <f t="shared" ca="1" si="320"/>
        <v xml:space="preserve"> 信用卡 </v>
      </c>
      <c r="Q1037" t="str">
        <f t="shared" ca="1" si="321"/>
        <v xml:space="preserve"> 微信支付 </v>
      </c>
      <c r="R1037" t="str">
        <f t="shared" ca="1" si="322"/>
        <v xml:space="preserve"> 支付宝 </v>
      </c>
      <c r="S1037" t="str">
        <f t="shared" ca="1" si="323"/>
        <v>信用卡 - 微信支付 - 支付宝</v>
      </c>
    </row>
    <row r="1038" spans="1:19" x14ac:dyDescent="0.2">
      <c r="A1038" s="3">
        <f t="shared" ca="1" si="309"/>
        <v>145567</v>
      </c>
      <c r="B1038">
        <v>100019</v>
      </c>
      <c r="C1038">
        <f t="shared" ca="1" si="310"/>
        <v>13237353904</v>
      </c>
      <c r="D1038" t="str">
        <f t="shared" ca="1" si="308"/>
        <v xml:space="preserve"> 微信 </v>
      </c>
      <c r="E1038" t="str">
        <f t="shared" ca="1" si="308"/>
        <v xml:space="preserve"> App </v>
      </c>
      <c r="F1038" t="str">
        <f t="shared" ca="1" si="311"/>
        <v xml:space="preserve"> 信用卡 </v>
      </c>
      <c r="G1038" t="str">
        <f t="shared" ca="1" si="312"/>
        <v xml:space="preserve"> 微信 - App - 信用卡 </v>
      </c>
      <c r="H1038" t="str">
        <f t="shared" ca="1" si="313"/>
        <v>3904</v>
      </c>
      <c r="I1038">
        <f t="shared" ca="1" si="314"/>
        <v>6</v>
      </c>
      <c r="J1038" t="str">
        <f t="shared" ca="1" si="315"/>
        <v>微信 - App - 信用卡</v>
      </c>
      <c r="K1038" t="str">
        <f t="shared" ca="1" si="316"/>
        <v>132****3904</v>
      </c>
      <c r="L1038">
        <f t="shared" si="317"/>
        <v>1038</v>
      </c>
      <c r="M1038">
        <f t="shared" si="318"/>
        <v>1037</v>
      </c>
      <c r="N1038" s="3">
        <f t="shared" ca="1" si="324"/>
        <v>179314</v>
      </c>
      <c r="O1038" s="5">
        <f t="shared" ca="1" si="319"/>
        <v>124752</v>
      </c>
      <c r="P1038" t="str">
        <f t="shared" ca="1" si="320"/>
        <v xml:space="preserve"> 信用卡 </v>
      </c>
      <c r="Q1038" t="str">
        <f t="shared" ca="1" si="321"/>
        <v xml:space="preserve"> 信用卡 </v>
      </c>
      <c r="R1038" t="str">
        <f t="shared" ca="1" si="322"/>
        <v xml:space="preserve"> 信用卡 </v>
      </c>
      <c r="S1038" t="str">
        <f t="shared" ca="1" si="323"/>
        <v>信用卡 - 信用卡 - 信用卡</v>
      </c>
    </row>
    <row r="1039" spans="1:19" x14ac:dyDescent="0.2">
      <c r="A1039" s="3">
        <f t="shared" ca="1" si="309"/>
        <v>124752</v>
      </c>
      <c r="B1039">
        <v>100571</v>
      </c>
      <c r="C1039">
        <f t="shared" ca="1" si="310"/>
        <v>13080782263</v>
      </c>
      <c r="D1039" t="str">
        <f t="shared" ca="1" si="308"/>
        <v xml:space="preserve"> 天猫 </v>
      </c>
      <c r="E1039" t="str">
        <f t="shared" ca="1" si="308"/>
        <v xml:space="preserve"> App </v>
      </c>
      <c r="F1039" t="str">
        <f t="shared" ca="1" si="311"/>
        <v xml:space="preserve"> 信用卡 </v>
      </c>
      <c r="G1039" t="str">
        <f t="shared" ca="1" si="312"/>
        <v xml:space="preserve"> 天猫 - App - 信用卡 </v>
      </c>
      <c r="H1039" t="str">
        <f t="shared" ca="1" si="313"/>
        <v>2263</v>
      </c>
      <c r="I1039">
        <f t="shared" ca="1" si="314"/>
        <v>6</v>
      </c>
      <c r="J1039" t="str">
        <f t="shared" ca="1" si="315"/>
        <v>天猫 - App - 信用卡</v>
      </c>
      <c r="K1039" t="str">
        <f t="shared" ca="1" si="316"/>
        <v>130****2263</v>
      </c>
      <c r="L1039">
        <f t="shared" si="317"/>
        <v>1039</v>
      </c>
      <c r="M1039">
        <f t="shared" si="318"/>
        <v>1038</v>
      </c>
      <c r="N1039" s="3">
        <f t="shared" ca="1" si="324"/>
        <v>134189</v>
      </c>
      <c r="O1039" s="5">
        <f t="shared" ca="1" si="319"/>
        <v>140227</v>
      </c>
      <c r="P1039" t="str">
        <f t="shared" ca="1" si="320"/>
        <v xml:space="preserve"> 微信支付 </v>
      </c>
      <c r="Q1039" t="str">
        <f t="shared" ca="1" si="321"/>
        <v xml:space="preserve"> 支付宝 </v>
      </c>
      <c r="R1039" t="str">
        <f t="shared" ca="1" si="322"/>
        <v xml:space="preserve"> 支付宝 </v>
      </c>
      <c r="S1039" t="str">
        <f t="shared" ca="1" si="323"/>
        <v>微信支付 - 支付宝 - 支付宝</v>
      </c>
    </row>
    <row r="1040" spans="1:19" x14ac:dyDescent="0.2">
      <c r="A1040" s="3">
        <f t="shared" ca="1" si="309"/>
        <v>140227</v>
      </c>
      <c r="B1040">
        <v>101058</v>
      </c>
      <c r="C1040">
        <f t="shared" ca="1" si="310"/>
        <v>13513901147</v>
      </c>
      <c r="D1040" t="str">
        <f t="shared" ca="1" si="308"/>
        <v xml:space="preserve"> App </v>
      </c>
      <c r="E1040" t="str">
        <f t="shared" ca="1" si="308"/>
        <v xml:space="preserve"> 微信 </v>
      </c>
      <c r="F1040" t="str">
        <f t="shared" ca="1" si="311"/>
        <v xml:space="preserve"> 信用卡 </v>
      </c>
      <c r="G1040" t="str">
        <f t="shared" ca="1" si="312"/>
        <v xml:space="preserve"> App - 微信 - 信用卡 </v>
      </c>
      <c r="H1040" t="str">
        <f t="shared" ca="1" si="313"/>
        <v>1147</v>
      </c>
      <c r="I1040">
        <f t="shared" ca="1" si="314"/>
        <v>6</v>
      </c>
      <c r="J1040" t="str">
        <f t="shared" ca="1" si="315"/>
        <v>App - 微信 - 信用卡</v>
      </c>
      <c r="K1040" t="str">
        <f t="shared" ca="1" si="316"/>
        <v>135****1147</v>
      </c>
      <c r="L1040">
        <f t="shared" si="317"/>
        <v>1040</v>
      </c>
      <c r="M1040">
        <f t="shared" si="318"/>
        <v>1039</v>
      </c>
      <c r="N1040" s="3">
        <f t="shared" ca="1" si="324"/>
        <v>192483</v>
      </c>
      <c r="O1040" s="5">
        <f t="shared" ca="1" si="319"/>
        <v>134301</v>
      </c>
      <c r="P1040" t="str">
        <f t="shared" ca="1" si="320"/>
        <v xml:space="preserve"> 支付宝 </v>
      </c>
      <c r="Q1040" t="str">
        <f t="shared" ca="1" si="321"/>
        <v xml:space="preserve"> 微信支付 </v>
      </c>
      <c r="R1040" t="str">
        <f t="shared" ca="1" si="322"/>
        <v xml:space="preserve"> 微信支付 </v>
      </c>
      <c r="S1040" t="str">
        <f t="shared" ca="1" si="323"/>
        <v>支付宝 - 微信支付 - 微信支付</v>
      </c>
    </row>
    <row r="1041" spans="1:19" x14ac:dyDescent="0.2">
      <c r="A1041" s="3">
        <f t="shared" ca="1" si="309"/>
        <v>134301</v>
      </c>
      <c r="B1041">
        <v>100163</v>
      </c>
      <c r="C1041">
        <f t="shared" ca="1" si="310"/>
        <v>13455324720</v>
      </c>
      <c r="D1041" t="str">
        <f t="shared" ca="1" si="308"/>
        <v xml:space="preserve"> App </v>
      </c>
      <c r="E1041" t="str">
        <f t="shared" ca="1" si="308"/>
        <v xml:space="preserve"> 天猫 </v>
      </c>
      <c r="F1041" t="str">
        <f t="shared" ca="1" si="311"/>
        <v xml:space="preserve"> 微信支付 </v>
      </c>
      <c r="G1041" t="str">
        <f t="shared" ca="1" si="312"/>
        <v xml:space="preserve"> App - 天猫 - 微信支付 </v>
      </c>
      <c r="H1041" t="str">
        <f t="shared" ca="1" si="313"/>
        <v>4720</v>
      </c>
      <c r="I1041">
        <f t="shared" ca="1" si="314"/>
        <v>6</v>
      </c>
      <c r="J1041" t="str">
        <f t="shared" ca="1" si="315"/>
        <v>App - 天猫 - 微信支付</v>
      </c>
      <c r="K1041" t="str">
        <f t="shared" ca="1" si="316"/>
        <v>134****4720</v>
      </c>
      <c r="L1041">
        <f t="shared" si="317"/>
        <v>1041</v>
      </c>
      <c r="M1041">
        <f t="shared" si="318"/>
        <v>1040</v>
      </c>
      <c r="N1041" s="3">
        <f t="shared" ca="1" si="324"/>
        <v>172202</v>
      </c>
      <c r="O1041" s="5">
        <f t="shared" ca="1" si="319"/>
        <v>166734</v>
      </c>
      <c r="P1041" t="str">
        <f t="shared" ca="1" si="320"/>
        <v xml:space="preserve"> 信用卡 </v>
      </c>
      <c r="Q1041" t="str">
        <f t="shared" ca="1" si="321"/>
        <v xml:space="preserve"> 信用卡 </v>
      </c>
      <c r="R1041" t="str">
        <f t="shared" ca="1" si="322"/>
        <v xml:space="preserve"> 支付宝 </v>
      </c>
      <c r="S1041" t="str">
        <f t="shared" ca="1" si="323"/>
        <v>信用卡 - 信用卡 - 支付宝</v>
      </c>
    </row>
    <row r="1042" spans="1:19" x14ac:dyDescent="0.2">
      <c r="A1042" s="3">
        <f t="shared" ca="1" si="309"/>
        <v>166734</v>
      </c>
      <c r="B1042">
        <v>100856</v>
      </c>
      <c r="C1042">
        <f t="shared" ca="1" si="310"/>
        <v>13994018933</v>
      </c>
      <c r="D1042" t="str">
        <f t="shared" ref="D1042:E1061" ca="1" si="325">IF(RAND()&lt;0.33," 天猫 ",IF(RAND()&lt;0.66," 微信 "," App "))</f>
        <v xml:space="preserve"> 微信 </v>
      </c>
      <c r="E1042" t="str">
        <f t="shared" ca="1" si="325"/>
        <v xml:space="preserve"> 微信 </v>
      </c>
      <c r="F1042" t="str">
        <f t="shared" ca="1" si="311"/>
        <v xml:space="preserve"> 微信支付 </v>
      </c>
      <c r="G1042" t="str">
        <f t="shared" ca="1" si="312"/>
        <v xml:space="preserve"> 微信 - 微信 - 微信支付 </v>
      </c>
      <c r="H1042" t="str">
        <f t="shared" ca="1" si="313"/>
        <v>8933</v>
      </c>
      <c r="I1042">
        <f t="shared" ca="1" si="314"/>
        <v>6</v>
      </c>
      <c r="J1042" t="str">
        <f t="shared" ca="1" si="315"/>
        <v>微信 - 微信 - 微信支付</v>
      </c>
      <c r="K1042" t="str">
        <f t="shared" ca="1" si="316"/>
        <v>139****8933</v>
      </c>
      <c r="L1042">
        <f t="shared" si="317"/>
        <v>1042</v>
      </c>
      <c r="M1042">
        <f t="shared" si="318"/>
        <v>1041</v>
      </c>
      <c r="N1042" s="3">
        <f t="shared" ca="1" si="324"/>
        <v>129305</v>
      </c>
      <c r="O1042" s="5">
        <f t="shared" ca="1" si="319"/>
        <v>120930</v>
      </c>
      <c r="P1042" t="str">
        <f t="shared" ca="1" si="320"/>
        <v xml:space="preserve"> 微信支付 </v>
      </c>
      <c r="Q1042" t="str">
        <f t="shared" ca="1" si="321"/>
        <v xml:space="preserve"> 支付宝 </v>
      </c>
      <c r="R1042" t="str">
        <f t="shared" ca="1" si="322"/>
        <v xml:space="preserve"> 信用卡 </v>
      </c>
      <c r="S1042" t="str">
        <f t="shared" ca="1" si="323"/>
        <v>微信支付 - 支付宝 - 信用卡</v>
      </c>
    </row>
    <row r="1043" spans="1:19" x14ac:dyDescent="0.2">
      <c r="A1043" s="3">
        <f t="shared" ca="1" si="309"/>
        <v>120930</v>
      </c>
      <c r="B1043">
        <v>101176</v>
      </c>
      <c r="C1043">
        <f t="shared" ca="1" si="310"/>
        <v>13420234425</v>
      </c>
      <c r="D1043" t="str">
        <f t="shared" ca="1" si="325"/>
        <v xml:space="preserve"> App </v>
      </c>
      <c r="E1043" t="str">
        <f t="shared" ca="1" si="325"/>
        <v xml:space="preserve"> 微信 </v>
      </c>
      <c r="F1043" t="str">
        <f t="shared" ca="1" si="311"/>
        <v xml:space="preserve"> 微信支付 </v>
      </c>
      <c r="G1043" t="str">
        <f t="shared" ca="1" si="312"/>
        <v xml:space="preserve"> App - 微信 - 微信支付 </v>
      </c>
      <c r="H1043" t="str">
        <f t="shared" ca="1" si="313"/>
        <v>4425</v>
      </c>
      <c r="I1043">
        <f t="shared" ca="1" si="314"/>
        <v>6</v>
      </c>
      <c r="J1043" t="str">
        <f t="shared" ca="1" si="315"/>
        <v>App - 微信 - 微信支付</v>
      </c>
      <c r="K1043" t="str">
        <f t="shared" ca="1" si="316"/>
        <v>134****4425</v>
      </c>
      <c r="L1043">
        <f t="shared" si="317"/>
        <v>1043</v>
      </c>
      <c r="M1043">
        <f t="shared" si="318"/>
        <v>1042</v>
      </c>
      <c r="N1043" s="3">
        <f t="shared" ca="1" si="324"/>
        <v>147882</v>
      </c>
      <c r="O1043" s="5">
        <f t="shared" ca="1" si="319"/>
        <v>163139</v>
      </c>
      <c r="P1043" t="str">
        <f t="shared" ca="1" si="320"/>
        <v xml:space="preserve"> 微信支付 </v>
      </c>
      <c r="Q1043" t="str">
        <f t="shared" ca="1" si="321"/>
        <v xml:space="preserve"> 信用卡 </v>
      </c>
      <c r="R1043" t="str">
        <f t="shared" ca="1" si="322"/>
        <v xml:space="preserve"> 微信支付 </v>
      </c>
      <c r="S1043" t="str">
        <f t="shared" ca="1" si="323"/>
        <v>微信支付 - 信用卡 - 微信支付</v>
      </c>
    </row>
    <row r="1044" spans="1:19" x14ac:dyDescent="0.2">
      <c r="A1044" s="3">
        <f t="shared" ca="1" si="309"/>
        <v>163139</v>
      </c>
      <c r="B1044">
        <v>100944</v>
      </c>
      <c r="C1044">
        <f t="shared" ca="1" si="310"/>
        <v>13613349726</v>
      </c>
      <c r="D1044" t="str">
        <f t="shared" ca="1" si="325"/>
        <v xml:space="preserve"> App </v>
      </c>
      <c r="E1044" t="str">
        <f t="shared" ca="1" si="325"/>
        <v xml:space="preserve"> 天猫 </v>
      </c>
      <c r="F1044" t="str">
        <f t="shared" ca="1" si="311"/>
        <v xml:space="preserve"> 支付宝 </v>
      </c>
      <c r="G1044" t="str">
        <f t="shared" ca="1" si="312"/>
        <v xml:space="preserve"> App - 天猫 - 支付宝 </v>
      </c>
      <c r="H1044" t="str">
        <f t="shared" ca="1" si="313"/>
        <v>9726</v>
      </c>
      <c r="I1044">
        <f t="shared" ca="1" si="314"/>
        <v>6</v>
      </c>
      <c r="J1044" t="str">
        <f t="shared" ca="1" si="315"/>
        <v>App - 天猫 - 支付宝</v>
      </c>
      <c r="K1044" t="str">
        <f t="shared" ca="1" si="316"/>
        <v>136****9726</v>
      </c>
      <c r="L1044">
        <f t="shared" si="317"/>
        <v>1044</v>
      </c>
      <c r="M1044">
        <f t="shared" si="318"/>
        <v>1043</v>
      </c>
      <c r="N1044" s="3">
        <f t="shared" ca="1" si="324"/>
        <v>188575</v>
      </c>
      <c r="O1044" s="5">
        <f t="shared" ca="1" si="319"/>
        <v>151369</v>
      </c>
      <c r="P1044" t="str">
        <f t="shared" ca="1" si="320"/>
        <v xml:space="preserve"> 微信支付 </v>
      </c>
      <c r="Q1044" t="str">
        <f t="shared" ca="1" si="321"/>
        <v xml:space="preserve"> 支付宝 </v>
      </c>
      <c r="R1044" t="str">
        <f t="shared" ca="1" si="322"/>
        <v xml:space="preserve"> 信用卡 </v>
      </c>
      <c r="S1044" t="str">
        <f t="shared" ca="1" si="323"/>
        <v>微信支付 - 支付宝 - 信用卡</v>
      </c>
    </row>
    <row r="1045" spans="1:19" x14ac:dyDescent="0.2">
      <c r="A1045" s="3">
        <f t="shared" ca="1" si="309"/>
        <v>151369</v>
      </c>
      <c r="B1045">
        <v>100966</v>
      </c>
      <c r="C1045">
        <f t="shared" ca="1" si="310"/>
        <v>13825707475</v>
      </c>
      <c r="D1045" t="str">
        <f t="shared" ca="1" si="325"/>
        <v xml:space="preserve"> 天猫 </v>
      </c>
      <c r="E1045" t="str">
        <f t="shared" ca="1" si="325"/>
        <v xml:space="preserve"> 微信 </v>
      </c>
      <c r="F1045" t="str">
        <f t="shared" ca="1" si="311"/>
        <v xml:space="preserve"> 支付宝 </v>
      </c>
      <c r="G1045" t="str">
        <f t="shared" ca="1" si="312"/>
        <v xml:space="preserve"> 天猫 - 微信 - 支付宝 </v>
      </c>
      <c r="H1045" t="str">
        <f t="shared" ca="1" si="313"/>
        <v>7475</v>
      </c>
      <c r="I1045">
        <f t="shared" ca="1" si="314"/>
        <v>6</v>
      </c>
      <c r="J1045" t="str">
        <f t="shared" ca="1" si="315"/>
        <v>天猫 - 微信 - 支付宝</v>
      </c>
      <c r="K1045" t="str">
        <f t="shared" ca="1" si="316"/>
        <v>138****7475</v>
      </c>
      <c r="L1045">
        <f t="shared" si="317"/>
        <v>1045</v>
      </c>
      <c r="M1045">
        <f t="shared" si="318"/>
        <v>1044</v>
      </c>
      <c r="N1045" s="3">
        <f t="shared" ca="1" si="324"/>
        <v>184207</v>
      </c>
      <c r="O1045" s="5">
        <f t="shared" ca="1" si="319"/>
        <v>190652</v>
      </c>
      <c r="P1045" t="str">
        <f t="shared" ca="1" si="320"/>
        <v xml:space="preserve"> 信用卡 </v>
      </c>
      <c r="Q1045" t="str">
        <f t="shared" ca="1" si="321"/>
        <v xml:space="preserve"> 微信支付 </v>
      </c>
      <c r="R1045" t="str">
        <f t="shared" ca="1" si="322"/>
        <v xml:space="preserve"> 微信支付 </v>
      </c>
      <c r="S1045" t="str">
        <f t="shared" ca="1" si="323"/>
        <v>信用卡 - 微信支付 - 微信支付</v>
      </c>
    </row>
    <row r="1046" spans="1:19" x14ac:dyDescent="0.2">
      <c r="A1046" s="3">
        <f t="shared" ca="1" si="309"/>
        <v>190652</v>
      </c>
      <c r="B1046">
        <v>100924</v>
      </c>
      <c r="C1046">
        <f t="shared" ca="1" si="310"/>
        <v>13602390777</v>
      </c>
      <c r="D1046" t="str">
        <f t="shared" ca="1" si="325"/>
        <v xml:space="preserve"> App </v>
      </c>
      <c r="E1046" t="str">
        <f t="shared" ca="1" si="325"/>
        <v xml:space="preserve"> 微信 </v>
      </c>
      <c r="F1046" t="str">
        <f t="shared" ca="1" si="311"/>
        <v xml:space="preserve"> 微信支付 </v>
      </c>
      <c r="G1046" t="str">
        <f t="shared" ca="1" si="312"/>
        <v xml:space="preserve"> App - 微信 - 微信支付 </v>
      </c>
      <c r="H1046" t="str">
        <f t="shared" ca="1" si="313"/>
        <v>0777</v>
      </c>
      <c r="I1046">
        <f t="shared" ca="1" si="314"/>
        <v>6</v>
      </c>
      <c r="J1046" t="str">
        <f t="shared" ca="1" si="315"/>
        <v>App - 微信 - 微信支付</v>
      </c>
      <c r="K1046" t="str">
        <f t="shared" ca="1" si="316"/>
        <v>136****0777</v>
      </c>
      <c r="L1046">
        <f t="shared" si="317"/>
        <v>1046</v>
      </c>
      <c r="M1046">
        <f t="shared" si="318"/>
        <v>1045</v>
      </c>
      <c r="N1046" s="3">
        <f t="shared" ca="1" si="324"/>
        <v>184790</v>
      </c>
      <c r="O1046" s="5">
        <f t="shared" ca="1" si="319"/>
        <v>102809</v>
      </c>
      <c r="P1046" t="str">
        <f t="shared" ca="1" si="320"/>
        <v xml:space="preserve"> 支付宝 </v>
      </c>
      <c r="Q1046" t="str">
        <f t="shared" ca="1" si="321"/>
        <v xml:space="preserve"> 信用卡 </v>
      </c>
      <c r="R1046" t="str">
        <f t="shared" ca="1" si="322"/>
        <v xml:space="preserve"> 支付宝 </v>
      </c>
      <c r="S1046" t="str">
        <f t="shared" ca="1" si="323"/>
        <v>支付宝 - 信用卡 - 支付宝</v>
      </c>
    </row>
    <row r="1047" spans="1:19" x14ac:dyDescent="0.2">
      <c r="A1047" s="3">
        <f t="shared" ca="1" si="309"/>
        <v>102809</v>
      </c>
      <c r="B1047">
        <v>100533</v>
      </c>
      <c r="C1047">
        <f t="shared" ca="1" si="310"/>
        <v>13432181135</v>
      </c>
      <c r="D1047" t="str">
        <f t="shared" ca="1" si="325"/>
        <v xml:space="preserve"> App </v>
      </c>
      <c r="E1047" t="str">
        <f t="shared" ca="1" si="325"/>
        <v xml:space="preserve"> App </v>
      </c>
      <c r="F1047" t="str">
        <f t="shared" ca="1" si="311"/>
        <v xml:space="preserve"> 信用卡 </v>
      </c>
      <c r="G1047" t="str">
        <f t="shared" ca="1" si="312"/>
        <v xml:space="preserve"> App - App - 信用卡 </v>
      </c>
      <c r="H1047" t="str">
        <f t="shared" ca="1" si="313"/>
        <v>1135</v>
      </c>
      <c r="I1047">
        <f t="shared" ca="1" si="314"/>
        <v>6</v>
      </c>
      <c r="J1047" t="str">
        <f t="shared" ca="1" si="315"/>
        <v>App - App - 信用卡</v>
      </c>
      <c r="K1047" t="str">
        <f t="shared" ca="1" si="316"/>
        <v>134****1135</v>
      </c>
      <c r="L1047">
        <f t="shared" si="317"/>
        <v>1047</v>
      </c>
      <c r="M1047">
        <f t="shared" si="318"/>
        <v>1046</v>
      </c>
      <c r="N1047" s="3">
        <f t="shared" ca="1" si="324"/>
        <v>167311</v>
      </c>
      <c r="O1047" s="5">
        <f t="shared" ca="1" si="319"/>
        <v>126683</v>
      </c>
      <c r="P1047" t="str">
        <f t="shared" ca="1" si="320"/>
        <v xml:space="preserve"> 信用卡 </v>
      </c>
      <c r="Q1047" t="str">
        <f t="shared" ca="1" si="321"/>
        <v xml:space="preserve"> 微信支付 </v>
      </c>
      <c r="R1047" t="str">
        <f t="shared" ca="1" si="322"/>
        <v xml:space="preserve"> 信用卡 </v>
      </c>
      <c r="S1047" t="str">
        <f t="shared" ca="1" si="323"/>
        <v>信用卡 - 微信支付 - 信用卡</v>
      </c>
    </row>
    <row r="1048" spans="1:19" x14ac:dyDescent="0.2">
      <c r="A1048" s="3">
        <f t="shared" ca="1" si="309"/>
        <v>126683</v>
      </c>
      <c r="B1048">
        <v>100713</v>
      </c>
      <c r="C1048">
        <f t="shared" ca="1" si="310"/>
        <v>13569502559</v>
      </c>
      <c r="D1048" t="str">
        <f t="shared" ca="1" si="325"/>
        <v xml:space="preserve"> 天猫 </v>
      </c>
      <c r="E1048" t="str">
        <f t="shared" ca="1" si="325"/>
        <v xml:space="preserve"> App </v>
      </c>
      <c r="F1048" t="str">
        <f t="shared" ca="1" si="311"/>
        <v xml:space="preserve"> 微信支付 </v>
      </c>
      <c r="G1048" t="str">
        <f t="shared" ca="1" si="312"/>
        <v xml:space="preserve"> 天猫 - App - 微信支付 </v>
      </c>
      <c r="H1048" t="str">
        <f t="shared" ca="1" si="313"/>
        <v>2559</v>
      </c>
      <c r="I1048">
        <f t="shared" ca="1" si="314"/>
        <v>6</v>
      </c>
      <c r="J1048" t="str">
        <f t="shared" ca="1" si="315"/>
        <v>天猫 - App - 微信支付</v>
      </c>
      <c r="K1048" t="str">
        <f t="shared" ca="1" si="316"/>
        <v>135****2559</v>
      </c>
      <c r="L1048">
        <f t="shared" si="317"/>
        <v>1048</v>
      </c>
      <c r="M1048">
        <f t="shared" si="318"/>
        <v>1047</v>
      </c>
      <c r="N1048" s="3">
        <f t="shared" ca="1" si="324"/>
        <v>198030</v>
      </c>
      <c r="O1048" s="5">
        <f t="shared" ca="1" si="319"/>
        <v>144454</v>
      </c>
      <c r="P1048" t="str">
        <f t="shared" ca="1" si="320"/>
        <v xml:space="preserve"> 微信支付 </v>
      </c>
      <c r="Q1048" t="str">
        <f t="shared" ca="1" si="321"/>
        <v xml:space="preserve"> 微信支付 </v>
      </c>
      <c r="R1048" t="str">
        <f t="shared" ca="1" si="322"/>
        <v xml:space="preserve"> 信用卡 </v>
      </c>
      <c r="S1048" t="str">
        <f t="shared" ca="1" si="323"/>
        <v>微信支付 - 微信支付 - 信用卡</v>
      </c>
    </row>
    <row r="1049" spans="1:19" x14ac:dyDescent="0.2">
      <c r="A1049" s="3">
        <f t="shared" ca="1" si="309"/>
        <v>144454</v>
      </c>
      <c r="B1049">
        <v>101207</v>
      </c>
      <c r="C1049">
        <f t="shared" ca="1" si="310"/>
        <v>13291311208</v>
      </c>
      <c r="D1049" t="str">
        <f t="shared" ca="1" si="325"/>
        <v xml:space="preserve"> 天猫 </v>
      </c>
      <c r="E1049" t="str">
        <f t="shared" ca="1" si="325"/>
        <v xml:space="preserve"> 微信 </v>
      </c>
      <c r="F1049" t="str">
        <f t="shared" ca="1" si="311"/>
        <v xml:space="preserve"> 支付宝 </v>
      </c>
      <c r="G1049" t="str">
        <f t="shared" ca="1" si="312"/>
        <v xml:space="preserve"> 天猫 - 微信 - 支付宝 </v>
      </c>
      <c r="H1049" t="str">
        <f t="shared" ca="1" si="313"/>
        <v>1208</v>
      </c>
      <c r="I1049">
        <f t="shared" ca="1" si="314"/>
        <v>6</v>
      </c>
      <c r="J1049" t="str">
        <f t="shared" ca="1" si="315"/>
        <v>天猫 - 微信 - 支付宝</v>
      </c>
      <c r="K1049" t="str">
        <f t="shared" ca="1" si="316"/>
        <v>132****1208</v>
      </c>
      <c r="L1049">
        <f t="shared" si="317"/>
        <v>1049</v>
      </c>
      <c r="M1049">
        <f t="shared" si="318"/>
        <v>1048</v>
      </c>
      <c r="N1049" s="3">
        <f t="shared" ca="1" si="324"/>
        <v>130760</v>
      </c>
      <c r="O1049" s="5">
        <f t="shared" ca="1" si="319"/>
        <v>189449</v>
      </c>
      <c r="P1049" t="str">
        <f t="shared" ca="1" si="320"/>
        <v xml:space="preserve"> 信用卡 </v>
      </c>
      <c r="Q1049" t="str">
        <f t="shared" ca="1" si="321"/>
        <v xml:space="preserve"> 微信支付 </v>
      </c>
      <c r="R1049" t="str">
        <f t="shared" ca="1" si="322"/>
        <v xml:space="preserve"> 信用卡 </v>
      </c>
      <c r="S1049" t="str">
        <f t="shared" ca="1" si="323"/>
        <v>信用卡 - 微信支付 - 信用卡</v>
      </c>
    </row>
    <row r="1050" spans="1:19" x14ac:dyDescent="0.2">
      <c r="A1050" s="3">
        <f t="shared" ca="1" si="309"/>
        <v>189449</v>
      </c>
      <c r="B1050">
        <v>100351</v>
      </c>
      <c r="C1050">
        <f t="shared" ca="1" si="310"/>
        <v>13394764554</v>
      </c>
      <c r="D1050" t="str">
        <f t="shared" ca="1" si="325"/>
        <v xml:space="preserve"> 微信 </v>
      </c>
      <c r="E1050" t="str">
        <f t="shared" ca="1" si="325"/>
        <v xml:space="preserve"> 天猫 </v>
      </c>
      <c r="F1050" t="str">
        <f t="shared" ca="1" si="311"/>
        <v xml:space="preserve"> 微信支付 </v>
      </c>
      <c r="G1050" t="str">
        <f t="shared" ca="1" si="312"/>
        <v xml:space="preserve"> 微信 - 天猫 - 微信支付 </v>
      </c>
      <c r="H1050" t="str">
        <f t="shared" ca="1" si="313"/>
        <v>4554</v>
      </c>
      <c r="I1050">
        <f t="shared" ca="1" si="314"/>
        <v>6</v>
      </c>
      <c r="J1050" t="str">
        <f t="shared" ca="1" si="315"/>
        <v>微信 - 天猫 - 微信支付</v>
      </c>
      <c r="K1050" t="str">
        <f t="shared" ca="1" si="316"/>
        <v>133****4554</v>
      </c>
      <c r="L1050">
        <f t="shared" si="317"/>
        <v>1050</v>
      </c>
      <c r="M1050">
        <f t="shared" si="318"/>
        <v>1049</v>
      </c>
      <c r="N1050" s="3">
        <f t="shared" ca="1" si="324"/>
        <v>109056</v>
      </c>
      <c r="O1050" s="5">
        <f t="shared" ca="1" si="319"/>
        <v>193055</v>
      </c>
      <c r="P1050" t="str">
        <f t="shared" ca="1" si="320"/>
        <v xml:space="preserve"> 微信支付 </v>
      </c>
      <c r="Q1050" t="str">
        <f t="shared" ca="1" si="321"/>
        <v xml:space="preserve"> 微信支付 </v>
      </c>
      <c r="R1050" t="str">
        <f t="shared" ca="1" si="322"/>
        <v xml:space="preserve"> 信用卡 </v>
      </c>
      <c r="S1050" t="str">
        <f t="shared" ca="1" si="323"/>
        <v>微信支付 - 微信支付 - 信用卡</v>
      </c>
    </row>
    <row r="1051" spans="1:19" x14ac:dyDescent="0.2">
      <c r="A1051" s="3">
        <f t="shared" ca="1" si="309"/>
        <v>193055</v>
      </c>
      <c r="B1051">
        <v>100612</v>
      </c>
      <c r="C1051">
        <f t="shared" ca="1" si="310"/>
        <v>13462395273</v>
      </c>
      <c r="D1051" t="str">
        <f t="shared" ca="1" si="325"/>
        <v xml:space="preserve"> 微信 </v>
      </c>
      <c r="E1051" t="str">
        <f t="shared" ca="1" si="325"/>
        <v xml:space="preserve"> App </v>
      </c>
      <c r="F1051" t="str">
        <f t="shared" ca="1" si="311"/>
        <v xml:space="preserve"> 信用卡 </v>
      </c>
      <c r="G1051" t="str">
        <f t="shared" ca="1" si="312"/>
        <v xml:space="preserve"> 微信 - App - 信用卡 </v>
      </c>
      <c r="H1051" t="str">
        <f t="shared" ca="1" si="313"/>
        <v>5273</v>
      </c>
      <c r="I1051">
        <f t="shared" ca="1" si="314"/>
        <v>6</v>
      </c>
      <c r="J1051" t="str">
        <f t="shared" ca="1" si="315"/>
        <v>微信 - App - 信用卡</v>
      </c>
      <c r="K1051" t="str">
        <f t="shared" ca="1" si="316"/>
        <v>134****5273</v>
      </c>
      <c r="L1051">
        <f t="shared" si="317"/>
        <v>1051</v>
      </c>
      <c r="M1051">
        <f t="shared" si="318"/>
        <v>1050</v>
      </c>
      <c r="N1051" s="3">
        <f t="shared" ca="1" si="324"/>
        <v>133502</v>
      </c>
      <c r="O1051" s="5">
        <f t="shared" ca="1" si="319"/>
        <v>102358</v>
      </c>
      <c r="P1051" t="str">
        <f t="shared" ca="1" si="320"/>
        <v xml:space="preserve"> 微信支付 </v>
      </c>
      <c r="Q1051" t="str">
        <f t="shared" ca="1" si="321"/>
        <v xml:space="preserve"> 支付宝 </v>
      </c>
      <c r="R1051" t="str">
        <f t="shared" ca="1" si="322"/>
        <v xml:space="preserve"> 支付宝 </v>
      </c>
      <c r="S1051" t="str">
        <f t="shared" ca="1" si="323"/>
        <v>微信支付 - 支付宝 - 支付宝</v>
      </c>
    </row>
    <row r="1052" spans="1:19" x14ac:dyDescent="0.2">
      <c r="A1052" s="3">
        <f t="shared" ca="1" si="309"/>
        <v>102358</v>
      </c>
      <c r="B1052">
        <v>101261</v>
      </c>
      <c r="C1052">
        <f t="shared" ca="1" si="310"/>
        <v>13836283229</v>
      </c>
      <c r="D1052" t="str">
        <f t="shared" ca="1" si="325"/>
        <v xml:space="preserve"> 天猫 </v>
      </c>
      <c r="E1052" t="str">
        <f t="shared" ca="1" si="325"/>
        <v xml:space="preserve"> 天猫 </v>
      </c>
      <c r="F1052" t="str">
        <f t="shared" ca="1" si="311"/>
        <v xml:space="preserve"> 支付宝 </v>
      </c>
      <c r="G1052" t="str">
        <f t="shared" ca="1" si="312"/>
        <v xml:space="preserve"> 天猫 - 天猫 - 支付宝 </v>
      </c>
      <c r="H1052" t="str">
        <f t="shared" ca="1" si="313"/>
        <v>3229</v>
      </c>
      <c r="I1052">
        <f t="shared" ca="1" si="314"/>
        <v>6</v>
      </c>
      <c r="J1052" t="str">
        <f t="shared" ca="1" si="315"/>
        <v>天猫 - 天猫 - 支付宝</v>
      </c>
      <c r="K1052" t="str">
        <f t="shared" ca="1" si="316"/>
        <v>138****3229</v>
      </c>
      <c r="L1052">
        <f t="shared" si="317"/>
        <v>1052</v>
      </c>
      <c r="M1052">
        <f t="shared" si="318"/>
        <v>1051</v>
      </c>
      <c r="N1052" s="3">
        <f t="shared" ca="1" si="324"/>
        <v>104718</v>
      </c>
      <c r="O1052" s="5">
        <f t="shared" ca="1" si="319"/>
        <v>105004</v>
      </c>
      <c r="P1052" t="str">
        <f t="shared" ca="1" si="320"/>
        <v xml:space="preserve"> 信用卡 </v>
      </c>
      <c r="Q1052" t="str">
        <f t="shared" ca="1" si="321"/>
        <v xml:space="preserve"> 微信支付 </v>
      </c>
      <c r="R1052" t="str">
        <f t="shared" ca="1" si="322"/>
        <v xml:space="preserve"> 微信支付 </v>
      </c>
      <c r="S1052" t="str">
        <f t="shared" ca="1" si="323"/>
        <v>信用卡 - 微信支付 - 微信支付</v>
      </c>
    </row>
    <row r="1053" spans="1:19" x14ac:dyDescent="0.2">
      <c r="A1053" s="3">
        <f t="shared" ca="1" si="309"/>
        <v>105004</v>
      </c>
      <c r="B1053">
        <v>100666</v>
      </c>
      <c r="C1053">
        <f t="shared" ca="1" si="310"/>
        <v>13520174390</v>
      </c>
      <c r="D1053" t="str">
        <f t="shared" ca="1" si="325"/>
        <v xml:space="preserve"> App </v>
      </c>
      <c r="E1053" t="str">
        <f t="shared" ca="1" si="325"/>
        <v xml:space="preserve"> App </v>
      </c>
      <c r="F1053" t="str">
        <f t="shared" ca="1" si="311"/>
        <v xml:space="preserve"> 微信支付 </v>
      </c>
      <c r="G1053" t="str">
        <f t="shared" ca="1" si="312"/>
        <v xml:space="preserve"> App - App - 微信支付 </v>
      </c>
      <c r="H1053" t="str">
        <f t="shared" ca="1" si="313"/>
        <v>4390</v>
      </c>
      <c r="I1053">
        <f t="shared" ca="1" si="314"/>
        <v>6</v>
      </c>
      <c r="J1053" t="str">
        <f t="shared" ca="1" si="315"/>
        <v>App - App - 微信支付</v>
      </c>
      <c r="K1053" t="str">
        <f t="shared" ca="1" si="316"/>
        <v>135****4390</v>
      </c>
      <c r="L1053">
        <f t="shared" si="317"/>
        <v>1053</v>
      </c>
      <c r="M1053">
        <f t="shared" si="318"/>
        <v>1052</v>
      </c>
      <c r="N1053" s="3">
        <f t="shared" ca="1" si="324"/>
        <v>164843</v>
      </c>
      <c r="O1053" s="5">
        <f t="shared" ca="1" si="319"/>
        <v>106982</v>
      </c>
      <c r="P1053" t="str">
        <f t="shared" ca="1" si="320"/>
        <v xml:space="preserve"> 信用卡 </v>
      </c>
      <c r="Q1053" t="str">
        <f t="shared" ca="1" si="321"/>
        <v xml:space="preserve"> 支付宝 </v>
      </c>
      <c r="R1053" t="str">
        <f t="shared" ca="1" si="322"/>
        <v xml:space="preserve"> 微信支付 </v>
      </c>
      <c r="S1053" t="str">
        <f t="shared" ca="1" si="323"/>
        <v>信用卡 - 支付宝 - 微信支付</v>
      </c>
    </row>
    <row r="1054" spans="1:19" x14ac:dyDescent="0.2">
      <c r="A1054" s="3">
        <f t="shared" ca="1" si="309"/>
        <v>106982</v>
      </c>
      <c r="B1054">
        <v>100335</v>
      </c>
      <c r="C1054">
        <f t="shared" ca="1" si="310"/>
        <v>13784326863</v>
      </c>
      <c r="D1054" t="str">
        <f t="shared" ca="1" si="325"/>
        <v xml:space="preserve"> 微信 </v>
      </c>
      <c r="E1054" t="str">
        <f t="shared" ca="1" si="325"/>
        <v xml:space="preserve"> 微信 </v>
      </c>
      <c r="F1054" t="str">
        <f t="shared" ca="1" si="311"/>
        <v xml:space="preserve"> 支付宝 </v>
      </c>
      <c r="G1054" t="str">
        <f t="shared" ca="1" si="312"/>
        <v xml:space="preserve"> 微信 - 微信 - 支付宝 </v>
      </c>
      <c r="H1054" t="str">
        <f t="shared" ca="1" si="313"/>
        <v>6863</v>
      </c>
      <c r="I1054">
        <f t="shared" ca="1" si="314"/>
        <v>6</v>
      </c>
      <c r="J1054" t="str">
        <f t="shared" ca="1" si="315"/>
        <v>微信 - 微信 - 支付宝</v>
      </c>
      <c r="K1054" t="str">
        <f t="shared" ca="1" si="316"/>
        <v>137****6863</v>
      </c>
      <c r="L1054">
        <f t="shared" si="317"/>
        <v>1054</v>
      </c>
      <c r="M1054">
        <f t="shared" si="318"/>
        <v>1053</v>
      </c>
      <c r="N1054" s="3">
        <f t="shared" ca="1" si="324"/>
        <v>146870</v>
      </c>
      <c r="O1054" s="5">
        <f t="shared" ca="1" si="319"/>
        <v>107619</v>
      </c>
      <c r="P1054" t="str">
        <f t="shared" ca="1" si="320"/>
        <v xml:space="preserve"> 微信支付 </v>
      </c>
      <c r="Q1054" t="str">
        <f t="shared" ca="1" si="321"/>
        <v xml:space="preserve"> 微信支付 </v>
      </c>
      <c r="R1054" t="str">
        <f t="shared" ca="1" si="322"/>
        <v xml:space="preserve"> 信用卡 </v>
      </c>
      <c r="S1054" t="str">
        <f t="shared" ca="1" si="323"/>
        <v>微信支付 - 微信支付 - 信用卡</v>
      </c>
    </row>
    <row r="1055" spans="1:19" x14ac:dyDescent="0.2">
      <c r="A1055" s="3">
        <f t="shared" ca="1" si="309"/>
        <v>107619</v>
      </c>
      <c r="B1055">
        <v>100654</v>
      </c>
      <c r="C1055">
        <f t="shared" ca="1" si="310"/>
        <v>13951483561</v>
      </c>
      <c r="D1055" t="str">
        <f t="shared" ca="1" si="325"/>
        <v xml:space="preserve"> 天猫 </v>
      </c>
      <c r="E1055" t="str">
        <f t="shared" ca="1" si="325"/>
        <v xml:space="preserve"> 天猫 </v>
      </c>
      <c r="F1055" t="str">
        <f t="shared" ca="1" si="311"/>
        <v xml:space="preserve"> 微信支付 </v>
      </c>
      <c r="G1055" t="str">
        <f t="shared" ca="1" si="312"/>
        <v xml:space="preserve"> 天猫 - 天猫 - 微信支付 </v>
      </c>
      <c r="H1055" t="str">
        <f t="shared" ca="1" si="313"/>
        <v>3561</v>
      </c>
      <c r="I1055">
        <f t="shared" ca="1" si="314"/>
        <v>6</v>
      </c>
      <c r="J1055" t="str">
        <f t="shared" ca="1" si="315"/>
        <v>天猫 - 天猫 - 微信支付</v>
      </c>
      <c r="K1055" t="str">
        <f t="shared" ca="1" si="316"/>
        <v>139****3561</v>
      </c>
      <c r="L1055">
        <f t="shared" si="317"/>
        <v>1055</v>
      </c>
      <c r="M1055">
        <f t="shared" si="318"/>
        <v>1054</v>
      </c>
      <c r="N1055" s="3">
        <f t="shared" ca="1" si="324"/>
        <v>157491</v>
      </c>
      <c r="O1055" s="5">
        <f t="shared" ca="1" si="319"/>
        <v>167320</v>
      </c>
      <c r="P1055" t="str">
        <f t="shared" ca="1" si="320"/>
        <v xml:space="preserve"> 微信支付 </v>
      </c>
      <c r="Q1055" t="str">
        <f t="shared" ca="1" si="321"/>
        <v xml:space="preserve"> 微信支付 </v>
      </c>
      <c r="R1055" t="str">
        <f t="shared" ca="1" si="322"/>
        <v xml:space="preserve"> 支付宝 </v>
      </c>
      <c r="S1055" t="str">
        <f t="shared" ca="1" si="323"/>
        <v>微信支付 - 微信支付 - 支付宝</v>
      </c>
    </row>
    <row r="1056" spans="1:19" x14ac:dyDescent="0.2">
      <c r="A1056" s="3">
        <f t="shared" ca="1" si="309"/>
        <v>167320</v>
      </c>
      <c r="B1056">
        <v>100176</v>
      </c>
      <c r="C1056">
        <f t="shared" ca="1" si="310"/>
        <v>13503930160</v>
      </c>
      <c r="D1056" t="str">
        <f t="shared" ca="1" si="325"/>
        <v xml:space="preserve"> 天猫 </v>
      </c>
      <c r="E1056" t="str">
        <f t="shared" ca="1" si="325"/>
        <v xml:space="preserve"> 天猫 </v>
      </c>
      <c r="F1056" t="str">
        <f t="shared" ca="1" si="311"/>
        <v xml:space="preserve"> 支付宝 </v>
      </c>
      <c r="G1056" t="str">
        <f t="shared" ca="1" si="312"/>
        <v xml:space="preserve"> 天猫 - 天猫 - 支付宝 </v>
      </c>
      <c r="H1056" t="str">
        <f t="shared" ca="1" si="313"/>
        <v>0160</v>
      </c>
      <c r="I1056">
        <f t="shared" ca="1" si="314"/>
        <v>6</v>
      </c>
      <c r="J1056" t="str">
        <f t="shared" ca="1" si="315"/>
        <v>天猫 - 天猫 - 支付宝</v>
      </c>
      <c r="K1056" t="str">
        <f t="shared" ca="1" si="316"/>
        <v>135****0160</v>
      </c>
      <c r="L1056">
        <f t="shared" si="317"/>
        <v>1056</v>
      </c>
      <c r="M1056">
        <f t="shared" si="318"/>
        <v>1055</v>
      </c>
      <c r="N1056" s="3">
        <f t="shared" ca="1" si="324"/>
        <v>124593</v>
      </c>
      <c r="O1056" s="5">
        <f t="shared" ca="1" si="319"/>
        <v>189702</v>
      </c>
      <c r="P1056" t="str">
        <f t="shared" ca="1" si="320"/>
        <v xml:space="preserve"> 信用卡 </v>
      </c>
      <c r="Q1056" t="str">
        <f t="shared" ca="1" si="321"/>
        <v xml:space="preserve"> 支付宝 </v>
      </c>
      <c r="R1056" t="str">
        <f t="shared" ca="1" si="322"/>
        <v xml:space="preserve"> 信用卡 </v>
      </c>
      <c r="S1056" t="str">
        <f t="shared" ca="1" si="323"/>
        <v>信用卡 - 支付宝 - 信用卡</v>
      </c>
    </row>
    <row r="1057" spans="1:19" x14ac:dyDescent="0.2">
      <c r="A1057" s="3">
        <f t="shared" ca="1" si="309"/>
        <v>189702</v>
      </c>
      <c r="B1057">
        <v>100230</v>
      </c>
      <c r="C1057">
        <f t="shared" ca="1" si="310"/>
        <v>13680440775</v>
      </c>
      <c r="D1057" t="str">
        <f t="shared" ca="1" si="325"/>
        <v xml:space="preserve"> 微信 </v>
      </c>
      <c r="E1057" t="str">
        <f t="shared" ca="1" si="325"/>
        <v xml:space="preserve"> 微信 </v>
      </c>
      <c r="F1057" t="str">
        <f t="shared" ca="1" si="311"/>
        <v xml:space="preserve"> 微信支付 </v>
      </c>
      <c r="G1057" t="str">
        <f t="shared" ca="1" si="312"/>
        <v xml:space="preserve"> 微信 - 微信 - 微信支付 </v>
      </c>
      <c r="H1057" t="str">
        <f t="shared" ca="1" si="313"/>
        <v>0775</v>
      </c>
      <c r="I1057">
        <f t="shared" ca="1" si="314"/>
        <v>6</v>
      </c>
      <c r="J1057" t="str">
        <f t="shared" ca="1" si="315"/>
        <v>微信 - 微信 - 微信支付</v>
      </c>
      <c r="K1057" t="str">
        <f t="shared" ca="1" si="316"/>
        <v>136****0775</v>
      </c>
      <c r="L1057">
        <f t="shared" si="317"/>
        <v>1057</v>
      </c>
      <c r="M1057">
        <f t="shared" si="318"/>
        <v>1056</v>
      </c>
      <c r="N1057" s="3">
        <f t="shared" ca="1" si="324"/>
        <v>174648</v>
      </c>
      <c r="O1057" s="5">
        <f t="shared" ca="1" si="319"/>
        <v>139888</v>
      </c>
      <c r="P1057" t="str">
        <f t="shared" ca="1" si="320"/>
        <v xml:space="preserve"> 微信支付 </v>
      </c>
      <c r="Q1057" t="str">
        <f t="shared" ca="1" si="321"/>
        <v xml:space="preserve"> 信用卡 </v>
      </c>
      <c r="R1057" t="str">
        <f t="shared" ca="1" si="322"/>
        <v xml:space="preserve"> 微信支付 </v>
      </c>
      <c r="S1057" t="str">
        <f t="shared" ca="1" si="323"/>
        <v>微信支付 - 信用卡 - 微信支付</v>
      </c>
    </row>
    <row r="1058" spans="1:19" x14ac:dyDescent="0.2">
      <c r="A1058" s="3">
        <f t="shared" ca="1" si="309"/>
        <v>139888</v>
      </c>
      <c r="B1058">
        <v>101290</v>
      </c>
      <c r="C1058">
        <f t="shared" ca="1" si="310"/>
        <v>13730305703</v>
      </c>
      <c r="D1058" t="str">
        <f t="shared" ca="1" si="325"/>
        <v xml:space="preserve"> 天猫 </v>
      </c>
      <c r="E1058" t="str">
        <f t="shared" ca="1" si="325"/>
        <v xml:space="preserve"> 天猫 </v>
      </c>
      <c r="F1058" t="str">
        <f t="shared" ca="1" si="311"/>
        <v xml:space="preserve"> 微信支付 </v>
      </c>
      <c r="G1058" t="str">
        <f t="shared" ca="1" si="312"/>
        <v xml:space="preserve"> 天猫 - 天猫 - 微信支付 </v>
      </c>
      <c r="H1058" t="str">
        <f t="shared" ca="1" si="313"/>
        <v>5703</v>
      </c>
      <c r="I1058">
        <f t="shared" ca="1" si="314"/>
        <v>6</v>
      </c>
      <c r="J1058" t="str">
        <f t="shared" ca="1" si="315"/>
        <v>天猫 - 天猫 - 微信支付</v>
      </c>
      <c r="K1058" t="str">
        <f t="shared" ca="1" si="316"/>
        <v>137****5703</v>
      </c>
      <c r="L1058">
        <f t="shared" si="317"/>
        <v>1058</v>
      </c>
      <c r="M1058">
        <f t="shared" si="318"/>
        <v>1057</v>
      </c>
      <c r="N1058" s="3">
        <f t="shared" ca="1" si="324"/>
        <v>185625</v>
      </c>
      <c r="O1058" s="5">
        <f t="shared" ca="1" si="319"/>
        <v>136687</v>
      </c>
      <c r="P1058" t="str">
        <f t="shared" ca="1" si="320"/>
        <v xml:space="preserve"> 信用卡 </v>
      </c>
      <c r="Q1058" t="str">
        <f t="shared" ca="1" si="321"/>
        <v xml:space="preserve"> 微信支付 </v>
      </c>
      <c r="R1058" t="str">
        <f t="shared" ca="1" si="322"/>
        <v xml:space="preserve"> 微信支付 </v>
      </c>
      <c r="S1058" t="str">
        <f t="shared" ca="1" si="323"/>
        <v>信用卡 - 微信支付 - 微信支付</v>
      </c>
    </row>
    <row r="1059" spans="1:19" x14ac:dyDescent="0.2">
      <c r="A1059" s="3">
        <f t="shared" ca="1" si="309"/>
        <v>136687</v>
      </c>
      <c r="B1059">
        <v>100418</v>
      </c>
      <c r="C1059">
        <f t="shared" ca="1" si="310"/>
        <v>13454406522</v>
      </c>
      <c r="D1059" t="str">
        <f t="shared" ca="1" si="325"/>
        <v xml:space="preserve"> 微信 </v>
      </c>
      <c r="E1059" t="str">
        <f t="shared" ca="1" si="325"/>
        <v xml:space="preserve"> 微信 </v>
      </c>
      <c r="F1059" t="str">
        <f t="shared" ca="1" si="311"/>
        <v xml:space="preserve"> 微信支付 </v>
      </c>
      <c r="G1059" t="str">
        <f t="shared" ca="1" si="312"/>
        <v xml:space="preserve"> 微信 - 微信 - 微信支付 </v>
      </c>
      <c r="H1059" t="str">
        <f t="shared" ca="1" si="313"/>
        <v>6522</v>
      </c>
      <c r="I1059">
        <f t="shared" ca="1" si="314"/>
        <v>6</v>
      </c>
      <c r="J1059" t="str">
        <f t="shared" ca="1" si="315"/>
        <v>微信 - 微信 - 微信支付</v>
      </c>
      <c r="K1059" t="str">
        <f t="shared" ca="1" si="316"/>
        <v>134****6522</v>
      </c>
      <c r="L1059">
        <f t="shared" si="317"/>
        <v>1059</v>
      </c>
      <c r="M1059">
        <f t="shared" si="318"/>
        <v>1058</v>
      </c>
      <c r="N1059" s="3">
        <f t="shared" ca="1" si="324"/>
        <v>181146</v>
      </c>
      <c r="O1059" s="5">
        <f t="shared" ca="1" si="319"/>
        <v>184089</v>
      </c>
      <c r="P1059" t="str">
        <f t="shared" ca="1" si="320"/>
        <v xml:space="preserve"> 信用卡 </v>
      </c>
      <c r="Q1059" t="str">
        <f t="shared" ca="1" si="321"/>
        <v xml:space="preserve"> 信用卡 </v>
      </c>
      <c r="R1059" t="str">
        <f t="shared" ca="1" si="322"/>
        <v xml:space="preserve"> 微信支付 </v>
      </c>
      <c r="S1059" t="str">
        <f t="shared" ca="1" si="323"/>
        <v>信用卡 - 信用卡 - 微信支付</v>
      </c>
    </row>
    <row r="1060" spans="1:19" x14ac:dyDescent="0.2">
      <c r="A1060" s="3">
        <f t="shared" ca="1" si="309"/>
        <v>184089</v>
      </c>
      <c r="B1060">
        <v>101164</v>
      </c>
      <c r="C1060">
        <f t="shared" ca="1" si="310"/>
        <v>13251921998</v>
      </c>
      <c r="D1060" t="str">
        <f t="shared" ca="1" si="325"/>
        <v xml:space="preserve"> 天猫 </v>
      </c>
      <c r="E1060" t="str">
        <f t="shared" ca="1" si="325"/>
        <v xml:space="preserve"> 微信 </v>
      </c>
      <c r="F1060" t="str">
        <f t="shared" ca="1" si="311"/>
        <v xml:space="preserve"> 信用卡 </v>
      </c>
      <c r="G1060" t="str">
        <f t="shared" ca="1" si="312"/>
        <v xml:space="preserve"> 天猫 - 微信 - 信用卡 </v>
      </c>
      <c r="H1060" t="str">
        <f t="shared" ca="1" si="313"/>
        <v>1998</v>
      </c>
      <c r="I1060">
        <f t="shared" ca="1" si="314"/>
        <v>6</v>
      </c>
      <c r="J1060" t="str">
        <f t="shared" ca="1" si="315"/>
        <v>天猫 - 微信 - 信用卡</v>
      </c>
      <c r="K1060" t="str">
        <f t="shared" ca="1" si="316"/>
        <v>132****1998</v>
      </c>
      <c r="L1060">
        <f t="shared" si="317"/>
        <v>1060</v>
      </c>
      <c r="M1060">
        <f t="shared" si="318"/>
        <v>1059</v>
      </c>
      <c r="N1060" s="3">
        <f t="shared" ca="1" si="324"/>
        <v>112835</v>
      </c>
      <c r="O1060" s="5">
        <f t="shared" ca="1" si="319"/>
        <v>180084</v>
      </c>
      <c r="P1060" t="str">
        <f t="shared" ca="1" si="320"/>
        <v xml:space="preserve"> 支付宝 </v>
      </c>
      <c r="Q1060" t="str">
        <f t="shared" ca="1" si="321"/>
        <v xml:space="preserve"> 微信支付 </v>
      </c>
      <c r="R1060" t="str">
        <f t="shared" ca="1" si="322"/>
        <v xml:space="preserve"> 支付宝 </v>
      </c>
      <c r="S1060" t="str">
        <f t="shared" ca="1" si="323"/>
        <v>支付宝 - 微信支付 - 支付宝</v>
      </c>
    </row>
    <row r="1061" spans="1:19" x14ac:dyDescent="0.2">
      <c r="A1061" s="3">
        <f t="shared" ca="1" si="309"/>
        <v>180084</v>
      </c>
      <c r="B1061">
        <v>100260</v>
      </c>
      <c r="C1061">
        <f t="shared" ca="1" si="310"/>
        <v>13527527006</v>
      </c>
      <c r="D1061" t="str">
        <f t="shared" ca="1" si="325"/>
        <v xml:space="preserve"> 微信 </v>
      </c>
      <c r="E1061" t="str">
        <f t="shared" ca="1" si="325"/>
        <v xml:space="preserve"> 天猫 </v>
      </c>
      <c r="F1061" t="str">
        <f t="shared" ca="1" si="311"/>
        <v xml:space="preserve"> 支付宝 </v>
      </c>
      <c r="G1061" t="str">
        <f t="shared" ca="1" si="312"/>
        <v xml:space="preserve"> 微信 - 天猫 - 支付宝 </v>
      </c>
      <c r="H1061" t="str">
        <f t="shared" ca="1" si="313"/>
        <v>7006</v>
      </c>
      <c r="I1061">
        <f t="shared" ca="1" si="314"/>
        <v>6</v>
      </c>
      <c r="J1061" t="str">
        <f t="shared" ca="1" si="315"/>
        <v>微信 - 天猫 - 支付宝</v>
      </c>
      <c r="K1061" t="str">
        <f t="shared" ca="1" si="316"/>
        <v>135****7006</v>
      </c>
      <c r="L1061">
        <f t="shared" si="317"/>
        <v>1061</v>
      </c>
      <c r="M1061">
        <f t="shared" si="318"/>
        <v>1060</v>
      </c>
      <c r="N1061" s="3">
        <f t="shared" ca="1" si="324"/>
        <v>151273</v>
      </c>
      <c r="O1061" s="5">
        <f t="shared" ca="1" si="319"/>
        <v>130698</v>
      </c>
      <c r="P1061" t="str">
        <f t="shared" ca="1" si="320"/>
        <v xml:space="preserve"> 支付宝 </v>
      </c>
      <c r="Q1061" t="str">
        <f t="shared" ca="1" si="321"/>
        <v xml:space="preserve"> 支付宝 </v>
      </c>
      <c r="R1061" t="str">
        <f t="shared" ca="1" si="322"/>
        <v xml:space="preserve"> 信用卡 </v>
      </c>
      <c r="S1061" t="str">
        <f t="shared" ca="1" si="323"/>
        <v>支付宝 - 支付宝 - 信用卡</v>
      </c>
    </row>
    <row r="1062" spans="1:19" x14ac:dyDescent="0.2">
      <c r="A1062" s="3">
        <f t="shared" ca="1" si="309"/>
        <v>130698</v>
      </c>
      <c r="B1062">
        <v>101206</v>
      </c>
      <c r="C1062">
        <f t="shared" ca="1" si="310"/>
        <v>13672541518</v>
      </c>
      <c r="D1062" t="str">
        <f t="shared" ref="D1062:E1081" ca="1" si="326">IF(RAND()&lt;0.33," 天猫 ",IF(RAND()&lt;0.66," 微信 "," App "))</f>
        <v xml:space="preserve"> 微信 </v>
      </c>
      <c r="E1062" t="str">
        <f t="shared" ca="1" si="326"/>
        <v xml:space="preserve"> 天猫 </v>
      </c>
      <c r="F1062" t="str">
        <f t="shared" ca="1" si="311"/>
        <v xml:space="preserve"> 信用卡 </v>
      </c>
      <c r="G1062" t="str">
        <f t="shared" ca="1" si="312"/>
        <v xml:space="preserve"> 微信 - 天猫 - 信用卡 </v>
      </c>
      <c r="H1062" t="str">
        <f t="shared" ca="1" si="313"/>
        <v>1518</v>
      </c>
      <c r="I1062">
        <f t="shared" ca="1" si="314"/>
        <v>6</v>
      </c>
      <c r="J1062" t="str">
        <f t="shared" ca="1" si="315"/>
        <v>微信 - 天猫 - 信用卡</v>
      </c>
      <c r="K1062" t="str">
        <f t="shared" ca="1" si="316"/>
        <v>136****1518</v>
      </c>
      <c r="L1062">
        <f t="shared" si="317"/>
        <v>1062</v>
      </c>
      <c r="M1062">
        <f t="shared" si="318"/>
        <v>1061</v>
      </c>
      <c r="N1062" s="3">
        <f t="shared" ca="1" si="324"/>
        <v>144454</v>
      </c>
      <c r="O1062" s="5">
        <f t="shared" ca="1" si="319"/>
        <v>102050</v>
      </c>
      <c r="P1062" t="str">
        <f t="shared" ca="1" si="320"/>
        <v xml:space="preserve"> 支付宝 </v>
      </c>
      <c r="Q1062" t="str">
        <f t="shared" ca="1" si="321"/>
        <v xml:space="preserve"> 支付宝 </v>
      </c>
      <c r="R1062" t="str">
        <f t="shared" ca="1" si="322"/>
        <v xml:space="preserve"> 支付宝 </v>
      </c>
      <c r="S1062" t="str">
        <f t="shared" ca="1" si="323"/>
        <v>支付宝 - 支付宝 - 支付宝</v>
      </c>
    </row>
    <row r="1063" spans="1:19" x14ac:dyDescent="0.2">
      <c r="A1063" s="3">
        <f t="shared" ca="1" si="309"/>
        <v>102050</v>
      </c>
      <c r="B1063">
        <v>100512</v>
      </c>
      <c r="C1063">
        <f t="shared" ca="1" si="310"/>
        <v>13249400810</v>
      </c>
      <c r="D1063" t="str">
        <f t="shared" ca="1" si="326"/>
        <v xml:space="preserve"> App </v>
      </c>
      <c r="E1063" t="str">
        <f t="shared" ca="1" si="326"/>
        <v xml:space="preserve"> App </v>
      </c>
      <c r="F1063" t="str">
        <f t="shared" ca="1" si="311"/>
        <v xml:space="preserve"> 微信支付 </v>
      </c>
      <c r="G1063" t="str">
        <f t="shared" ca="1" si="312"/>
        <v xml:space="preserve"> App - App - 微信支付 </v>
      </c>
      <c r="H1063" t="str">
        <f t="shared" ca="1" si="313"/>
        <v>0810</v>
      </c>
      <c r="I1063">
        <f t="shared" ca="1" si="314"/>
        <v>6</v>
      </c>
      <c r="J1063" t="str">
        <f t="shared" ca="1" si="315"/>
        <v>App - App - 微信支付</v>
      </c>
      <c r="K1063" t="str">
        <f t="shared" ca="1" si="316"/>
        <v>132****0810</v>
      </c>
      <c r="L1063">
        <f t="shared" si="317"/>
        <v>1063</v>
      </c>
      <c r="M1063">
        <f t="shared" si="318"/>
        <v>1062</v>
      </c>
      <c r="N1063" s="3">
        <f t="shared" ca="1" si="324"/>
        <v>157162</v>
      </c>
      <c r="O1063" s="5">
        <f t="shared" ca="1" si="319"/>
        <v>189415</v>
      </c>
      <c r="P1063" t="str">
        <f t="shared" ca="1" si="320"/>
        <v xml:space="preserve"> 支付宝 </v>
      </c>
      <c r="Q1063" t="str">
        <f t="shared" ca="1" si="321"/>
        <v xml:space="preserve"> 微信支付 </v>
      </c>
      <c r="R1063" t="str">
        <f t="shared" ca="1" si="322"/>
        <v xml:space="preserve"> 微信支付 </v>
      </c>
      <c r="S1063" t="str">
        <f t="shared" ca="1" si="323"/>
        <v>支付宝 - 微信支付 - 微信支付</v>
      </c>
    </row>
    <row r="1064" spans="1:19" x14ac:dyDescent="0.2">
      <c r="A1064" s="3">
        <f t="shared" ca="1" si="309"/>
        <v>189415</v>
      </c>
      <c r="B1064">
        <v>100279</v>
      </c>
      <c r="C1064">
        <f t="shared" ca="1" si="310"/>
        <v>13720462438</v>
      </c>
      <c r="D1064" t="str">
        <f t="shared" ca="1" si="326"/>
        <v xml:space="preserve"> App </v>
      </c>
      <c r="E1064" t="str">
        <f t="shared" ca="1" si="326"/>
        <v xml:space="preserve"> 微信 </v>
      </c>
      <c r="F1064" t="str">
        <f t="shared" ca="1" si="311"/>
        <v xml:space="preserve"> 微信支付 </v>
      </c>
      <c r="G1064" t="str">
        <f t="shared" ca="1" si="312"/>
        <v xml:space="preserve"> App - 微信 - 微信支付 </v>
      </c>
      <c r="H1064" t="str">
        <f t="shared" ca="1" si="313"/>
        <v>2438</v>
      </c>
      <c r="I1064">
        <f t="shared" ca="1" si="314"/>
        <v>6</v>
      </c>
      <c r="J1064" t="str">
        <f t="shared" ca="1" si="315"/>
        <v>App - 微信 - 微信支付</v>
      </c>
      <c r="K1064" t="str">
        <f t="shared" ca="1" si="316"/>
        <v>137****2438</v>
      </c>
      <c r="L1064">
        <f t="shared" si="317"/>
        <v>1064</v>
      </c>
      <c r="M1064">
        <f t="shared" si="318"/>
        <v>1063</v>
      </c>
      <c r="N1064" s="3">
        <f t="shared" ca="1" si="324"/>
        <v>163079</v>
      </c>
      <c r="O1064" s="5">
        <f t="shared" ca="1" si="319"/>
        <v>166876</v>
      </c>
      <c r="P1064" t="str">
        <f t="shared" ca="1" si="320"/>
        <v xml:space="preserve"> 微信支付 </v>
      </c>
      <c r="Q1064" t="str">
        <f t="shared" ca="1" si="321"/>
        <v xml:space="preserve"> 信用卡 </v>
      </c>
      <c r="R1064" t="str">
        <f t="shared" ca="1" si="322"/>
        <v xml:space="preserve"> 支付宝 </v>
      </c>
      <c r="S1064" t="str">
        <f t="shared" ca="1" si="323"/>
        <v>微信支付 - 信用卡 - 支付宝</v>
      </c>
    </row>
    <row r="1065" spans="1:19" x14ac:dyDescent="0.2">
      <c r="A1065" s="3">
        <f t="shared" ca="1" si="309"/>
        <v>166876</v>
      </c>
      <c r="B1065">
        <v>100514</v>
      </c>
      <c r="C1065">
        <f t="shared" ca="1" si="310"/>
        <v>13978149640</v>
      </c>
      <c r="D1065" t="str">
        <f t="shared" ca="1" si="326"/>
        <v xml:space="preserve"> 天猫 </v>
      </c>
      <c r="E1065" t="str">
        <f t="shared" ca="1" si="326"/>
        <v xml:space="preserve"> 微信 </v>
      </c>
      <c r="F1065" t="str">
        <f t="shared" ca="1" si="311"/>
        <v xml:space="preserve"> 信用卡 </v>
      </c>
      <c r="G1065" t="str">
        <f t="shared" ca="1" si="312"/>
        <v xml:space="preserve"> 天猫 - 微信 - 信用卡 </v>
      </c>
      <c r="H1065" t="str">
        <f t="shared" ca="1" si="313"/>
        <v>9640</v>
      </c>
      <c r="I1065">
        <f t="shared" ca="1" si="314"/>
        <v>6</v>
      </c>
      <c r="J1065" t="str">
        <f t="shared" ca="1" si="315"/>
        <v>天猫 - 微信 - 信用卡</v>
      </c>
      <c r="K1065" t="str">
        <f t="shared" ca="1" si="316"/>
        <v>139****9640</v>
      </c>
      <c r="L1065">
        <f t="shared" si="317"/>
        <v>1065</v>
      </c>
      <c r="M1065">
        <f t="shared" si="318"/>
        <v>1064</v>
      </c>
      <c r="N1065" s="3">
        <f t="shared" ca="1" si="324"/>
        <v>169058</v>
      </c>
      <c r="O1065" s="5">
        <f t="shared" ca="1" si="319"/>
        <v>173432</v>
      </c>
      <c r="P1065" t="str">
        <f t="shared" ca="1" si="320"/>
        <v xml:space="preserve"> 微信支付 </v>
      </c>
      <c r="Q1065" t="str">
        <f t="shared" ca="1" si="321"/>
        <v xml:space="preserve"> 微信支付 </v>
      </c>
      <c r="R1065" t="str">
        <f t="shared" ca="1" si="322"/>
        <v xml:space="preserve"> 支付宝 </v>
      </c>
      <c r="S1065" t="str">
        <f t="shared" ca="1" si="323"/>
        <v>微信支付 - 微信支付 - 支付宝</v>
      </c>
    </row>
    <row r="1066" spans="1:19" x14ac:dyDescent="0.2">
      <c r="A1066" s="3">
        <f t="shared" ca="1" si="309"/>
        <v>173432</v>
      </c>
      <c r="B1066">
        <v>101146</v>
      </c>
      <c r="C1066">
        <f t="shared" ca="1" si="310"/>
        <v>13993258901</v>
      </c>
      <c r="D1066" t="str">
        <f t="shared" ca="1" si="326"/>
        <v xml:space="preserve"> App </v>
      </c>
      <c r="E1066" t="str">
        <f t="shared" ca="1" si="326"/>
        <v xml:space="preserve"> 微信 </v>
      </c>
      <c r="F1066" t="str">
        <f t="shared" ca="1" si="311"/>
        <v xml:space="preserve"> 微信支付 </v>
      </c>
      <c r="G1066" t="str">
        <f t="shared" ca="1" si="312"/>
        <v xml:space="preserve"> App - 微信 - 微信支付 </v>
      </c>
      <c r="H1066" t="str">
        <f t="shared" ca="1" si="313"/>
        <v>8901</v>
      </c>
      <c r="I1066">
        <f t="shared" ca="1" si="314"/>
        <v>6</v>
      </c>
      <c r="J1066" t="str">
        <f t="shared" ca="1" si="315"/>
        <v>App - 微信 - 微信支付</v>
      </c>
      <c r="K1066" t="str">
        <f t="shared" ca="1" si="316"/>
        <v>139****8901</v>
      </c>
      <c r="L1066">
        <f t="shared" si="317"/>
        <v>1066</v>
      </c>
      <c r="M1066">
        <f t="shared" si="318"/>
        <v>1065</v>
      </c>
      <c r="N1066" s="3">
        <f t="shared" ca="1" si="324"/>
        <v>144973</v>
      </c>
      <c r="O1066" s="5">
        <f t="shared" ca="1" si="319"/>
        <v>142565</v>
      </c>
      <c r="P1066" t="str">
        <f t="shared" ca="1" si="320"/>
        <v xml:space="preserve"> 支付宝 </v>
      </c>
      <c r="Q1066" t="str">
        <f t="shared" ca="1" si="321"/>
        <v xml:space="preserve"> 信用卡 </v>
      </c>
      <c r="R1066" t="str">
        <f t="shared" ca="1" si="322"/>
        <v xml:space="preserve"> 微信支付 </v>
      </c>
      <c r="S1066" t="str">
        <f t="shared" ca="1" si="323"/>
        <v>支付宝 - 信用卡 - 微信支付</v>
      </c>
    </row>
    <row r="1067" spans="1:19" x14ac:dyDescent="0.2">
      <c r="A1067" s="3">
        <f t="shared" ca="1" si="309"/>
        <v>142565</v>
      </c>
      <c r="B1067">
        <v>101237</v>
      </c>
      <c r="C1067">
        <f t="shared" ca="1" si="310"/>
        <v>13434360168</v>
      </c>
      <c r="D1067" t="str">
        <f t="shared" ca="1" si="326"/>
        <v xml:space="preserve"> 天猫 </v>
      </c>
      <c r="E1067" t="str">
        <f t="shared" ca="1" si="326"/>
        <v xml:space="preserve"> 微信 </v>
      </c>
      <c r="F1067" t="str">
        <f t="shared" ca="1" si="311"/>
        <v xml:space="preserve"> 微信支付 </v>
      </c>
      <c r="G1067" t="str">
        <f t="shared" ca="1" si="312"/>
        <v xml:space="preserve"> 天猫 - 微信 - 微信支付 </v>
      </c>
      <c r="H1067" t="str">
        <f t="shared" ca="1" si="313"/>
        <v>0168</v>
      </c>
      <c r="I1067">
        <f t="shared" ca="1" si="314"/>
        <v>6</v>
      </c>
      <c r="J1067" t="str">
        <f t="shared" ca="1" si="315"/>
        <v>天猫 - 微信 - 微信支付</v>
      </c>
      <c r="K1067" t="str">
        <f t="shared" ca="1" si="316"/>
        <v>134****0168</v>
      </c>
      <c r="L1067">
        <f t="shared" si="317"/>
        <v>1067</v>
      </c>
      <c r="M1067">
        <f t="shared" si="318"/>
        <v>1066</v>
      </c>
      <c r="N1067" s="3">
        <f t="shared" ca="1" si="324"/>
        <v>179997</v>
      </c>
      <c r="O1067" s="5">
        <f t="shared" ca="1" si="319"/>
        <v>178083</v>
      </c>
      <c r="P1067" t="str">
        <f t="shared" ca="1" si="320"/>
        <v xml:space="preserve"> 信用卡 </v>
      </c>
      <c r="Q1067" t="str">
        <f t="shared" ca="1" si="321"/>
        <v xml:space="preserve"> 支付宝 </v>
      </c>
      <c r="R1067" t="str">
        <f t="shared" ca="1" si="322"/>
        <v xml:space="preserve"> 微信支付 </v>
      </c>
      <c r="S1067" t="str">
        <f t="shared" ca="1" si="323"/>
        <v>信用卡 - 支付宝 - 微信支付</v>
      </c>
    </row>
    <row r="1068" spans="1:19" x14ac:dyDescent="0.2">
      <c r="A1068" s="3">
        <f t="shared" ca="1" si="309"/>
        <v>178083</v>
      </c>
      <c r="B1068">
        <v>100315</v>
      </c>
      <c r="C1068">
        <f t="shared" ca="1" si="310"/>
        <v>13406372913</v>
      </c>
      <c r="D1068" t="str">
        <f t="shared" ca="1" si="326"/>
        <v xml:space="preserve"> 天猫 </v>
      </c>
      <c r="E1068" t="str">
        <f t="shared" ca="1" si="326"/>
        <v xml:space="preserve"> 微信 </v>
      </c>
      <c r="F1068" t="str">
        <f t="shared" ca="1" si="311"/>
        <v xml:space="preserve"> 信用卡 </v>
      </c>
      <c r="G1068" t="str">
        <f t="shared" ca="1" si="312"/>
        <v xml:space="preserve"> 天猫 - 微信 - 信用卡 </v>
      </c>
      <c r="H1068" t="str">
        <f t="shared" ca="1" si="313"/>
        <v>2913</v>
      </c>
      <c r="I1068">
        <f t="shared" ca="1" si="314"/>
        <v>6</v>
      </c>
      <c r="J1068" t="str">
        <f t="shared" ca="1" si="315"/>
        <v>天猫 - 微信 - 信用卡</v>
      </c>
      <c r="K1068" t="str">
        <f t="shared" ca="1" si="316"/>
        <v>134****2913</v>
      </c>
      <c r="L1068">
        <f t="shared" si="317"/>
        <v>1068</v>
      </c>
      <c r="M1068">
        <f t="shared" si="318"/>
        <v>1067</v>
      </c>
      <c r="N1068" s="3">
        <f t="shared" ca="1" si="324"/>
        <v>131068</v>
      </c>
      <c r="O1068" s="5">
        <f t="shared" ca="1" si="319"/>
        <v>197125</v>
      </c>
      <c r="P1068" t="str">
        <f t="shared" ca="1" si="320"/>
        <v xml:space="preserve"> 微信支付 </v>
      </c>
      <c r="Q1068" t="str">
        <f t="shared" ca="1" si="321"/>
        <v xml:space="preserve"> 支付宝 </v>
      </c>
      <c r="R1068" t="str">
        <f t="shared" ca="1" si="322"/>
        <v xml:space="preserve"> 微信支付 </v>
      </c>
      <c r="S1068" t="str">
        <f t="shared" ca="1" si="323"/>
        <v>微信支付 - 支付宝 - 微信支付</v>
      </c>
    </row>
    <row r="1069" spans="1:19" x14ac:dyDescent="0.2">
      <c r="A1069" s="3">
        <f t="shared" ca="1" si="309"/>
        <v>197125</v>
      </c>
      <c r="B1069">
        <v>100771</v>
      </c>
      <c r="C1069">
        <f t="shared" ca="1" si="310"/>
        <v>13349995335</v>
      </c>
      <c r="D1069" t="str">
        <f t="shared" ca="1" si="326"/>
        <v xml:space="preserve"> 天猫 </v>
      </c>
      <c r="E1069" t="str">
        <f t="shared" ca="1" si="326"/>
        <v xml:space="preserve"> 天猫 </v>
      </c>
      <c r="F1069" t="str">
        <f t="shared" ca="1" si="311"/>
        <v xml:space="preserve"> 微信支付 </v>
      </c>
      <c r="G1069" t="str">
        <f t="shared" ca="1" si="312"/>
        <v xml:space="preserve"> 天猫 - 天猫 - 微信支付 </v>
      </c>
      <c r="H1069" t="str">
        <f t="shared" ca="1" si="313"/>
        <v>5335</v>
      </c>
      <c r="I1069">
        <f t="shared" ca="1" si="314"/>
        <v>6</v>
      </c>
      <c r="J1069" t="str">
        <f t="shared" ca="1" si="315"/>
        <v>天猫 - 天猫 - 微信支付</v>
      </c>
      <c r="K1069" t="str">
        <f t="shared" ca="1" si="316"/>
        <v>133****5335</v>
      </c>
      <c r="L1069">
        <f t="shared" si="317"/>
        <v>1069</v>
      </c>
      <c r="M1069">
        <f t="shared" si="318"/>
        <v>1068</v>
      </c>
      <c r="N1069" s="3">
        <f t="shared" ca="1" si="324"/>
        <v>119871</v>
      </c>
      <c r="O1069" s="5">
        <f t="shared" ca="1" si="319"/>
        <v>168838</v>
      </c>
      <c r="P1069" t="str">
        <f t="shared" ca="1" si="320"/>
        <v xml:space="preserve"> 信用卡 </v>
      </c>
      <c r="Q1069" t="str">
        <f t="shared" ca="1" si="321"/>
        <v xml:space="preserve"> 微信支付 </v>
      </c>
      <c r="R1069" t="str">
        <f t="shared" ca="1" si="322"/>
        <v xml:space="preserve"> 信用卡 </v>
      </c>
      <c r="S1069" t="str">
        <f t="shared" ca="1" si="323"/>
        <v>信用卡 - 微信支付 - 信用卡</v>
      </c>
    </row>
    <row r="1070" spans="1:19" x14ac:dyDescent="0.2">
      <c r="A1070" s="3">
        <f t="shared" ca="1" si="309"/>
        <v>168838</v>
      </c>
      <c r="B1070">
        <v>100919</v>
      </c>
      <c r="C1070">
        <f t="shared" ca="1" si="310"/>
        <v>13987104304</v>
      </c>
      <c r="D1070" t="str">
        <f t="shared" ca="1" si="326"/>
        <v xml:space="preserve"> 微信 </v>
      </c>
      <c r="E1070" t="str">
        <f t="shared" ca="1" si="326"/>
        <v xml:space="preserve"> 天猫 </v>
      </c>
      <c r="F1070" t="str">
        <f t="shared" ca="1" si="311"/>
        <v xml:space="preserve"> 信用卡 </v>
      </c>
      <c r="G1070" t="str">
        <f t="shared" ca="1" si="312"/>
        <v xml:space="preserve"> 微信 - 天猫 - 信用卡 </v>
      </c>
      <c r="H1070" t="str">
        <f t="shared" ca="1" si="313"/>
        <v>4304</v>
      </c>
      <c r="I1070">
        <f t="shared" ca="1" si="314"/>
        <v>6</v>
      </c>
      <c r="J1070" t="str">
        <f t="shared" ca="1" si="315"/>
        <v>微信 - 天猫 - 信用卡</v>
      </c>
      <c r="K1070" t="str">
        <f t="shared" ca="1" si="316"/>
        <v>139****4304</v>
      </c>
      <c r="L1070">
        <f t="shared" si="317"/>
        <v>1070</v>
      </c>
      <c r="M1070">
        <f t="shared" si="318"/>
        <v>1069</v>
      </c>
      <c r="N1070" s="3">
        <f t="shared" ca="1" si="324"/>
        <v>174688</v>
      </c>
      <c r="O1070" s="5">
        <f t="shared" ca="1" si="319"/>
        <v>136491</v>
      </c>
      <c r="P1070" t="str">
        <f t="shared" ca="1" si="320"/>
        <v xml:space="preserve"> 支付宝 </v>
      </c>
      <c r="Q1070" t="str">
        <f t="shared" ca="1" si="321"/>
        <v xml:space="preserve"> 支付宝 </v>
      </c>
      <c r="R1070" t="str">
        <f t="shared" ca="1" si="322"/>
        <v xml:space="preserve"> 微信支付 </v>
      </c>
      <c r="S1070" t="str">
        <f t="shared" ca="1" si="323"/>
        <v>支付宝 - 支付宝 - 微信支付</v>
      </c>
    </row>
    <row r="1071" spans="1:19" x14ac:dyDescent="0.2">
      <c r="A1071" s="3">
        <f t="shared" ca="1" si="309"/>
        <v>136491</v>
      </c>
      <c r="B1071">
        <v>101390</v>
      </c>
      <c r="C1071">
        <f t="shared" ca="1" si="310"/>
        <v>13070418689</v>
      </c>
      <c r="D1071" t="str">
        <f t="shared" ca="1" si="326"/>
        <v xml:space="preserve"> 微信 </v>
      </c>
      <c r="E1071" t="str">
        <f t="shared" ca="1" si="326"/>
        <v xml:space="preserve"> 天猫 </v>
      </c>
      <c r="F1071" t="str">
        <f t="shared" ca="1" si="311"/>
        <v xml:space="preserve"> 支付宝 </v>
      </c>
      <c r="G1071" t="str">
        <f t="shared" ca="1" si="312"/>
        <v xml:space="preserve"> 微信 - 天猫 - 支付宝 </v>
      </c>
      <c r="H1071" t="str">
        <f t="shared" ca="1" si="313"/>
        <v>8689</v>
      </c>
      <c r="I1071">
        <f t="shared" ca="1" si="314"/>
        <v>6</v>
      </c>
      <c r="J1071" t="str">
        <f t="shared" ca="1" si="315"/>
        <v>微信 - 天猫 - 支付宝</v>
      </c>
      <c r="K1071" t="str">
        <f t="shared" ca="1" si="316"/>
        <v>130****8689</v>
      </c>
      <c r="L1071">
        <f t="shared" si="317"/>
        <v>1071</v>
      </c>
      <c r="M1071">
        <f t="shared" si="318"/>
        <v>1070</v>
      </c>
      <c r="N1071" s="3">
        <f t="shared" ca="1" si="324"/>
        <v>101158</v>
      </c>
      <c r="O1071" s="5">
        <f t="shared" ca="1" si="319"/>
        <v>186690</v>
      </c>
      <c r="P1071" t="str">
        <f t="shared" ca="1" si="320"/>
        <v xml:space="preserve"> 信用卡 </v>
      </c>
      <c r="Q1071" t="str">
        <f t="shared" ca="1" si="321"/>
        <v xml:space="preserve"> 微信支付 </v>
      </c>
      <c r="R1071" t="str">
        <f t="shared" ca="1" si="322"/>
        <v xml:space="preserve"> 信用卡 </v>
      </c>
      <c r="S1071" t="str">
        <f t="shared" ca="1" si="323"/>
        <v>信用卡 - 微信支付 - 信用卡</v>
      </c>
    </row>
    <row r="1072" spans="1:19" x14ac:dyDescent="0.2">
      <c r="A1072" s="3">
        <f t="shared" ca="1" si="309"/>
        <v>186690</v>
      </c>
      <c r="B1072">
        <v>101252</v>
      </c>
      <c r="C1072">
        <f t="shared" ca="1" si="310"/>
        <v>13720516014</v>
      </c>
      <c r="D1072" t="str">
        <f t="shared" ca="1" si="326"/>
        <v xml:space="preserve"> 微信 </v>
      </c>
      <c r="E1072" t="str">
        <f t="shared" ca="1" si="326"/>
        <v xml:space="preserve"> App </v>
      </c>
      <c r="F1072" t="str">
        <f t="shared" ca="1" si="311"/>
        <v xml:space="preserve"> 信用卡 </v>
      </c>
      <c r="G1072" t="str">
        <f t="shared" ca="1" si="312"/>
        <v xml:space="preserve"> 微信 - App - 信用卡 </v>
      </c>
      <c r="H1072" t="str">
        <f t="shared" ca="1" si="313"/>
        <v>6014</v>
      </c>
      <c r="I1072">
        <f t="shared" ca="1" si="314"/>
        <v>6</v>
      </c>
      <c r="J1072" t="str">
        <f t="shared" ca="1" si="315"/>
        <v>微信 - App - 信用卡</v>
      </c>
      <c r="K1072" t="str">
        <f t="shared" ca="1" si="316"/>
        <v>137****6014</v>
      </c>
      <c r="L1072">
        <f t="shared" si="317"/>
        <v>1072</v>
      </c>
      <c r="M1072">
        <f t="shared" si="318"/>
        <v>1071</v>
      </c>
      <c r="N1072" s="3">
        <f t="shared" ca="1" si="324"/>
        <v>178119</v>
      </c>
      <c r="O1072" s="5">
        <f t="shared" ca="1" si="319"/>
        <v>175887</v>
      </c>
      <c r="P1072" t="str">
        <f t="shared" ca="1" si="320"/>
        <v xml:space="preserve"> 微信支付 </v>
      </c>
      <c r="Q1072" t="str">
        <f t="shared" ca="1" si="321"/>
        <v xml:space="preserve"> 微信支付 </v>
      </c>
      <c r="R1072" t="str">
        <f t="shared" ca="1" si="322"/>
        <v xml:space="preserve"> 信用卡 </v>
      </c>
      <c r="S1072" t="str">
        <f t="shared" ca="1" si="323"/>
        <v>微信支付 - 微信支付 - 信用卡</v>
      </c>
    </row>
    <row r="1073" spans="1:19" x14ac:dyDescent="0.2">
      <c r="A1073" s="3">
        <f t="shared" ca="1" si="309"/>
        <v>175887</v>
      </c>
      <c r="B1073">
        <v>100900</v>
      </c>
      <c r="C1073">
        <f t="shared" ca="1" si="310"/>
        <v>13554547926</v>
      </c>
      <c r="D1073" t="str">
        <f t="shared" ca="1" si="326"/>
        <v xml:space="preserve"> 微信 </v>
      </c>
      <c r="E1073" t="str">
        <f t="shared" ca="1" si="326"/>
        <v xml:space="preserve"> 天猫 </v>
      </c>
      <c r="F1073" t="str">
        <f t="shared" ca="1" si="311"/>
        <v xml:space="preserve"> 微信支付 </v>
      </c>
      <c r="G1073" t="str">
        <f t="shared" ca="1" si="312"/>
        <v xml:space="preserve"> 微信 - 天猫 - 微信支付 </v>
      </c>
      <c r="H1073" t="str">
        <f t="shared" ca="1" si="313"/>
        <v>7926</v>
      </c>
      <c r="I1073">
        <f t="shared" ca="1" si="314"/>
        <v>6</v>
      </c>
      <c r="J1073" t="str">
        <f t="shared" ca="1" si="315"/>
        <v>微信 - 天猫 - 微信支付</v>
      </c>
      <c r="K1073" t="str">
        <f t="shared" ca="1" si="316"/>
        <v>135****7926</v>
      </c>
      <c r="L1073">
        <f t="shared" si="317"/>
        <v>1073</v>
      </c>
      <c r="M1073">
        <f t="shared" si="318"/>
        <v>1072</v>
      </c>
      <c r="N1073" s="3">
        <f t="shared" ca="1" si="324"/>
        <v>127389</v>
      </c>
      <c r="O1073" s="5">
        <f t="shared" ca="1" si="319"/>
        <v>107574</v>
      </c>
      <c r="P1073" t="str">
        <f t="shared" ca="1" si="320"/>
        <v xml:space="preserve"> 信用卡 </v>
      </c>
      <c r="Q1073" t="str">
        <f t="shared" ca="1" si="321"/>
        <v xml:space="preserve"> 信用卡 </v>
      </c>
      <c r="R1073" t="str">
        <f t="shared" ca="1" si="322"/>
        <v xml:space="preserve"> 微信支付 </v>
      </c>
      <c r="S1073" t="str">
        <f t="shared" ca="1" si="323"/>
        <v>信用卡 - 信用卡 - 微信支付</v>
      </c>
    </row>
    <row r="1074" spans="1:19" x14ac:dyDescent="0.2">
      <c r="A1074" s="3">
        <f t="shared" ca="1" si="309"/>
        <v>107574</v>
      </c>
      <c r="B1074">
        <v>100860</v>
      </c>
      <c r="C1074">
        <f t="shared" ca="1" si="310"/>
        <v>13407659583</v>
      </c>
      <c r="D1074" t="str">
        <f t="shared" ca="1" si="326"/>
        <v xml:space="preserve"> 天猫 </v>
      </c>
      <c r="E1074" t="str">
        <f t="shared" ca="1" si="326"/>
        <v xml:space="preserve"> 微信 </v>
      </c>
      <c r="F1074" t="str">
        <f t="shared" ca="1" si="311"/>
        <v xml:space="preserve"> 支付宝 </v>
      </c>
      <c r="G1074" t="str">
        <f t="shared" ca="1" si="312"/>
        <v xml:space="preserve"> 天猫 - 微信 - 支付宝 </v>
      </c>
      <c r="H1074" t="str">
        <f t="shared" ca="1" si="313"/>
        <v>9583</v>
      </c>
      <c r="I1074">
        <f t="shared" ca="1" si="314"/>
        <v>6</v>
      </c>
      <c r="J1074" t="str">
        <f t="shared" ca="1" si="315"/>
        <v>天猫 - 微信 - 支付宝</v>
      </c>
      <c r="K1074" t="str">
        <f t="shared" ca="1" si="316"/>
        <v>134****9583</v>
      </c>
      <c r="L1074">
        <f t="shared" si="317"/>
        <v>1074</v>
      </c>
      <c r="M1074">
        <f t="shared" si="318"/>
        <v>1073</v>
      </c>
      <c r="N1074" s="3">
        <f t="shared" ca="1" si="324"/>
        <v>152953</v>
      </c>
      <c r="O1074" s="5">
        <f t="shared" ca="1" si="319"/>
        <v>109529</v>
      </c>
      <c r="P1074" t="str">
        <f t="shared" ca="1" si="320"/>
        <v xml:space="preserve"> 信用卡 </v>
      </c>
      <c r="Q1074" t="str">
        <f t="shared" ca="1" si="321"/>
        <v xml:space="preserve"> 微信支付 </v>
      </c>
      <c r="R1074" t="str">
        <f t="shared" ca="1" si="322"/>
        <v xml:space="preserve"> 微信支付 </v>
      </c>
      <c r="S1074" t="str">
        <f t="shared" ca="1" si="323"/>
        <v>信用卡 - 微信支付 - 微信支付</v>
      </c>
    </row>
    <row r="1075" spans="1:19" x14ac:dyDescent="0.2">
      <c r="A1075" s="3">
        <f t="shared" ca="1" si="309"/>
        <v>109529</v>
      </c>
      <c r="B1075">
        <v>100693</v>
      </c>
      <c r="C1075">
        <f t="shared" ca="1" si="310"/>
        <v>13826324824</v>
      </c>
      <c r="D1075" t="str">
        <f t="shared" ca="1" si="326"/>
        <v xml:space="preserve"> 天猫 </v>
      </c>
      <c r="E1075" t="str">
        <f t="shared" ca="1" si="326"/>
        <v xml:space="preserve"> App </v>
      </c>
      <c r="F1075" t="str">
        <f t="shared" ca="1" si="311"/>
        <v xml:space="preserve"> 微信支付 </v>
      </c>
      <c r="G1075" t="str">
        <f t="shared" ca="1" si="312"/>
        <v xml:space="preserve"> 天猫 - App - 微信支付 </v>
      </c>
      <c r="H1075" t="str">
        <f t="shared" ca="1" si="313"/>
        <v>4824</v>
      </c>
      <c r="I1075">
        <f t="shared" ca="1" si="314"/>
        <v>6</v>
      </c>
      <c r="J1075" t="str">
        <f t="shared" ca="1" si="315"/>
        <v>天猫 - App - 微信支付</v>
      </c>
      <c r="K1075" t="str">
        <f t="shared" ca="1" si="316"/>
        <v>138****4824</v>
      </c>
      <c r="L1075">
        <f t="shared" si="317"/>
        <v>1075</v>
      </c>
      <c r="M1075">
        <f t="shared" si="318"/>
        <v>1074</v>
      </c>
      <c r="N1075" s="3">
        <f t="shared" ca="1" si="324"/>
        <v>163416</v>
      </c>
      <c r="O1075" s="5">
        <f t="shared" ca="1" si="319"/>
        <v>115705</v>
      </c>
      <c r="P1075" t="str">
        <f t="shared" ca="1" si="320"/>
        <v xml:space="preserve"> 支付宝 </v>
      </c>
      <c r="Q1075" t="str">
        <f t="shared" ca="1" si="321"/>
        <v xml:space="preserve"> 微信支付 </v>
      </c>
      <c r="R1075" t="str">
        <f t="shared" ca="1" si="322"/>
        <v xml:space="preserve"> 支付宝 </v>
      </c>
      <c r="S1075" t="str">
        <f t="shared" ca="1" si="323"/>
        <v>支付宝 - 微信支付 - 支付宝</v>
      </c>
    </row>
    <row r="1076" spans="1:19" x14ac:dyDescent="0.2">
      <c r="A1076" s="3">
        <f t="shared" ca="1" si="309"/>
        <v>115705</v>
      </c>
      <c r="B1076">
        <v>100173</v>
      </c>
      <c r="C1076">
        <f t="shared" ca="1" si="310"/>
        <v>13137307442</v>
      </c>
      <c r="D1076" t="str">
        <f t="shared" ca="1" si="326"/>
        <v xml:space="preserve"> App </v>
      </c>
      <c r="E1076" t="str">
        <f t="shared" ca="1" si="326"/>
        <v xml:space="preserve"> 微信 </v>
      </c>
      <c r="F1076" t="str">
        <f t="shared" ca="1" si="311"/>
        <v xml:space="preserve"> 信用卡 </v>
      </c>
      <c r="G1076" t="str">
        <f t="shared" ca="1" si="312"/>
        <v xml:space="preserve"> App - 微信 - 信用卡 </v>
      </c>
      <c r="H1076" t="str">
        <f t="shared" ca="1" si="313"/>
        <v>7442</v>
      </c>
      <c r="I1076">
        <f t="shared" ca="1" si="314"/>
        <v>6</v>
      </c>
      <c r="J1076" t="str">
        <f t="shared" ca="1" si="315"/>
        <v>App - 微信 - 信用卡</v>
      </c>
      <c r="K1076" t="str">
        <f t="shared" ca="1" si="316"/>
        <v>131****7442</v>
      </c>
      <c r="L1076">
        <f t="shared" si="317"/>
        <v>1076</v>
      </c>
      <c r="M1076">
        <f t="shared" si="318"/>
        <v>1075</v>
      </c>
      <c r="N1076" s="3">
        <f t="shared" ca="1" si="324"/>
        <v>111262</v>
      </c>
      <c r="O1076" s="5">
        <f t="shared" ca="1" si="319"/>
        <v>191724</v>
      </c>
      <c r="P1076" t="str">
        <f t="shared" ca="1" si="320"/>
        <v xml:space="preserve"> 微信支付 </v>
      </c>
      <c r="Q1076" t="str">
        <f t="shared" ca="1" si="321"/>
        <v xml:space="preserve"> 信用卡 </v>
      </c>
      <c r="R1076" t="str">
        <f t="shared" ca="1" si="322"/>
        <v xml:space="preserve"> 支付宝 </v>
      </c>
      <c r="S1076" t="str">
        <f t="shared" ca="1" si="323"/>
        <v>微信支付 - 信用卡 - 支付宝</v>
      </c>
    </row>
    <row r="1077" spans="1:19" x14ac:dyDescent="0.2">
      <c r="A1077" s="3">
        <f t="shared" ca="1" si="309"/>
        <v>191724</v>
      </c>
      <c r="B1077">
        <v>100182</v>
      </c>
      <c r="C1077">
        <f t="shared" ca="1" si="310"/>
        <v>13350052478</v>
      </c>
      <c r="D1077" t="str">
        <f t="shared" ca="1" si="326"/>
        <v xml:space="preserve"> 微信 </v>
      </c>
      <c r="E1077" t="str">
        <f t="shared" ca="1" si="326"/>
        <v xml:space="preserve"> 微信 </v>
      </c>
      <c r="F1077" t="str">
        <f t="shared" ca="1" si="311"/>
        <v xml:space="preserve"> 信用卡 </v>
      </c>
      <c r="G1077" t="str">
        <f t="shared" ca="1" si="312"/>
        <v xml:space="preserve"> 微信 - 微信 - 信用卡 </v>
      </c>
      <c r="H1077" t="str">
        <f t="shared" ca="1" si="313"/>
        <v>2478</v>
      </c>
      <c r="I1077">
        <f t="shared" ca="1" si="314"/>
        <v>6</v>
      </c>
      <c r="J1077" t="str">
        <f t="shared" ca="1" si="315"/>
        <v>微信 - 微信 - 信用卡</v>
      </c>
      <c r="K1077" t="str">
        <f t="shared" ca="1" si="316"/>
        <v>133****2478</v>
      </c>
      <c r="L1077">
        <f t="shared" si="317"/>
        <v>1077</v>
      </c>
      <c r="M1077">
        <f t="shared" si="318"/>
        <v>1076</v>
      </c>
      <c r="N1077" s="3">
        <f t="shared" ca="1" si="324"/>
        <v>130340</v>
      </c>
      <c r="O1077" s="5">
        <f t="shared" ca="1" si="319"/>
        <v>116960</v>
      </c>
      <c r="P1077" t="str">
        <f t="shared" ca="1" si="320"/>
        <v xml:space="preserve"> 支付宝 </v>
      </c>
      <c r="Q1077" t="str">
        <f t="shared" ca="1" si="321"/>
        <v xml:space="preserve"> 微信支付 </v>
      </c>
      <c r="R1077" t="str">
        <f t="shared" ca="1" si="322"/>
        <v xml:space="preserve"> 支付宝 </v>
      </c>
      <c r="S1077" t="str">
        <f t="shared" ca="1" si="323"/>
        <v>支付宝 - 微信支付 - 支付宝</v>
      </c>
    </row>
    <row r="1078" spans="1:19" x14ac:dyDescent="0.2">
      <c r="A1078" s="3">
        <f t="shared" ca="1" si="309"/>
        <v>116960</v>
      </c>
      <c r="B1078">
        <v>100788</v>
      </c>
      <c r="C1078">
        <f t="shared" ca="1" si="310"/>
        <v>13978635011</v>
      </c>
      <c r="D1078" t="str">
        <f t="shared" ca="1" si="326"/>
        <v xml:space="preserve"> 天猫 </v>
      </c>
      <c r="E1078" t="str">
        <f t="shared" ca="1" si="326"/>
        <v xml:space="preserve"> App </v>
      </c>
      <c r="F1078" t="str">
        <f t="shared" ca="1" si="311"/>
        <v xml:space="preserve"> 支付宝 </v>
      </c>
      <c r="G1078" t="str">
        <f t="shared" ca="1" si="312"/>
        <v xml:space="preserve"> 天猫 - App - 支付宝 </v>
      </c>
      <c r="H1078" t="str">
        <f t="shared" ca="1" si="313"/>
        <v>5011</v>
      </c>
      <c r="I1078">
        <f t="shared" ca="1" si="314"/>
        <v>6</v>
      </c>
      <c r="J1078" t="str">
        <f t="shared" ca="1" si="315"/>
        <v>天猫 - App - 支付宝</v>
      </c>
      <c r="K1078" t="str">
        <f t="shared" ca="1" si="316"/>
        <v>139****5011</v>
      </c>
      <c r="L1078">
        <f t="shared" si="317"/>
        <v>1078</v>
      </c>
      <c r="M1078">
        <f t="shared" si="318"/>
        <v>1077</v>
      </c>
      <c r="N1078" s="3">
        <f t="shared" ca="1" si="324"/>
        <v>168504</v>
      </c>
      <c r="O1078" s="5">
        <f t="shared" ca="1" si="319"/>
        <v>166786</v>
      </c>
      <c r="P1078" t="str">
        <f t="shared" ca="1" si="320"/>
        <v xml:space="preserve"> 信用卡 </v>
      </c>
      <c r="Q1078" t="str">
        <f t="shared" ca="1" si="321"/>
        <v xml:space="preserve"> 信用卡 </v>
      </c>
      <c r="R1078" t="str">
        <f t="shared" ca="1" si="322"/>
        <v xml:space="preserve"> 信用卡 </v>
      </c>
      <c r="S1078" t="str">
        <f t="shared" ca="1" si="323"/>
        <v>信用卡 - 信用卡 - 信用卡</v>
      </c>
    </row>
    <row r="1079" spans="1:19" x14ac:dyDescent="0.2">
      <c r="A1079" s="3">
        <f t="shared" ca="1" si="309"/>
        <v>166786</v>
      </c>
      <c r="B1079">
        <v>100298</v>
      </c>
      <c r="C1079">
        <f t="shared" ca="1" si="310"/>
        <v>13456839246</v>
      </c>
      <c r="D1079" t="str">
        <f t="shared" ca="1" si="326"/>
        <v xml:space="preserve"> 天猫 </v>
      </c>
      <c r="E1079" t="str">
        <f t="shared" ca="1" si="326"/>
        <v xml:space="preserve"> 天猫 </v>
      </c>
      <c r="F1079" t="str">
        <f t="shared" ca="1" si="311"/>
        <v xml:space="preserve"> 支付宝 </v>
      </c>
      <c r="G1079" t="str">
        <f t="shared" ca="1" si="312"/>
        <v xml:space="preserve"> 天猫 - 天猫 - 支付宝 </v>
      </c>
      <c r="H1079" t="str">
        <f t="shared" ca="1" si="313"/>
        <v>9246</v>
      </c>
      <c r="I1079">
        <f t="shared" ca="1" si="314"/>
        <v>6</v>
      </c>
      <c r="J1079" t="str">
        <f t="shared" ca="1" si="315"/>
        <v>天猫 - 天猫 - 支付宝</v>
      </c>
      <c r="K1079" t="str">
        <f t="shared" ca="1" si="316"/>
        <v>134****9246</v>
      </c>
      <c r="L1079">
        <f t="shared" si="317"/>
        <v>1079</v>
      </c>
      <c r="M1079">
        <f t="shared" si="318"/>
        <v>1078</v>
      </c>
      <c r="N1079" s="3">
        <f t="shared" ca="1" si="324"/>
        <v>100300</v>
      </c>
      <c r="O1079" s="5">
        <f t="shared" ca="1" si="319"/>
        <v>132332</v>
      </c>
      <c r="P1079" t="str">
        <f t="shared" ca="1" si="320"/>
        <v xml:space="preserve"> 信用卡 </v>
      </c>
      <c r="Q1079" t="str">
        <f t="shared" ca="1" si="321"/>
        <v xml:space="preserve"> 信用卡 </v>
      </c>
      <c r="R1079" t="str">
        <f t="shared" ca="1" si="322"/>
        <v xml:space="preserve"> 支付宝 </v>
      </c>
      <c r="S1079" t="str">
        <f t="shared" ca="1" si="323"/>
        <v>信用卡 - 信用卡 - 支付宝</v>
      </c>
    </row>
    <row r="1080" spans="1:19" x14ac:dyDescent="0.2">
      <c r="A1080" s="3">
        <f t="shared" ca="1" si="309"/>
        <v>132332</v>
      </c>
      <c r="B1080">
        <v>100915</v>
      </c>
      <c r="C1080">
        <f t="shared" ca="1" si="310"/>
        <v>13632231508</v>
      </c>
      <c r="D1080" t="str">
        <f t="shared" ca="1" si="326"/>
        <v xml:space="preserve"> App </v>
      </c>
      <c r="E1080" t="str">
        <f t="shared" ca="1" si="326"/>
        <v xml:space="preserve"> 天猫 </v>
      </c>
      <c r="F1080" t="str">
        <f t="shared" ca="1" si="311"/>
        <v xml:space="preserve"> 信用卡 </v>
      </c>
      <c r="G1080" t="str">
        <f t="shared" ca="1" si="312"/>
        <v xml:space="preserve"> App - 天猫 - 信用卡 </v>
      </c>
      <c r="H1080" t="str">
        <f t="shared" ca="1" si="313"/>
        <v>1508</v>
      </c>
      <c r="I1080">
        <f t="shared" ca="1" si="314"/>
        <v>6</v>
      </c>
      <c r="J1080" t="str">
        <f t="shared" ca="1" si="315"/>
        <v>App - 天猫 - 信用卡</v>
      </c>
      <c r="K1080" t="str">
        <f t="shared" ca="1" si="316"/>
        <v>136****1508</v>
      </c>
      <c r="L1080">
        <f t="shared" si="317"/>
        <v>1080</v>
      </c>
      <c r="M1080">
        <f t="shared" si="318"/>
        <v>1079</v>
      </c>
      <c r="N1080" s="3">
        <f t="shared" ca="1" si="324"/>
        <v>125240</v>
      </c>
      <c r="O1080" s="5">
        <f t="shared" ca="1" si="319"/>
        <v>187784</v>
      </c>
      <c r="P1080" t="str">
        <f t="shared" ca="1" si="320"/>
        <v xml:space="preserve"> 微信支付 </v>
      </c>
      <c r="Q1080" t="str">
        <f t="shared" ca="1" si="321"/>
        <v xml:space="preserve"> 信用卡 </v>
      </c>
      <c r="R1080" t="str">
        <f t="shared" ca="1" si="322"/>
        <v xml:space="preserve"> 支付宝 </v>
      </c>
      <c r="S1080" t="str">
        <f t="shared" ca="1" si="323"/>
        <v>微信支付 - 信用卡 - 支付宝</v>
      </c>
    </row>
    <row r="1081" spans="1:19" x14ac:dyDescent="0.2">
      <c r="A1081" s="3">
        <f t="shared" ca="1" si="309"/>
        <v>187784</v>
      </c>
      <c r="B1081">
        <v>101217</v>
      </c>
      <c r="C1081">
        <f t="shared" ca="1" si="310"/>
        <v>13836248582</v>
      </c>
      <c r="D1081" t="str">
        <f t="shared" ca="1" si="326"/>
        <v xml:space="preserve"> 天猫 </v>
      </c>
      <c r="E1081" t="str">
        <f t="shared" ca="1" si="326"/>
        <v xml:space="preserve"> App </v>
      </c>
      <c r="F1081" t="str">
        <f t="shared" ca="1" si="311"/>
        <v xml:space="preserve"> 微信支付 </v>
      </c>
      <c r="G1081" t="str">
        <f t="shared" ca="1" si="312"/>
        <v xml:space="preserve"> 天猫 - App - 微信支付 </v>
      </c>
      <c r="H1081" t="str">
        <f t="shared" ca="1" si="313"/>
        <v>8582</v>
      </c>
      <c r="I1081">
        <f t="shared" ca="1" si="314"/>
        <v>6</v>
      </c>
      <c r="J1081" t="str">
        <f t="shared" ca="1" si="315"/>
        <v>天猫 - App - 微信支付</v>
      </c>
      <c r="K1081" t="str">
        <f t="shared" ca="1" si="316"/>
        <v>138****8582</v>
      </c>
      <c r="L1081">
        <f t="shared" si="317"/>
        <v>1081</v>
      </c>
      <c r="M1081">
        <f t="shared" si="318"/>
        <v>1080</v>
      </c>
      <c r="N1081" s="3">
        <f t="shared" ca="1" si="324"/>
        <v>174202</v>
      </c>
      <c r="O1081" s="5">
        <f t="shared" ca="1" si="319"/>
        <v>116486</v>
      </c>
      <c r="P1081" t="str">
        <f t="shared" ca="1" si="320"/>
        <v xml:space="preserve"> 信用卡 </v>
      </c>
      <c r="Q1081" t="str">
        <f t="shared" ca="1" si="321"/>
        <v xml:space="preserve"> 支付宝 </v>
      </c>
      <c r="R1081" t="str">
        <f t="shared" ca="1" si="322"/>
        <v xml:space="preserve"> 支付宝 </v>
      </c>
      <c r="S1081" t="str">
        <f t="shared" ca="1" si="323"/>
        <v>信用卡 - 支付宝 - 支付宝</v>
      </c>
    </row>
    <row r="1082" spans="1:19" x14ac:dyDescent="0.2">
      <c r="A1082" s="3">
        <f t="shared" ca="1" si="309"/>
        <v>116486</v>
      </c>
      <c r="B1082">
        <v>100503</v>
      </c>
      <c r="C1082">
        <f t="shared" ca="1" si="310"/>
        <v>13903442392</v>
      </c>
      <c r="D1082" t="str">
        <f t="shared" ref="D1082:E1101" ca="1" si="327">IF(RAND()&lt;0.33," 天猫 ",IF(RAND()&lt;0.66," 微信 "," App "))</f>
        <v xml:space="preserve"> 天猫 </v>
      </c>
      <c r="E1082" t="str">
        <f t="shared" ca="1" si="327"/>
        <v xml:space="preserve"> 天猫 </v>
      </c>
      <c r="F1082" t="str">
        <f t="shared" ca="1" si="311"/>
        <v xml:space="preserve"> 微信支付 </v>
      </c>
      <c r="G1082" t="str">
        <f t="shared" ca="1" si="312"/>
        <v xml:space="preserve"> 天猫 - 天猫 - 微信支付 </v>
      </c>
      <c r="H1082" t="str">
        <f t="shared" ca="1" si="313"/>
        <v>2392</v>
      </c>
      <c r="I1082">
        <f t="shared" ca="1" si="314"/>
        <v>6</v>
      </c>
      <c r="J1082" t="str">
        <f t="shared" ca="1" si="315"/>
        <v>天猫 - 天猫 - 微信支付</v>
      </c>
      <c r="K1082" t="str">
        <f t="shared" ca="1" si="316"/>
        <v>139****2392</v>
      </c>
      <c r="L1082">
        <f t="shared" si="317"/>
        <v>1082</v>
      </c>
      <c r="M1082">
        <f t="shared" si="318"/>
        <v>1081</v>
      </c>
      <c r="N1082" s="3">
        <f t="shared" ca="1" si="324"/>
        <v>175636</v>
      </c>
      <c r="O1082" s="5">
        <f t="shared" ca="1" si="319"/>
        <v>146577</v>
      </c>
      <c r="P1082" t="str">
        <f t="shared" ca="1" si="320"/>
        <v xml:space="preserve"> 信用卡 </v>
      </c>
      <c r="Q1082" t="str">
        <f t="shared" ca="1" si="321"/>
        <v xml:space="preserve"> 信用卡 </v>
      </c>
      <c r="R1082" t="str">
        <f t="shared" ca="1" si="322"/>
        <v xml:space="preserve"> 支付宝 </v>
      </c>
      <c r="S1082" t="str">
        <f t="shared" ca="1" si="323"/>
        <v>信用卡 - 信用卡 - 支付宝</v>
      </c>
    </row>
    <row r="1083" spans="1:19" x14ac:dyDescent="0.2">
      <c r="A1083" s="3">
        <f t="shared" ca="1" si="309"/>
        <v>146577</v>
      </c>
      <c r="B1083">
        <v>100968</v>
      </c>
      <c r="C1083">
        <f t="shared" ca="1" si="310"/>
        <v>13060076539</v>
      </c>
      <c r="D1083" t="str">
        <f t="shared" ca="1" si="327"/>
        <v xml:space="preserve"> App </v>
      </c>
      <c r="E1083" t="str">
        <f t="shared" ca="1" si="327"/>
        <v xml:space="preserve"> 微信 </v>
      </c>
      <c r="F1083" t="str">
        <f t="shared" ca="1" si="311"/>
        <v xml:space="preserve"> 信用卡 </v>
      </c>
      <c r="G1083" t="str">
        <f t="shared" ca="1" si="312"/>
        <v xml:space="preserve"> App - 微信 - 信用卡 </v>
      </c>
      <c r="H1083" t="str">
        <f t="shared" ca="1" si="313"/>
        <v>6539</v>
      </c>
      <c r="I1083">
        <f t="shared" ca="1" si="314"/>
        <v>6</v>
      </c>
      <c r="J1083" t="str">
        <f t="shared" ca="1" si="315"/>
        <v>App - 微信 - 信用卡</v>
      </c>
      <c r="K1083" t="str">
        <f t="shared" ca="1" si="316"/>
        <v>130****6539</v>
      </c>
      <c r="L1083">
        <f t="shared" si="317"/>
        <v>1083</v>
      </c>
      <c r="M1083">
        <f t="shared" si="318"/>
        <v>1082</v>
      </c>
      <c r="N1083" s="3">
        <f t="shared" ca="1" si="324"/>
        <v>125327</v>
      </c>
      <c r="O1083" s="5">
        <f t="shared" ca="1" si="319"/>
        <v>183899</v>
      </c>
      <c r="P1083" t="str">
        <f t="shared" ca="1" si="320"/>
        <v xml:space="preserve"> 支付宝 </v>
      </c>
      <c r="Q1083" t="str">
        <f t="shared" ca="1" si="321"/>
        <v xml:space="preserve"> 微信支付 </v>
      </c>
      <c r="R1083" t="str">
        <f t="shared" ca="1" si="322"/>
        <v xml:space="preserve"> 微信支付 </v>
      </c>
      <c r="S1083" t="str">
        <f t="shared" ca="1" si="323"/>
        <v>支付宝 - 微信支付 - 微信支付</v>
      </c>
    </row>
    <row r="1084" spans="1:19" x14ac:dyDescent="0.2">
      <c r="A1084" s="3">
        <f t="shared" ca="1" si="309"/>
        <v>183899</v>
      </c>
      <c r="B1084">
        <v>101487</v>
      </c>
      <c r="C1084">
        <f t="shared" ca="1" si="310"/>
        <v>13884436085</v>
      </c>
      <c r="D1084" t="str">
        <f t="shared" ca="1" si="327"/>
        <v xml:space="preserve"> 微信 </v>
      </c>
      <c r="E1084" t="str">
        <f t="shared" ca="1" si="327"/>
        <v xml:space="preserve"> 天猫 </v>
      </c>
      <c r="F1084" t="str">
        <f t="shared" ca="1" si="311"/>
        <v xml:space="preserve"> 信用卡 </v>
      </c>
      <c r="G1084" t="str">
        <f t="shared" ca="1" si="312"/>
        <v xml:space="preserve"> 微信 - 天猫 - 信用卡 </v>
      </c>
      <c r="H1084" t="str">
        <f t="shared" ca="1" si="313"/>
        <v>6085</v>
      </c>
      <c r="I1084">
        <f t="shared" ca="1" si="314"/>
        <v>6</v>
      </c>
      <c r="J1084" t="str">
        <f t="shared" ca="1" si="315"/>
        <v>微信 - 天猫 - 信用卡</v>
      </c>
      <c r="K1084" t="str">
        <f t="shared" ca="1" si="316"/>
        <v>138****6085</v>
      </c>
      <c r="L1084">
        <f t="shared" si="317"/>
        <v>1084</v>
      </c>
      <c r="M1084">
        <f t="shared" si="318"/>
        <v>1083</v>
      </c>
      <c r="N1084" s="3">
        <f t="shared" ca="1" si="324"/>
        <v>192180</v>
      </c>
      <c r="O1084" s="5">
        <f t="shared" ca="1" si="319"/>
        <v>141675</v>
      </c>
      <c r="P1084" t="str">
        <f t="shared" ca="1" si="320"/>
        <v xml:space="preserve"> 支付宝 </v>
      </c>
      <c r="Q1084" t="str">
        <f t="shared" ca="1" si="321"/>
        <v xml:space="preserve"> 信用卡 </v>
      </c>
      <c r="R1084" t="str">
        <f t="shared" ca="1" si="322"/>
        <v xml:space="preserve"> 微信支付 </v>
      </c>
      <c r="S1084" t="str">
        <f t="shared" ca="1" si="323"/>
        <v>支付宝 - 信用卡 - 微信支付</v>
      </c>
    </row>
    <row r="1085" spans="1:19" x14ac:dyDescent="0.2">
      <c r="A1085" s="3">
        <f t="shared" ca="1" si="309"/>
        <v>141675</v>
      </c>
      <c r="B1085">
        <v>100543</v>
      </c>
      <c r="C1085">
        <f t="shared" ca="1" si="310"/>
        <v>13928525681</v>
      </c>
      <c r="D1085" t="str">
        <f t="shared" ca="1" si="327"/>
        <v xml:space="preserve"> App </v>
      </c>
      <c r="E1085" t="str">
        <f t="shared" ca="1" si="327"/>
        <v xml:space="preserve"> 天猫 </v>
      </c>
      <c r="F1085" t="str">
        <f t="shared" ca="1" si="311"/>
        <v xml:space="preserve"> 微信支付 </v>
      </c>
      <c r="G1085" t="str">
        <f t="shared" ca="1" si="312"/>
        <v xml:space="preserve"> App - 天猫 - 微信支付 </v>
      </c>
      <c r="H1085" t="str">
        <f t="shared" ca="1" si="313"/>
        <v>5681</v>
      </c>
      <c r="I1085">
        <f t="shared" ca="1" si="314"/>
        <v>6</v>
      </c>
      <c r="J1085" t="str">
        <f t="shared" ca="1" si="315"/>
        <v>App - 天猫 - 微信支付</v>
      </c>
      <c r="K1085" t="str">
        <f t="shared" ca="1" si="316"/>
        <v>139****5681</v>
      </c>
      <c r="L1085">
        <f t="shared" si="317"/>
        <v>1085</v>
      </c>
      <c r="M1085">
        <f t="shared" si="318"/>
        <v>1084</v>
      </c>
      <c r="N1085" s="3">
        <f t="shared" ca="1" si="324"/>
        <v>126453</v>
      </c>
      <c r="O1085" s="5">
        <f t="shared" ca="1" si="319"/>
        <v>141755</v>
      </c>
      <c r="P1085" t="str">
        <f t="shared" ca="1" si="320"/>
        <v xml:space="preserve"> 信用卡 </v>
      </c>
      <c r="Q1085" t="str">
        <f t="shared" ca="1" si="321"/>
        <v xml:space="preserve"> 信用卡 </v>
      </c>
      <c r="R1085" t="str">
        <f t="shared" ca="1" si="322"/>
        <v xml:space="preserve"> 信用卡 </v>
      </c>
      <c r="S1085" t="str">
        <f t="shared" ca="1" si="323"/>
        <v>信用卡 - 信用卡 - 信用卡</v>
      </c>
    </row>
    <row r="1086" spans="1:19" x14ac:dyDescent="0.2">
      <c r="A1086" s="3">
        <f t="shared" ca="1" si="309"/>
        <v>141755</v>
      </c>
      <c r="B1086">
        <v>101437</v>
      </c>
      <c r="C1086">
        <f t="shared" ca="1" si="310"/>
        <v>13805367838</v>
      </c>
      <c r="D1086" t="str">
        <f t="shared" ca="1" si="327"/>
        <v xml:space="preserve"> 微信 </v>
      </c>
      <c r="E1086" t="str">
        <f t="shared" ca="1" si="327"/>
        <v xml:space="preserve"> 天猫 </v>
      </c>
      <c r="F1086" t="str">
        <f t="shared" ca="1" si="311"/>
        <v xml:space="preserve"> 支付宝 </v>
      </c>
      <c r="G1086" t="str">
        <f t="shared" ca="1" si="312"/>
        <v xml:space="preserve"> 微信 - 天猫 - 支付宝 </v>
      </c>
      <c r="H1086" t="str">
        <f t="shared" ca="1" si="313"/>
        <v>7838</v>
      </c>
      <c r="I1086">
        <f t="shared" ca="1" si="314"/>
        <v>6</v>
      </c>
      <c r="J1086" t="str">
        <f t="shared" ca="1" si="315"/>
        <v>微信 - 天猫 - 支付宝</v>
      </c>
      <c r="K1086" t="str">
        <f t="shared" ca="1" si="316"/>
        <v>138****7838</v>
      </c>
      <c r="L1086">
        <f t="shared" si="317"/>
        <v>1086</v>
      </c>
      <c r="M1086">
        <f t="shared" si="318"/>
        <v>1085</v>
      </c>
      <c r="N1086" s="3">
        <f t="shared" ca="1" si="324"/>
        <v>125861</v>
      </c>
      <c r="O1086" s="5">
        <f t="shared" ca="1" si="319"/>
        <v>145652</v>
      </c>
      <c r="P1086" t="str">
        <f t="shared" ca="1" si="320"/>
        <v xml:space="preserve"> 信用卡 </v>
      </c>
      <c r="Q1086" t="str">
        <f t="shared" ca="1" si="321"/>
        <v xml:space="preserve"> 微信支付 </v>
      </c>
      <c r="R1086" t="str">
        <f t="shared" ca="1" si="322"/>
        <v xml:space="preserve"> 信用卡 </v>
      </c>
      <c r="S1086" t="str">
        <f t="shared" ca="1" si="323"/>
        <v>信用卡 - 微信支付 - 信用卡</v>
      </c>
    </row>
    <row r="1087" spans="1:19" x14ac:dyDescent="0.2">
      <c r="A1087" s="3">
        <f t="shared" ca="1" si="309"/>
        <v>145652</v>
      </c>
      <c r="B1087">
        <v>101415</v>
      </c>
      <c r="C1087">
        <f t="shared" ca="1" si="310"/>
        <v>13936909068</v>
      </c>
      <c r="D1087" t="str">
        <f t="shared" ca="1" si="327"/>
        <v xml:space="preserve"> 微信 </v>
      </c>
      <c r="E1087" t="str">
        <f t="shared" ca="1" si="327"/>
        <v xml:space="preserve"> 微信 </v>
      </c>
      <c r="F1087" t="str">
        <f t="shared" ca="1" si="311"/>
        <v xml:space="preserve"> 信用卡 </v>
      </c>
      <c r="G1087" t="str">
        <f t="shared" ca="1" si="312"/>
        <v xml:space="preserve"> 微信 - 微信 - 信用卡 </v>
      </c>
      <c r="H1087" t="str">
        <f t="shared" ca="1" si="313"/>
        <v>9068</v>
      </c>
      <c r="I1087">
        <f t="shared" ca="1" si="314"/>
        <v>6</v>
      </c>
      <c r="J1087" t="str">
        <f t="shared" ca="1" si="315"/>
        <v>微信 - 微信 - 信用卡</v>
      </c>
      <c r="K1087" t="str">
        <f t="shared" ca="1" si="316"/>
        <v>139****9068</v>
      </c>
      <c r="L1087">
        <f t="shared" si="317"/>
        <v>1087</v>
      </c>
      <c r="M1087">
        <f t="shared" si="318"/>
        <v>1086</v>
      </c>
      <c r="N1087" s="3">
        <f t="shared" ca="1" si="324"/>
        <v>122998</v>
      </c>
      <c r="O1087" s="5">
        <f t="shared" ca="1" si="319"/>
        <v>184016</v>
      </c>
      <c r="P1087" t="str">
        <f t="shared" ca="1" si="320"/>
        <v xml:space="preserve"> 微信支付 </v>
      </c>
      <c r="Q1087" t="str">
        <f t="shared" ca="1" si="321"/>
        <v xml:space="preserve"> 信用卡 </v>
      </c>
      <c r="R1087" t="str">
        <f t="shared" ca="1" si="322"/>
        <v xml:space="preserve"> 微信支付 </v>
      </c>
      <c r="S1087" t="str">
        <f t="shared" ca="1" si="323"/>
        <v>微信支付 - 信用卡 - 微信支付</v>
      </c>
    </row>
    <row r="1088" spans="1:19" x14ac:dyDescent="0.2">
      <c r="A1088" s="3">
        <f t="shared" ca="1" si="309"/>
        <v>184016</v>
      </c>
      <c r="B1088">
        <v>101133</v>
      </c>
      <c r="C1088">
        <f t="shared" ca="1" si="310"/>
        <v>13584703910</v>
      </c>
      <c r="D1088" t="str">
        <f t="shared" ca="1" si="327"/>
        <v xml:space="preserve"> 天猫 </v>
      </c>
      <c r="E1088" t="str">
        <f t="shared" ca="1" si="327"/>
        <v xml:space="preserve"> 微信 </v>
      </c>
      <c r="F1088" t="str">
        <f t="shared" ca="1" si="311"/>
        <v xml:space="preserve"> 支付宝 </v>
      </c>
      <c r="G1088" t="str">
        <f t="shared" ca="1" si="312"/>
        <v xml:space="preserve"> 天猫 - 微信 - 支付宝 </v>
      </c>
      <c r="H1088" t="str">
        <f t="shared" ca="1" si="313"/>
        <v>3910</v>
      </c>
      <c r="I1088">
        <f t="shared" ca="1" si="314"/>
        <v>6</v>
      </c>
      <c r="J1088" t="str">
        <f t="shared" ca="1" si="315"/>
        <v>天猫 - 微信 - 支付宝</v>
      </c>
      <c r="K1088" t="str">
        <f t="shared" ca="1" si="316"/>
        <v>135****3910</v>
      </c>
      <c r="L1088">
        <f t="shared" si="317"/>
        <v>1088</v>
      </c>
      <c r="M1088">
        <f t="shared" si="318"/>
        <v>1087</v>
      </c>
      <c r="N1088" s="3">
        <f t="shared" ca="1" si="324"/>
        <v>170054</v>
      </c>
      <c r="O1088" s="5">
        <f t="shared" ca="1" si="319"/>
        <v>124582</v>
      </c>
      <c r="P1088" t="str">
        <f t="shared" ca="1" si="320"/>
        <v xml:space="preserve"> 微信支付 </v>
      </c>
      <c r="Q1088" t="str">
        <f t="shared" ca="1" si="321"/>
        <v xml:space="preserve"> 信用卡 </v>
      </c>
      <c r="R1088" t="str">
        <f t="shared" ca="1" si="322"/>
        <v xml:space="preserve"> 微信支付 </v>
      </c>
      <c r="S1088" t="str">
        <f t="shared" ca="1" si="323"/>
        <v>微信支付 - 信用卡 - 微信支付</v>
      </c>
    </row>
    <row r="1089" spans="1:19" x14ac:dyDescent="0.2">
      <c r="A1089" s="3">
        <f t="shared" ca="1" si="309"/>
        <v>124582</v>
      </c>
      <c r="B1089">
        <v>100952</v>
      </c>
      <c r="C1089">
        <f t="shared" ca="1" si="310"/>
        <v>13838129260</v>
      </c>
      <c r="D1089" t="str">
        <f t="shared" ca="1" si="327"/>
        <v xml:space="preserve"> 天猫 </v>
      </c>
      <c r="E1089" t="str">
        <f t="shared" ca="1" si="327"/>
        <v xml:space="preserve"> 微信 </v>
      </c>
      <c r="F1089" t="str">
        <f t="shared" ca="1" si="311"/>
        <v xml:space="preserve"> 微信支付 </v>
      </c>
      <c r="G1089" t="str">
        <f t="shared" ca="1" si="312"/>
        <v xml:space="preserve"> 天猫 - 微信 - 微信支付 </v>
      </c>
      <c r="H1089" t="str">
        <f t="shared" ca="1" si="313"/>
        <v>9260</v>
      </c>
      <c r="I1089">
        <f t="shared" ca="1" si="314"/>
        <v>6</v>
      </c>
      <c r="J1089" t="str">
        <f t="shared" ca="1" si="315"/>
        <v>天猫 - 微信 - 微信支付</v>
      </c>
      <c r="K1089" t="str">
        <f t="shared" ca="1" si="316"/>
        <v>138****9260</v>
      </c>
      <c r="L1089">
        <f t="shared" si="317"/>
        <v>1089</v>
      </c>
      <c r="M1089">
        <f t="shared" si="318"/>
        <v>1088</v>
      </c>
      <c r="N1089" s="3">
        <f t="shared" ca="1" si="324"/>
        <v>115957</v>
      </c>
      <c r="O1089" s="5">
        <f t="shared" ca="1" si="319"/>
        <v>184045</v>
      </c>
      <c r="P1089" t="str">
        <f t="shared" ca="1" si="320"/>
        <v xml:space="preserve"> 微信支付 </v>
      </c>
      <c r="Q1089" t="str">
        <f t="shared" ca="1" si="321"/>
        <v xml:space="preserve"> 信用卡 </v>
      </c>
      <c r="R1089" t="str">
        <f t="shared" ca="1" si="322"/>
        <v xml:space="preserve"> 信用卡 </v>
      </c>
      <c r="S1089" t="str">
        <f t="shared" ca="1" si="323"/>
        <v>微信支付 - 信用卡 - 信用卡</v>
      </c>
    </row>
    <row r="1090" spans="1:19" x14ac:dyDescent="0.2">
      <c r="A1090" s="3">
        <f t="shared" ref="A1090:A1153" ca="1" si="328">ROUND((RAND()*100000+100000),0)</f>
        <v>184045</v>
      </c>
      <c r="B1090">
        <v>101327</v>
      </c>
      <c r="C1090">
        <f t="shared" ref="C1090:C1153" ca="1" si="329">ROUND((13000000000+RAND()*1000000000),0)</f>
        <v>13110573056</v>
      </c>
      <c r="D1090" t="str">
        <f t="shared" ca="1" si="327"/>
        <v xml:space="preserve"> 天猫 </v>
      </c>
      <c r="E1090" t="str">
        <f t="shared" ca="1" si="327"/>
        <v xml:space="preserve"> App </v>
      </c>
      <c r="F1090" t="str">
        <f t="shared" ref="F1090:F1153" ca="1" si="330">IF(RAND()&lt;0.33," 信用卡 ",IF(RAND()&lt;0.66," 微信支付 "," 支付宝 "))</f>
        <v xml:space="preserve"> 微信支付 </v>
      </c>
      <c r="G1090" t="str">
        <f t="shared" ref="G1090:G1153" ca="1" si="331">CONCATENATE(D1090,"-",E1090,"-",F1090)</f>
        <v xml:space="preserve"> 天猫 - App - 微信支付 </v>
      </c>
      <c r="H1090" t="str">
        <f t="shared" ref="H1090:H1153" ca="1" si="332">RIGHT(C1090,4)</f>
        <v>3056</v>
      </c>
      <c r="I1090">
        <f t="shared" ref="I1090:I1153" ca="1" si="333">LEN(A1090)</f>
        <v>6</v>
      </c>
      <c r="J1090" t="str">
        <f t="shared" ref="J1090:J1153" ca="1" si="334">TRIM(G1090)</f>
        <v>天猫 - App - 微信支付</v>
      </c>
      <c r="K1090" t="str">
        <f t="shared" ref="K1090:K1153" ca="1" si="335">REPLACE(C1090,4,4,"****")</f>
        <v>131****3056</v>
      </c>
      <c r="L1090">
        <f t="shared" ref="L1090:L1153" si="336">ROW(A1090)</f>
        <v>1090</v>
      </c>
      <c r="M1090">
        <f t="shared" ref="M1090:M1153" si="337">MATCH(B1090,$B$2:$B$1501,)</f>
        <v>1089</v>
      </c>
      <c r="N1090" s="3">
        <f t="shared" ca="1" si="324"/>
        <v>141251</v>
      </c>
      <c r="O1090" s="5">
        <f t="shared" ref="O1090:O1153" ca="1" si="338">A1091</f>
        <v>101650</v>
      </c>
      <c r="P1090" t="str">
        <f t="shared" ca="1" si="320"/>
        <v xml:space="preserve"> 微信支付 </v>
      </c>
      <c r="Q1090" t="str">
        <f t="shared" ca="1" si="321"/>
        <v xml:space="preserve"> 支付宝 </v>
      </c>
      <c r="R1090" t="str">
        <f t="shared" ca="1" si="322"/>
        <v xml:space="preserve"> 支付宝 </v>
      </c>
      <c r="S1090" t="str">
        <f t="shared" ca="1" si="323"/>
        <v>微信支付 - 支付宝 - 支付宝</v>
      </c>
    </row>
    <row r="1091" spans="1:19" x14ac:dyDescent="0.2">
      <c r="A1091" s="3">
        <f t="shared" ca="1" si="328"/>
        <v>101650</v>
      </c>
      <c r="B1091">
        <v>100052</v>
      </c>
      <c r="C1091">
        <f t="shared" ca="1" si="329"/>
        <v>13591261058</v>
      </c>
      <c r="D1091" t="str">
        <f t="shared" ca="1" si="327"/>
        <v xml:space="preserve"> 天猫 </v>
      </c>
      <c r="E1091" t="str">
        <f t="shared" ca="1" si="327"/>
        <v xml:space="preserve"> App </v>
      </c>
      <c r="F1091" t="str">
        <f t="shared" ca="1" si="330"/>
        <v xml:space="preserve"> 微信支付 </v>
      </c>
      <c r="G1091" t="str">
        <f t="shared" ca="1" si="331"/>
        <v xml:space="preserve"> 天猫 - App - 微信支付 </v>
      </c>
      <c r="H1091" t="str">
        <f t="shared" ca="1" si="332"/>
        <v>1058</v>
      </c>
      <c r="I1091">
        <f t="shared" ca="1" si="333"/>
        <v>6</v>
      </c>
      <c r="J1091" t="str">
        <f t="shared" ca="1" si="334"/>
        <v>天猫 - App - 微信支付</v>
      </c>
      <c r="K1091" t="str">
        <f t="shared" ca="1" si="335"/>
        <v>135****1058</v>
      </c>
      <c r="L1091">
        <f t="shared" si="336"/>
        <v>1091</v>
      </c>
      <c r="M1091">
        <f t="shared" si="337"/>
        <v>1090</v>
      </c>
      <c r="N1091" s="3">
        <f t="shared" ca="1" si="324"/>
        <v>191663</v>
      </c>
      <c r="O1091" s="5">
        <f t="shared" ca="1" si="338"/>
        <v>172582</v>
      </c>
      <c r="P1091" t="str">
        <f t="shared" ca="1" si="320"/>
        <v xml:space="preserve"> 微信支付 </v>
      </c>
      <c r="Q1091" t="str">
        <f t="shared" ca="1" si="321"/>
        <v xml:space="preserve"> 微信支付 </v>
      </c>
      <c r="R1091" t="str">
        <f t="shared" ca="1" si="322"/>
        <v xml:space="preserve"> 支付宝 </v>
      </c>
      <c r="S1091" t="str">
        <f t="shared" ca="1" si="323"/>
        <v>微信支付 - 微信支付 - 支付宝</v>
      </c>
    </row>
    <row r="1092" spans="1:19" x14ac:dyDescent="0.2">
      <c r="A1092" s="3">
        <f t="shared" ca="1" si="328"/>
        <v>172582</v>
      </c>
      <c r="B1092">
        <v>101060</v>
      </c>
      <c r="C1092">
        <f t="shared" ca="1" si="329"/>
        <v>13891471075</v>
      </c>
      <c r="D1092" t="str">
        <f t="shared" ca="1" si="327"/>
        <v xml:space="preserve"> 天猫 </v>
      </c>
      <c r="E1092" t="str">
        <f t="shared" ca="1" si="327"/>
        <v xml:space="preserve"> App </v>
      </c>
      <c r="F1092" t="str">
        <f t="shared" ca="1" si="330"/>
        <v xml:space="preserve"> 信用卡 </v>
      </c>
      <c r="G1092" t="str">
        <f t="shared" ca="1" si="331"/>
        <v xml:space="preserve"> 天猫 - App - 信用卡 </v>
      </c>
      <c r="H1092" t="str">
        <f t="shared" ca="1" si="332"/>
        <v>1075</v>
      </c>
      <c r="I1092">
        <f t="shared" ca="1" si="333"/>
        <v>6</v>
      </c>
      <c r="J1092" t="str">
        <f t="shared" ca="1" si="334"/>
        <v>天猫 - App - 信用卡</v>
      </c>
      <c r="K1092" t="str">
        <f t="shared" ca="1" si="335"/>
        <v>138****1075</v>
      </c>
      <c r="L1092">
        <f t="shared" si="336"/>
        <v>1092</v>
      </c>
      <c r="M1092">
        <f t="shared" si="337"/>
        <v>1091</v>
      </c>
      <c r="N1092" s="3">
        <f t="shared" ca="1" si="324"/>
        <v>143516</v>
      </c>
      <c r="O1092" s="5">
        <f t="shared" ca="1" si="338"/>
        <v>177502</v>
      </c>
      <c r="P1092" t="str">
        <f t="shared" ref="P1092:P1155" ca="1" si="339">INDEX($F$2:$F$1501,(MATCH($B1091+1,$B$2:$B$1501,)))</f>
        <v xml:space="preserve"> 信用卡 </v>
      </c>
      <c r="Q1092" t="str">
        <f t="shared" ref="Q1092:Q1155" ca="1" si="340">INDEX($F$2:$F$1501,(MATCH($B1091+2,$B$2:$B$1501,)))</f>
        <v xml:space="preserve"> 微信支付 </v>
      </c>
      <c r="R1092" t="str">
        <f t="shared" ref="R1092:R1155" ca="1" si="341">INDEX($F$2:$F$1501,(MATCH($B1091+3,$B$2:$B$1501,)))</f>
        <v xml:space="preserve"> 微信支付 </v>
      </c>
      <c r="S1092" t="str">
        <f t="shared" ref="S1092:S1155" ca="1" si="342">TRIM(_xlfn.CONCAT(P1092,"-",Q1092,"-",R1092))</f>
        <v>信用卡 - 微信支付 - 微信支付</v>
      </c>
    </row>
    <row r="1093" spans="1:19" x14ac:dyDescent="0.2">
      <c r="A1093" s="3">
        <f t="shared" ca="1" si="328"/>
        <v>177502</v>
      </c>
      <c r="B1093">
        <v>100963</v>
      </c>
      <c r="C1093">
        <f t="shared" ca="1" si="329"/>
        <v>13936318921</v>
      </c>
      <c r="D1093" t="str">
        <f t="shared" ca="1" si="327"/>
        <v xml:space="preserve"> 微信 </v>
      </c>
      <c r="E1093" t="str">
        <f t="shared" ca="1" si="327"/>
        <v xml:space="preserve"> 微信 </v>
      </c>
      <c r="F1093" t="str">
        <f t="shared" ca="1" si="330"/>
        <v xml:space="preserve"> 信用卡 </v>
      </c>
      <c r="G1093" t="str">
        <f t="shared" ca="1" si="331"/>
        <v xml:space="preserve"> 微信 - 微信 - 信用卡 </v>
      </c>
      <c r="H1093" t="str">
        <f t="shared" ca="1" si="332"/>
        <v>8921</v>
      </c>
      <c r="I1093">
        <f t="shared" ca="1" si="333"/>
        <v>6</v>
      </c>
      <c r="J1093" t="str">
        <f t="shared" ca="1" si="334"/>
        <v>微信 - 微信 - 信用卡</v>
      </c>
      <c r="K1093" t="str">
        <f t="shared" ca="1" si="335"/>
        <v>139****8921</v>
      </c>
      <c r="L1093">
        <f t="shared" si="336"/>
        <v>1093</v>
      </c>
      <c r="M1093">
        <f t="shared" si="337"/>
        <v>1092</v>
      </c>
      <c r="N1093" s="3">
        <f t="shared" ca="1" si="324"/>
        <v>173024</v>
      </c>
      <c r="O1093" s="5">
        <f t="shared" ca="1" si="338"/>
        <v>167742</v>
      </c>
      <c r="P1093" t="str">
        <f t="shared" ca="1" si="339"/>
        <v xml:space="preserve"> 支付宝 </v>
      </c>
      <c r="Q1093" t="str">
        <f t="shared" ca="1" si="340"/>
        <v xml:space="preserve"> 微信支付 </v>
      </c>
      <c r="R1093" t="str">
        <f t="shared" ca="1" si="341"/>
        <v xml:space="preserve"> 微信支付 </v>
      </c>
      <c r="S1093" t="str">
        <f t="shared" ca="1" si="342"/>
        <v>支付宝 - 微信支付 - 微信支付</v>
      </c>
    </row>
    <row r="1094" spans="1:19" x14ac:dyDescent="0.2">
      <c r="A1094" s="3">
        <f t="shared" ca="1" si="328"/>
        <v>167742</v>
      </c>
      <c r="B1094">
        <v>101428</v>
      </c>
      <c r="C1094">
        <f t="shared" ca="1" si="329"/>
        <v>13201669270</v>
      </c>
      <c r="D1094" t="str">
        <f t="shared" ca="1" si="327"/>
        <v xml:space="preserve"> 天猫 </v>
      </c>
      <c r="E1094" t="str">
        <f t="shared" ca="1" si="327"/>
        <v xml:space="preserve"> 天猫 </v>
      </c>
      <c r="F1094" t="str">
        <f t="shared" ca="1" si="330"/>
        <v xml:space="preserve"> 信用卡 </v>
      </c>
      <c r="G1094" t="str">
        <f t="shared" ca="1" si="331"/>
        <v xml:space="preserve"> 天猫 - 天猫 - 信用卡 </v>
      </c>
      <c r="H1094" t="str">
        <f t="shared" ca="1" si="332"/>
        <v>9270</v>
      </c>
      <c r="I1094">
        <f t="shared" ca="1" si="333"/>
        <v>6</v>
      </c>
      <c r="J1094" t="str">
        <f t="shared" ca="1" si="334"/>
        <v>天猫 - 天猫 - 信用卡</v>
      </c>
      <c r="K1094" t="str">
        <f t="shared" ca="1" si="335"/>
        <v>132****9270</v>
      </c>
      <c r="L1094">
        <f t="shared" si="336"/>
        <v>1094</v>
      </c>
      <c r="M1094">
        <f t="shared" si="337"/>
        <v>1093</v>
      </c>
      <c r="N1094" s="3">
        <f t="shared" ca="1" si="324"/>
        <v>132837</v>
      </c>
      <c r="O1094" s="5">
        <f t="shared" ca="1" si="338"/>
        <v>135083</v>
      </c>
      <c r="P1094" t="str">
        <f t="shared" ca="1" si="339"/>
        <v xml:space="preserve"> 支付宝 </v>
      </c>
      <c r="Q1094" t="str">
        <f t="shared" ca="1" si="340"/>
        <v xml:space="preserve"> 微信支付 </v>
      </c>
      <c r="R1094" t="str">
        <f t="shared" ca="1" si="341"/>
        <v xml:space="preserve"> 支付宝 </v>
      </c>
      <c r="S1094" t="str">
        <f t="shared" ca="1" si="342"/>
        <v>支付宝 - 微信支付 - 支付宝</v>
      </c>
    </row>
    <row r="1095" spans="1:19" x14ac:dyDescent="0.2">
      <c r="A1095" s="3">
        <f t="shared" ca="1" si="328"/>
        <v>135083</v>
      </c>
      <c r="B1095">
        <v>100627</v>
      </c>
      <c r="C1095">
        <f t="shared" ca="1" si="329"/>
        <v>13610843428</v>
      </c>
      <c r="D1095" t="str">
        <f t="shared" ca="1" si="327"/>
        <v xml:space="preserve"> 天猫 </v>
      </c>
      <c r="E1095" t="str">
        <f t="shared" ca="1" si="327"/>
        <v xml:space="preserve"> 天猫 </v>
      </c>
      <c r="F1095" t="str">
        <f t="shared" ca="1" si="330"/>
        <v xml:space="preserve"> 信用卡 </v>
      </c>
      <c r="G1095" t="str">
        <f t="shared" ca="1" si="331"/>
        <v xml:space="preserve"> 天猫 - 天猫 - 信用卡 </v>
      </c>
      <c r="H1095" t="str">
        <f t="shared" ca="1" si="332"/>
        <v>3428</v>
      </c>
      <c r="I1095">
        <f t="shared" ca="1" si="333"/>
        <v>6</v>
      </c>
      <c r="J1095" t="str">
        <f t="shared" ca="1" si="334"/>
        <v>天猫 - 天猫 - 信用卡</v>
      </c>
      <c r="K1095" t="str">
        <f t="shared" ca="1" si="335"/>
        <v>136****3428</v>
      </c>
      <c r="L1095">
        <f t="shared" si="336"/>
        <v>1095</v>
      </c>
      <c r="M1095">
        <f t="shared" si="337"/>
        <v>1094</v>
      </c>
      <c r="N1095" s="3">
        <f t="shared" ca="1" si="324"/>
        <v>111057</v>
      </c>
      <c r="O1095" s="5">
        <f t="shared" ca="1" si="338"/>
        <v>173044</v>
      </c>
      <c r="P1095" t="str">
        <f t="shared" ca="1" si="339"/>
        <v xml:space="preserve"> 微信支付 </v>
      </c>
      <c r="Q1095" t="str">
        <f t="shared" ca="1" si="340"/>
        <v xml:space="preserve"> 微信支付 </v>
      </c>
      <c r="R1095" t="str">
        <f t="shared" ca="1" si="341"/>
        <v xml:space="preserve"> 信用卡 </v>
      </c>
      <c r="S1095" t="str">
        <f t="shared" ca="1" si="342"/>
        <v>微信支付 - 微信支付 - 信用卡</v>
      </c>
    </row>
    <row r="1096" spans="1:19" x14ac:dyDescent="0.2">
      <c r="A1096" s="3">
        <f t="shared" ca="1" si="328"/>
        <v>173044</v>
      </c>
      <c r="B1096">
        <v>100958</v>
      </c>
      <c r="C1096">
        <f t="shared" ca="1" si="329"/>
        <v>13873561788</v>
      </c>
      <c r="D1096" t="str">
        <f t="shared" ca="1" si="327"/>
        <v xml:space="preserve"> App </v>
      </c>
      <c r="E1096" t="str">
        <f t="shared" ca="1" si="327"/>
        <v xml:space="preserve"> 天猫 </v>
      </c>
      <c r="F1096" t="str">
        <f t="shared" ca="1" si="330"/>
        <v xml:space="preserve"> 支付宝 </v>
      </c>
      <c r="G1096" t="str">
        <f t="shared" ca="1" si="331"/>
        <v xml:space="preserve"> App - 天猫 - 支付宝 </v>
      </c>
      <c r="H1096" t="str">
        <f t="shared" ca="1" si="332"/>
        <v>1788</v>
      </c>
      <c r="I1096">
        <f t="shared" ca="1" si="333"/>
        <v>6</v>
      </c>
      <c r="J1096" t="str">
        <f t="shared" ca="1" si="334"/>
        <v>App - 天猫 - 支付宝</v>
      </c>
      <c r="K1096" t="str">
        <f t="shared" ca="1" si="335"/>
        <v>138****1788</v>
      </c>
      <c r="L1096">
        <f t="shared" si="336"/>
        <v>1096</v>
      </c>
      <c r="M1096">
        <f t="shared" si="337"/>
        <v>1095</v>
      </c>
      <c r="N1096" s="3">
        <f t="shared" ca="1" si="324"/>
        <v>131866</v>
      </c>
      <c r="O1096" s="5">
        <f t="shared" ca="1" si="338"/>
        <v>158523</v>
      </c>
      <c r="P1096" t="str">
        <f t="shared" ca="1" si="339"/>
        <v xml:space="preserve"> 微信支付 </v>
      </c>
      <c r="Q1096" t="str">
        <f t="shared" ca="1" si="340"/>
        <v xml:space="preserve"> 支付宝 </v>
      </c>
      <c r="R1096" t="str">
        <f t="shared" ca="1" si="341"/>
        <v xml:space="preserve"> 信用卡 </v>
      </c>
      <c r="S1096" t="str">
        <f t="shared" ca="1" si="342"/>
        <v>微信支付 - 支付宝 - 信用卡</v>
      </c>
    </row>
    <row r="1097" spans="1:19" x14ac:dyDescent="0.2">
      <c r="A1097" s="3">
        <f t="shared" ca="1" si="328"/>
        <v>158523</v>
      </c>
      <c r="B1097">
        <v>101383</v>
      </c>
      <c r="C1097">
        <f t="shared" ca="1" si="329"/>
        <v>13224731222</v>
      </c>
      <c r="D1097" t="str">
        <f t="shared" ca="1" si="327"/>
        <v xml:space="preserve"> 微信 </v>
      </c>
      <c r="E1097" t="str">
        <f t="shared" ca="1" si="327"/>
        <v xml:space="preserve"> 微信 </v>
      </c>
      <c r="F1097" t="str">
        <f t="shared" ca="1" si="330"/>
        <v xml:space="preserve"> 信用卡 </v>
      </c>
      <c r="G1097" t="str">
        <f t="shared" ca="1" si="331"/>
        <v xml:space="preserve"> 微信 - 微信 - 信用卡 </v>
      </c>
      <c r="H1097" t="str">
        <f t="shared" ca="1" si="332"/>
        <v>1222</v>
      </c>
      <c r="I1097">
        <f t="shared" ca="1" si="333"/>
        <v>6</v>
      </c>
      <c r="J1097" t="str">
        <f t="shared" ca="1" si="334"/>
        <v>微信 - 微信 - 信用卡</v>
      </c>
      <c r="K1097" t="str">
        <f t="shared" ca="1" si="335"/>
        <v>132****1222</v>
      </c>
      <c r="L1097">
        <f t="shared" si="336"/>
        <v>1097</v>
      </c>
      <c r="M1097">
        <f t="shared" si="337"/>
        <v>1096</v>
      </c>
      <c r="N1097" s="3">
        <f t="shared" ca="1" si="324"/>
        <v>145935</v>
      </c>
      <c r="O1097" s="5">
        <f t="shared" ca="1" si="338"/>
        <v>196530</v>
      </c>
      <c r="P1097" t="str">
        <f t="shared" ca="1" si="339"/>
        <v xml:space="preserve"> 微信支付 </v>
      </c>
      <c r="Q1097" t="str">
        <f t="shared" ca="1" si="340"/>
        <v xml:space="preserve"> 支付宝 </v>
      </c>
      <c r="R1097" t="str">
        <f t="shared" ca="1" si="341"/>
        <v xml:space="preserve"> 微信支付 </v>
      </c>
      <c r="S1097" t="str">
        <f t="shared" ca="1" si="342"/>
        <v>微信支付 - 支付宝 - 微信支付</v>
      </c>
    </row>
    <row r="1098" spans="1:19" x14ac:dyDescent="0.2">
      <c r="A1098" s="3">
        <f t="shared" ca="1" si="328"/>
        <v>196530</v>
      </c>
      <c r="B1098">
        <v>100094</v>
      </c>
      <c r="C1098">
        <f t="shared" ca="1" si="329"/>
        <v>13273644355</v>
      </c>
      <c r="D1098" t="str">
        <f t="shared" ca="1" si="327"/>
        <v xml:space="preserve"> 天猫 </v>
      </c>
      <c r="E1098" t="str">
        <f t="shared" ca="1" si="327"/>
        <v xml:space="preserve"> App </v>
      </c>
      <c r="F1098" t="str">
        <f t="shared" ca="1" si="330"/>
        <v xml:space="preserve"> 微信支付 </v>
      </c>
      <c r="G1098" t="str">
        <f t="shared" ca="1" si="331"/>
        <v xml:space="preserve"> 天猫 - App - 微信支付 </v>
      </c>
      <c r="H1098" t="str">
        <f t="shared" ca="1" si="332"/>
        <v>4355</v>
      </c>
      <c r="I1098">
        <f t="shared" ca="1" si="333"/>
        <v>6</v>
      </c>
      <c r="J1098" t="str">
        <f t="shared" ca="1" si="334"/>
        <v>天猫 - App - 微信支付</v>
      </c>
      <c r="K1098" t="str">
        <f t="shared" ca="1" si="335"/>
        <v>132****4355</v>
      </c>
      <c r="L1098">
        <f t="shared" si="336"/>
        <v>1098</v>
      </c>
      <c r="M1098">
        <f t="shared" si="337"/>
        <v>1097</v>
      </c>
      <c r="N1098" s="3">
        <f t="shared" ref="N1098:N1161" ca="1" si="343">INDEX($A$2:$A$1501,(MATCH(B1098+1,$B$2:$B$1501,)))</f>
        <v>164532</v>
      </c>
      <c r="O1098" s="5">
        <f t="shared" ca="1" si="338"/>
        <v>137274</v>
      </c>
      <c r="P1098" t="str">
        <f t="shared" ca="1" si="339"/>
        <v xml:space="preserve"> 信用卡 </v>
      </c>
      <c r="Q1098" t="str">
        <f t="shared" ca="1" si="340"/>
        <v xml:space="preserve"> 支付宝 </v>
      </c>
      <c r="R1098" t="str">
        <f t="shared" ca="1" si="341"/>
        <v xml:space="preserve"> 微信支付 </v>
      </c>
      <c r="S1098" t="str">
        <f t="shared" ca="1" si="342"/>
        <v>信用卡 - 支付宝 - 微信支付</v>
      </c>
    </row>
    <row r="1099" spans="1:19" x14ac:dyDescent="0.2">
      <c r="A1099" s="3">
        <f t="shared" ca="1" si="328"/>
        <v>137274</v>
      </c>
      <c r="B1099">
        <v>101175</v>
      </c>
      <c r="C1099">
        <f t="shared" ca="1" si="329"/>
        <v>13611683457</v>
      </c>
      <c r="D1099" t="str">
        <f t="shared" ca="1" si="327"/>
        <v xml:space="preserve"> 微信 </v>
      </c>
      <c r="E1099" t="str">
        <f t="shared" ca="1" si="327"/>
        <v xml:space="preserve"> 微信 </v>
      </c>
      <c r="F1099" t="str">
        <f t="shared" ca="1" si="330"/>
        <v xml:space="preserve"> 信用卡 </v>
      </c>
      <c r="G1099" t="str">
        <f t="shared" ca="1" si="331"/>
        <v xml:space="preserve"> 微信 - 微信 - 信用卡 </v>
      </c>
      <c r="H1099" t="str">
        <f t="shared" ca="1" si="332"/>
        <v>3457</v>
      </c>
      <c r="I1099">
        <f t="shared" ca="1" si="333"/>
        <v>6</v>
      </c>
      <c r="J1099" t="str">
        <f t="shared" ca="1" si="334"/>
        <v>微信 - 微信 - 信用卡</v>
      </c>
      <c r="K1099" t="str">
        <f t="shared" ca="1" si="335"/>
        <v>136****3457</v>
      </c>
      <c r="L1099">
        <f t="shared" si="336"/>
        <v>1099</v>
      </c>
      <c r="M1099">
        <f t="shared" si="337"/>
        <v>1098</v>
      </c>
      <c r="N1099" s="3">
        <f t="shared" ca="1" si="343"/>
        <v>120930</v>
      </c>
      <c r="O1099" s="5">
        <f t="shared" ca="1" si="338"/>
        <v>161148</v>
      </c>
      <c r="P1099" t="str">
        <f t="shared" ca="1" si="339"/>
        <v xml:space="preserve"> 微信支付 </v>
      </c>
      <c r="Q1099" t="str">
        <f t="shared" ca="1" si="340"/>
        <v xml:space="preserve"> 信用卡 </v>
      </c>
      <c r="R1099" t="str">
        <f t="shared" ca="1" si="341"/>
        <v xml:space="preserve"> 微信支付 </v>
      </c>
      <c r="S1099" t="str">
        <f t="shared" ca="1" si="342"/>
        <v>微信支付 - 信用卡 - 微信支付</v>
      </c>
    </row>
    <row r="1100" spans="1:19" x14ac:dyDescent="0.2">
      <c r="A1100" s="3">
        <f t="shared" ca="1" si="328"/>
        <v>161148</v>
      </c>
      <c r="B1100">
        <v>101491</v>
      </c>
      <c r="C1100">
        <f t="shared" ca="1" si="329"/>
        <v>13257342142</v>
      </c>
      <c r="D1100" t="str">
        <f t="shared" ca="1" si="327"/>
        <v xml:space="preserve"> 微信 </v>
      </c>
      <c r="E1100" t="str">
        <f t="shared" ca="1" si="327"/>
        <v xml:space="preserve"> 天猫 </v>
      </c>
      <c r="F1100" t="str">
        <f t="shared" ca="1" si="330"/>
        <v xml:space="preserve"> 信用卡 </v>
      </c>
      <c r="G1100" t="str">
        <f t="shared" ca="1" si="331"/>
        <v xml:space="preserve"> 微信 - 天猫 - 信用卡 </v>
      </c>
      <c r="H1100" t="str">
        <f t="shared" ca="1" si="332"/>
        <v>2142</v>
      </c>
      <c r="I1100">
        <f t="shared" ca="1" si="333"/>
        <v>6</v>
      </c>
      <c r="J1100" t="str">
        <f t="shared" ca="1" si="334"/>
        <v>微信 - 天猫 - 信用卡</v>
      </c>
      <c r="K1100" t="str">
        <f t="shared" ca="1" si="335"/>
        <v>132****2142</v>
      </c>
      <c r="L1100">
        <f t="shared" si="336"/>
        <v>1100</v>
      </c>
      <c r="M1100">
        <f t="shared" si="337"/>
        <v>1099</v>
      </c>
      <c r="N1100" s="3">
        <f t="shared" ca="1" si="343"/>
        <v>111013</v>
      </c>
      <c r="O1100" s="5">
        <f t="shared" ca="1" si="338"/>
        <v>161907</v>
      </c>
      <c r="P1100" t="str">
        <f t="shared" ca="1" si="339"/>
        <v xml:space="preserve"> 微信支付 </v>
      </c>
      <c r="Q1100" t="str">
        <f t="shared" ca="1" si="340"/>
        <v xml:space="preserve"> 微信支付 </v>
      </c>
      <c r="R1100" t="str">
        <f t="shared" ca="1" si="341"/>
        <v xml:space="preserve"> 支付宝 </v>
      </c>
      <c r="S1100" t="str">
        <f t="shared" ca="1" si="342"/>
        <v>微信支付 - 微信支付 - 支付宝</v>
      </c>
    </row>
    <row r="1101" spans="1:19" x14ac:dyDescent="0.2">
      <c r="A1101" s="3">
        <f t="shared" ca="1" si="328"/>
        <v>161907</v>
      </c>
      <c r="B1101">
        <v>100406</v>
      </c>
      <c r="C1101">
        <f t="shared" ca="1" si="329"/>
        <v>13289320873</v>
      </c>
      <c r="D1101" t="str">
        <f t="shared" ca="1" si="327"/>
        <v xml:space="preserve"> 天猫 </v>
      </c>
      <c r="E1101" t="str">
        <f t="shared" ca="1" si="327"/>
        <v xml:space="preserve"> 微信 </v>
      </c>
      <c r="F1101" t="str">
        <f t="shared" ca="1" si="330"/>
        <v xml:space="preserve"> 信用卡 </v>
      </c>
      <c r="G1101" t="str">
        <f t="shared" ca="1" si="331"/>
        <v xml:space="preserve"> 天猫 - 微信 - 信用卡 </v>
      </c>
      <c r="H1101" t="str">
        <f t="shared" ca="1" si="332"/>
        <v>0873</v>
      </c>
      <c r="I1101">
        <f t="shared" ca="1" si="333"/>
        <v>6</v>
      </c>
      <c r="J1101" t="str">
        <f t="shared" ca="1" si="334"/>
        <v>天猫 - 微信 - 信用卡</v>
      </c>
      <c r="K1101" t="str">
        <f t="shared" ca="1" si="335"/>
        <v>132****0873</v>
      </c>
      <c r="L1101">
        <f t="shared" si="336"/>
        <v>1101</v>
      </c>
      <c r="M1101">
        <f t="shared" si="337"/>
        <v>1100</v>
      </c>
      <c r="N1101" s="3">
        <f t="shared" ca="1" si="343"/>
        <v>119621</v>
      </c>
      <c r="O1101" s="5">
        <f t="shared" ca="1" si="338"/>
        <v>175305</v>
      </c>
      <c r="P1101" t="str">
        <f t="shared" ca="1" si="339"/>
        <v xml:space="preserve"> 微信支付 </v>
      </c>
      <c r="Q1101" t="str">
        <f t="shared" ca="1" si="340"/>
        <v xml:space="preserve"> 微信支付 </v>
      </c>
      <c r="R1101" t="str">
        <f t="shared" ca="1" si="341"/>
        <v xml:space="preserve"> 微信支付 </v>
      </c>
      <c r="S1101" t="str">
        <f t="shared" ca="1" si="342"/>
        <v>微信支付 - 微信支付 - 微信支付</v>
      </c>
    </row>
    <row r="1102" spans="1:19" x14ac:dyDescent="0.2">
      <c r="A1102" s="3">
        <f t="shared" ca="1" si="328"/>
        <v>175305</v>
      </c>
      <c r="B1102">
        <v>100046</v>
      </c>
      <c r="C1102">
        <f t="shared" ca="1" si="329"/>
        <v>13820393506</v>
      </c>
      <c r="D1102" t="str">
        <f t="shared" ref="D1102:E1121" ca="1" si="344">IF(RAND()&lt;0.33," 天猫 ",IF(RAND()&lt;0.66," 微信 "," App "))</f>
        <v xml:space="preserve"> 天猫 </v>
      </c>
      <c r="E1102" t="str">
        <f t="shared" ca="1" si="344"/>
        <v xml:space="preserve"> App </v>
      </c>
      <c r="F1102" t="str">
        <f t="shared" ca="1" si="330"/>
        <v xml:space="preserve"> 信用卡 </v>
      </c>
      <c r="G1102" t="str">
        <f t="shared" ca="1" si="331"/>
        <v xml:space="preserve"> 天猫 - App - 信用卡 </v>
      </c>
      <c r="H1102" t="str">
        <f t="shared" ca="1" si="332"/>
        <v>3506</v>
      </c>
      <c r="I1102">
        <f t="shared" ca="1" si="333"/>
        <v>6</v>
      </c>
      <c r="J1102" t="str">
        <f t="shared" ca="1" si="334"/>
        <v>天猫 - App - 信用卡</v>
      </c>
      <c r="K1102" t="str">
        <f t="shared" ca="1" si="335"/>
        <v>138****3506</v>
      </c>
      <c r="L1102">
        <f t="shared" si="336"/>
        <v>1102</v>
      </c>
      <c r="M1102">
        <f t="shared" si="337"/>
        <v>1101</v>
      </c>
      <c r="N1102" s="3">
        <f t="shared" ca="1" si="343"/>
        <v>170430</v>
      </c>
      <c r="O1102" s="5">
        <f t="shared" ca="1" si="338"/>
        <v>101176</v>
      </c>
      <c r="P1102" t="str">
        <f t="shared" ca="1" si="339"/>
        <v xml:space="preserve"> 微信支付 </v>
      </c>
      <c r="Q1102" t="str">
        <f t="shared" ca="1" si="340"/>
        <v xml:space="preserve"> 信用卡 </v>
      </c>
      <c r="R1102" t="str">
        <f t="shared" ca="1" si="341"/>
        <v xml:space="preserve"> 支付宝 </v>
      </c>
      <c r="S1102" t="str">
        <f t="shared" ca="1" si="342"/>
        <v>微信支付 - 信用卡 - 支付宝</v>
      </c>
    </row>
    <row r="1103" spans="1:19" x14ac:dyDescent="0.2">
      <c r="A1103" s="3">
        <f t="shared" ca="1" si="328"/>
        <v>101176</v>
      </c>
      <c r="B1103">
        <v>101321</v>
      </c>
      <c r="C1103">
        <f t="shared" ca="1" si="329"/>
        <v>13150105116</v>
      </c>
      <c r="D1103" t="str">
        <f t="shared" ca="1" si="344"/>
        <v xml:space="preserve"> 微信 </v>
      </c>
      <c r="E1103" t="str">
        <f t="shared" ca="1" si="344"/>
        <v xml:space="preserve"> App </v>
      </c>
      <c r="F1103" t="str">
        <f t="shared" ca="1" si="330"/>
        <v xml:space="preserve"> 微信支付 </v>
      </c>
      <c r="G1103" t="str">
        <f t="shared" ca="1" si="331"/>
        <v xml:space="preserve"> 微信 - App - 微信支付 </v>
      </c>
      <c r="H1103" t="str">
        <f t="shared" ca="1" si="332"/>
        <v>5116</v>
      </c>
      <c r="I1103">
        <f t="shared" ca="1" si="333"/>
        <v>6</v>
      </c>
      <c r="J1103" t="str">
        <f t="shared" ca="1" si="334"/>
        <v>微信 - App - 微信支付</v>
      </c>
      <c r="K1103" t="str">
        <f t="shared" ca="1" si="335"/>
        <v>131****5116</v>
      </c>
      <c r="L1103">
        <f t="shared" si="336"/>
        <v>1103</v>
      </c>
      <c r="M1103">
        <f t="shared" si="337"/>
        <v>1102</v>
      </c>
      <c r="N1103" s="3">
        <f t="shared" ca="1" si="343"/>
        <v>167371</v>
      </c>
      <c r="O1103" s="5">
        <f t="shared" ca="1" si="338"/>
        <v>153793</v>
      </c>
      <c r="P1103" t="str">
        <f t="shared" ca="1" si="339"/>
        <v xml:space="preserve"> 微信支付 </v>
      </c>
      <c r="Q1103" t="str">
        <f t="shared" ca="1" si="340"/>
        <v xml:space="preserve"> 微信支付 </v>
      </c>
      <c r="R1103" t="str">
        <f t="shared" ca="1" si="341"/>
        <v xml:space="preserve"> 微信支付 </v>
      </c>
      <c r="S1103" t="str">
        <f t="shared" ca="1" si="342"/>
        <v>微信支付 - 微信支付 - 微信支付</v>
      </c>
    </row>
    <row r="1104" spans="1:19" x14ac:dyDescent="0.2">
      <c r="A1104" s="3">
        <f t="shared" ca="1" si="328"/>
        <v>153793</v>
      </c>
      <c r="B1104">
        <v>100587</v>
      </c>
      <c r="C1104">
        <f t="shared" ca="1" si="329"/>
        <v>13521701836</v>
      </c>
      <c r="D1104" t="str">
        <f t="shared" ca="1" si="344"/>
        <v xml:space="preserve"> 天猫 </v>
      </c>
      <c r="E1104" t="str">
        <f t="shared" ca="1" si="344"/>
        <v xml:space="preserve"> 微信 </v>
      </c>
      <c r="F1104" t="str">
        <f t="shared" ca="1" si="330"/>
        <v xml:space="preserve"> 信用卡 </v>
      </c>
      <c r="G1104" t="str">
        <f t="shared" ca="1" si="331"/>
        <v xml:space="preserve"> 天猫 - 微信 - 信用卡 </v>
      </c>
      <c r="H1104" t="str">
        <f t="shared" ca="1" si="332"/>
        <v>1836</v>
      </c>
      <c r="I1104">
        <f t="shared" ca="1" si="333"/>
        <v>6</v>
      </c>
      <c r="J1104" t="str">
        <f t="shared" ca="1" si="334"/>
        <v>天猫 - 微信 - 信用卡</v>
      </c>
      <c r="K1104" t="str">
        <f t="shared" ca="1" si="335"/>
        <v>135****1836</v>
      </c>
      <c r="L1104">
        <f t="shared" si="336"/>
        <v>1104</v>
      </c>
      <c r="M1104">
        <f t="shared" si="337"/>
        <v>1103</v>
      </c>
      <c r="N1104" s="3">
        <f t="shared" ca="1" si="343"/>
        <v>135986</v>
      </c>
      <c r="O1104" s="5">
        <f t="shared" ca="1" si="338"/>
        <v>115443</v>
      </c>
      <c r="P1104" t="str">
        <f t="shared" ca="1" si="339"/>
        <v xml:space="preserve"> 信用卡 </v>
      </c>
      <c r="Q1104" t="str">
        <f t="shared" ca="1" si="340"/>
        <v xml:space="preserve"> 信用卡 </v>
      </c>
      <c r="R1104" t="str">
        <f t="shared" ca="1" si="341"/>
        <v xml:space="preserve"> 信用卡 </v>
      </c>
      <c r="S1104" t="str">
        <f t="shared" ca="1" si="342"/>
        <v>信用卡 - 信用卡 - 信用卡</v>
      </c>
    </row>
    <row r="1105" spans="1:19" x14ac:dyDescent="0.2">
      <c r="A1105" s="3">
        <f t="shared" ca="1" si="328"/>
        <v>115443</v>
      </c>
      <c r="B1105">
        <v>100873</v>
      </c>
      <c r="C1105">
        <f t="shared" ca="1" si="329"/>
        <v>13248358523</v>
      </c>
      <c r="D1105" t="str">
        <f t="shared" ca="1" si="344"/>
        <v xml:space="preserve"> App </v>
      </c>
      <c r="E1105" t="str">
        <f t="shared" ca="1" si="344"/>
        <v xml:space="preserve"> 天猫 </v>
      </c>
      <c r="F1105" t="str">
        <f t="shared" ca="1" si="330"/>
        <v xml:space="preserve"> 微信支付 </v>
      </c>
      <c r="G1105" t="str">
        <f t="shared" ca="1" si="331"/>
        <v xml:space="preserve"> App - 天猫 - 微信支付 </v>
      </c>
      <c r="H1105" t="str">
        <f t="shared" ca="1" si="332"/>
        <v>8523</v>
      </c>
      <c r="I1105">
        <f t="shared" ca="1" si="333"/>
        <v>6</v>
      </c>
      <c r="J1105" t="str">
        <f t="shared" ca="1" si="334"/>
        <v>App - 天猫 - 微信支付</v>
      </c>
      <c r="K1105" t="str">
        <f t="shared" ca="1" si="335"/>
        <v>132****8523</v>
      </c>
      <c r="L1105">
        <f t="shared" si="336"/>
        <v>1105</v>
      </c>
      <c r="M1105">
        <f t="shared" si="337"/>
        <v>1104</v>
      </c>
      <c r="N1105" s="3">
        <f t="shared" ca="1" si="343"/>
        <v>103877</v>
      </c>
      <c r="O1105" s="5">
        <f t="shared" ca="1" si="338"/>
        <v>182985</v>
      </c>
      <c r="P1105" t="str">
        <f t="shared" ca="1" si="339"/>
        <v xml:space="preserve"> 微信支付 </v>
      </c>
      <c r="Q1105" t="str">
        <f t="shared" ca="1" si="340"/>
        <v xml:space="preserve"> 支付宝 </v>
      </c>
      <c r="R1105" t="str">
        <f t="shared" ca="1" si="341"/>
        <v xml:space="preserve"> 微信支付 </v>
      </c>
      <c r="S1105" t="str">
        <f t="shared" ca="1" si="342"/>
        <v>微信支付 - 支付宝 - 微信支付</v>
      </c>
    </row>
    <row r="1106" spans="1:19" x14ac:dyDescent="0.2">
      <c r="A1106" s="3">
        <f t="shared" ca="1" si="328"/>
        <v>182985</v>
      </c>
      <c r="B1106">
        <v>100600</v>
      </c>
      <c r="C1106">
        <f t="shared" ca="1" si="329"/>
        <v>13421846451</v>
      </c>
      <c r="D1106" t="str">
        <f t="shared" ca="1" si="344"/>
        <v xml:space="preserve"> 微信 </v>
      </c>
      <c r="E1106" t="str">
        <f t="shared" ca="1" si="344"/>
        <v xml:space="preserve"> 天猫 </v>
      </c>
      <c r="F1106" t="str">
        <f t="shared" ca="1" si="330"/>
        <v xml:space="preserve"> 信用卡 </v>
      </c>
      <c r="G1106" t="str">
        <f t="shared" ca="1" si="331"/>
        <v xml:space="preserve"> 微信 - 天猫 - 信用卡 </v>
      </c>
      <c r="H1106" t="str">
        <f t="shared" ca="1" si="332"/>
        <v>6451</v>
      </c>
      <c r="I1106">
        <f t="shared" ca="1" si="333"/>
        <v>6</v>
      </c>
      <c r="J1106" t="str">
        <f t="shared" ca="1" si="334"/>
        <v>微信 - 天猫 - 信用卡</v>
      </c>
      <c r="K1106" t="str">
        <f t="shared" ca="1" si="335"/>
        <v>134****6451</v>
      </c>
      <c r="L1106">
        <f t="shared" si="336"/>
        <v>1106</v>
      </c>
      <c r="M1106">
        <f t="shared" si="337"/>
        <v>1105</v>
      </c>
      <c r="N1106" s="3">
        <f t="shared" ca="1" si="343"/>
        <v>128776</v>
      </c>
      <c r="O1106" s="5">
        <f t="shared" ca="1" si="338"/>
        <v>104087</v>
      </c>
      <c r="P1106" t="str">
        <f t="shared" ca="1" si="339"/>
        <v xml:space="preserve"> 支付宝 </v>
      </c>
      <c r="Q1106" t="str">
        <f t="shared" ca="1" si="340"/>
        <v xml:space="preserve"> 信用卡 </v>
      </c>
      <c r="R1106" t="str">
        <f t="shared" ca="1" si="341"/>
        <v xml:space="preserve"> 微信支付 </v>
      </c>
      <c r="S1106" t="str">
        <f t="shared" ca="1" si="342"/>
        <v>支付宝 - 信用卡 - 微信支付</v>
      </c>
    </row>
    <row r="1107" spans="1:19" x14ac:dyDescent="0.2">
      <c r="A1107" s="3">
        <f t="shared" ca="1" si="328"/>
        <v>104087</v>
      </c>
      <c r="B1107">
        <v>100517</v>
      </c>
      <c r="C1107">
        <f t="shared" ca="1" si="329"/>
        <v>13255540798</v>
      </c>
      <c r="D1107" t="str">
        <f t="shared" ca="1" si="344"/>
        <v xml:space="preserve"> 天猫 </v>
      </c>
      <c r="E1107" t="str">
        <f t="shared" ca="1" si="344"/>
        <v xml:space="preserve"> 微信 </v>
      </c>
      <c r="F1107" t="str">
        <f t="shared" ca="1" si="330"/>
        <v xml:space="preserve"> 微信支付 </v>
      </c>
      <c r="G1107" t="str">
        <f t="shared" ca="1" si="331"/>
        <v xml:space="preserve"> 天猫 - 微信 - 微信支付 </v>
      </c>
      <c r="H1107" t="str">
        <f t="shared" ca="1" si="332"/>
        <v>0798</v>
      </c>
      <c r="I1107">
        <f t="shared" ca="1" si="333"/>
        <v>6</v>
      </c>
      <c r="J1107" t="str">
        <f t="shared" ca="1" si="334"/>
        <v>天猫 - 微信 - 微信支付</v>
      </c>
      <c r="K1107" t="str">
        <f t="shared" ca="1" si="335"/>
        <v>132****0798</v>
      </c>
      <c r="L1107">
        <f t="shared" si="336"/>
        <v>1107</v>
      </c>
      <c r="M1107">
        <f t="shared" si="337"/>
        <v>1106</v>
      </c>
      <c r="N1107" s="3">
        <f t="shared" ca="1" si="343"/>
        <v>102023</v>
      </c>
      <c r="O1107" s="5">
        <f t="shared" ca="1" si="338"/>
        <v>193575</v>
      </c>
      <c r="P1107" t="str">
        <f t="shared" ca="1" si="339"/>
        <v xml:space="preserve"> 微信支付 </v>
      </c>
      <c r="Q1107" t="str">
        <f t="shared" ca="1" si="340"/>
        <v xml:space="preserve"> 微信支付 </v>
      </c>
      <c r="R1107" t="str">
        <f t="shared" ca="1" si="341"/>
        <v xml:space="preserve"> 信用卡 </v>
      </c>
      <c r="S1107" t="str">
        <f t="shared" ca="1" si="342"/>
        <v>微信支付 - 微信支付 - 信用卡</v>
      </c>
    </row>
    <row r="1108" spans="1:19" x14ac:dyDescent="0.2">
      <c r="A1108" s="3">
        <f t="shared" ca="1" si="328"/>
        <v>193575</v>
      </c>
      <c r="B1108">
        <v>100212</v>
      </c>
      <c r="C1108">
        <f t="shared" ca="1" si="329"/>
        <v>13224644395</v>
      </c>
      <c r="D1108" t="str">
        <f t="shared" ca="1" si="344"/>
        <v xml:space="preserve"> 微信 </v>
      </c>
      <c r="E1108" t="str">
        <f t="shared" ca="1" si="344"/>
        <v xml:space="preserve"> 微信 </v>
      </c>
      <c r="F1108" t="str">
        <f t="shared" ca="1" si="330"/>
        <v xml:space="preserve"> 信用卡 </v>
      </c>
      <c r="G1108" t="str">
        <f t="shared" ca="1" si="331"/>
        <v xml:space="preserve"> 微信 - 微信 - 信用卡 </v>
      </c>
      <c r="H1108" t="str">
        <f t="shared" ca="1" si="332"/>
        <v>4395</v>
      </c>
      <c r="I1108">
        <f t="shared" ca="1" si="333"/>
        <v>6</v>
      </c>
      <c r="J1108" t="str">
        <f t="shared" ca="1" si="334"/>
        <v>微信 - 微信 - 信用卡</v>
      </c>
      <c r="K1108" t="str">
        <f t="shared" ca="1" si="335"/>
        <v>132****4395</v>
      </c>
      <c r="L1108">
        <f t="shared" si="336"/>
        <v>1108</v>
      </c>
      <c r="M1108">
        <f t="shared" si="337"/>
        <v>1107</v>
      </c>
      <c r="N1108" s="3">
        <f t="shared" ca="1" si="343"/>
        <v>121264</v>
      </c>
      <c r="O1108" s="5">
        <f t="shared" ca="1" si="338"/>
        <v>168427</v>
      </c>
      <c r="P1108" t="str">
        <f t="shared" ca="1" si="339"/>
        <v xml:space="preserve"> 微信支付 </v>
      </c>
      <c r="Q1108" t="str">
        <f t="shared" ca="1" si="340"/>
        <v xml:space="preserve"> 微信支付 </v>
      </c>
      <c r="R1108" t="str">
        <f t="shared" ca="1" si="341"/>
        <v xml:space="preserve"> 信用卡 </v>
      </c>
      <c r="S1108" t="str">
        <f t="shared" ca="1" si="342"/>
        <v>微信支付 - 微信支付 - 信用卡</v>
      </c>
    </row>
    <row r="1109" spans="1:19" x14ac:dyDescent="0.2">
      <c r="A1109" s="3">
        <f t="shared" ca="1" si="328"/>
        <v>168427</v>
      </c>
      <c r="B1109">
        <v>100625</v>
      </c>
      <c r="C1109">
        <f t="shared" ca="1" si="329"/>
        <v>13689821775</v>
      </c>
      <c r="D1109" t="str">
        <f t="shared" ca="1" si="344"/>
        <v xml:space="preserve"> 天猫 </v>
      </c>
      <c r="E1109" t="str">
        <f t="shared" ca="1" si="344"/>
        <v xml:space="preserve"> App </v>
      </c>
      <c r="F1109" t="str">
        <f t="shared" ca="1" si="330"/>
        <v xml:space="preserve"> 微信支付 </v>
      </c>
      <c r="G1109" t="str">
        <f t="shared" ca="1" si="331"/>
        <v xml:space="preserve"> 天猫 - App - 微信支付 </v>
      </c>
      <c r="H1109" t="str">
        <f t="shared" ca="1" si="332"/>
        <v>1775</v>
      </c>
      <c r="I1109">
        <f t="shared" ca="1" si="333"/>
        <v>6</v>
      </c>
      <c r="J1109" t="str">
        <f t="shared" ca="1" si="334"/>
        <v>天猫 - App - 微信支付</v>
      </c>
      <c r="K1109" t="str">
        <f t="shared" ca="1" si="335"/>
        <v>136****1775</v>
      </c>
      <c r="L1109">
        <f t="shared" si="336"/>
        <v>1109</v>
      </c>
      <c r="M1109">
        <f t="shared" si="337"/>
        <v>1108</v>
      </c>
      <c r="N1109" s="3">
        <f t="shared" ca="1" si="343"/>
        <v>109904</v>
      </c>
      <c r="O1109" s="5">
        <f t="shared" ca="1" si="338"/>
        <v>192410</v>
      </c>
      <c r="P1109" t="str">
        <f t="shared" ca="1" si="339"/>
        <v xml:space="preserve"> 支付宝 </v>
      </c>
      <c r="Q1109" t="str">
        <f t="shared" ca="1" si="340"/>
        <v xml:space="preserve"> 微信支付 </v>
      </c>
      <c r="R1109" t="str">
        <f t="shared" ca="1" si="341"/>
        <v xml:space="preserve"> 信用卡 </v>
      </c>
      <c r="S1109" t="str">
        <f t="shared" ca="1" si="342"/>
        <v>支付宝 - 微信支付 - 信用卡</v>
      </c>
    </row>
    <row r="1110" spans="1:19" x14ac:dyDescent="0.2">
      <c r="A1110" s="3">
        <f t="shared" ca="1" si="328"/>
        <v>192410</v>
      </c>
      <c r="B1110">
        <v>100593</v>
      </c>
      <c r="C1110">
        <f t="shared" ca="1" si="329"/>
        <v>13894075286</v>
      </c>
      <c r="D1110" t="str">
        <f t="shared" ca="1" si="344"/>
        <v xml:space="preserve"> 天猫 </v>
      </c>
      <c r="E1110" t="str">
        <f t="shared" ca="1" si="344"/>
        <v xml:space="preserve"> 微信 </v>
      </c>
      <c r="F1110" t="str">
        <f t="shared" ca="1" si="330"/>
        <v xml:space="preserve"> 微信支付 </v>
      </c>
      <c r="G1110" t="str">
        <f t="shared" ca="1" si="331"/>
        <v xml:space="preserve"> 天猫 - 微信 - 微信支付 </v>
      </c>
      <c r="H1110" t="str">
        <f t="shared" ca="1" si="332"/>
        <v>5286</v>
      </c>
      <c r="I1110">
        <f t="shared" ca="1" si="333"/>
        <v>6</v>
      </c>
      <c r="J1110" t="str">
        <f t="shared" ca="1" si="334"/>
        <v>天猫 - 微信 - 微信支付</v>
      </c>
      <c r="K1110" t="str">
        <f t="shared" ca="1" si="335"/>
        <v>138****5286</v>
      </c>
      <c r="L1110">
        <f t="shared" si="336"/>
        <v>1110</v>
      </c>
      <c r="M1110">
        <f t="shared" si="337"/>
        <v>1109</v>
      </c>
      <c r="N1110" s="3">
        <f t="shared" ca="1" si="343"/>
        <v>198683</v>
      </c>
      <c r="O1110" s="5">
        <f t="shared" ca="1" si="338"/>
        <v>118813</v>
      </c>
      <c r="P1110" t="str">
        <f t="shared" ca="1" si="339"/>
        <v xml:space="preserve"> 信用卡 </v>
      </c>
      <c r="Q1110" t="str">
        <f t="shared" ca="1" si="340"/>
        <v xml:space="preserve"> 信用卡 </v>
      </c>
      <c r="R1110" t="str">
        <f t="shared" ca="1" si="341"/>
        <v xml:space="preserve"> 微信支付 </v>
      </c>
      <c r="S1110" t="str">
        <f t="shared" ca="1" si="342"/>
        <v>信用卡 - 信用卡 - 微信支付</v>
      </c>
    </row>
    <row r="1111" spans="1:19" x14ac:dyDescent="0.2">
      <c r="A1111" s="3">
        <f t="shared" ca="1" si="328"/>
        <v>118813</v>
      </c>
      <c r="B1111">
        <v>100896</v>
      </c>
      <c r="C1111">
        <f t="shared" ca="1" si="329"/>
        <v>13948549651</v>
      </c>
      <c r="D1111" t="str">
        <f t="shared" ca="1" si="344"/>
        <v xml:space="preserve"> 微信 </v>
      </c>
      <c r="E1111" t="str">
        <f t="shared" ca="1" si="344"/>
        <v xml:space="preserve"> 微信 </v>
      </c>
      <c r="F1111" t="str">
        <f t="shared" ca="1" si="330"/>
        <v xml:space="preserve"> 微信支付 </v>
      </c>
      <c r="G1111" t="str">
        <f t="shared" ca="1" si="331"/>
        <v xml:space="preserve"> 微信 - 微信 - 微信支付 </v>
      </c>
      <c r="H1111" t="str">
        <f t="shared" ca="1" si="332"/>
        <v>9651</v>
      </c>
      <c r="I1111">
        <f t="shared" ca="1" si="333"/>
        <v>6</v>
      </c>
      <c r="J1111" t="str">
        <f t="shared" ca="1" si="334"/>
        <v>微信 - 微信 - 微信支付</v>
      </c>
      <c r="K1111" t="str">
        <f t="shared" ca="1" si="335"/>
        <v>139****9651</v>
      </c>
      <c r="L1111">
        <f t="shared" si="336"/>
        <v>1111</v>
      </c>
      <c r="M1111">
        <f t="shared" si="337"/>
        <v>1110</v>
      </c>
      <c r="N1111" s="3">
        <f t="shared" ca="1" si="343"/>
        <v>108752</v>
      </c>
      <c r="O1111" s="5">
        <f t="shared" ca="1" si="338"/>
        <v>152365</v>
      </c>
      <c r="P1111" t="str">
        <f t="shared" ca="1" si="339"/>
        <v xml:space="preserve"> 支付宝 </v>
      </c>
      <c r="Q1111" t="str">
        <f t="shared" ca="1" si="340"/>
        <v xml:space="preserve"> 支付宝 </v>
      </c>
      <c r="R1111" t="str">
        <f t="shared" ca="1" si="341"/>
        <v xml:space="preserve"> 信用卡 </v>
      </c>
      <c r="S1111" t="str">
        <f t="shared" ca="1" si="342"/>
        <v>支付宝 - 支付宝 - 信用卡</v>
      </c>
    </row>
    <row r="1112" spans="1:19" x14ac:dyDescent="0.2">
      <c r="A1112" s="3">
        <f t="shared" ca="1" si="328"/>
        <v>152365</v>
      </c>
      <c r="B1112">
        <v>100275</v>
      </c>
      <c r="C1112">
        <f t="shared" ca="1" si="329"/>
        <v>13781038045</v>
      </c>
      <c r="D1112" t="str">
        <f t="shared" ca="1" si="344"/>
        <v xml:space="preserve"> App </v>
      </c>
      <c r="E1112" t="str">
        <f t="shared" ca="1" si="344"/>
        <v xml:space="preserve"> 微信 </v>
      </c>
      <c r="F1112" t="str">
        <f t="shared" ca="1" si="330"/>
        <v xml:space="preserve"> 信用卡 </v>
      </c>
      <c r="G1112" t="str">
        <f t="shared" ca="1" si="331"/>
        <v xml:space="preserve"> App - 微信 - 信用卡 </v>
      </c>
      <c r="H1112" t="str">
        <f t="shared" ca="1" si="332"/>
        <v>8045</v>
      </c>
      <c r="I1112">
        <f t="shared" ca="1" si="333"/>
        <v>6</v>
      </c>
      <c r="J1112" t="str">
        <f t="shared" ca="1" si="334"/>
        <v>App - 微信 - 信用卡</v>
      </c>
      <c r="K1112" t="str">
        <f t="shared" ca="1" si="335"/>
        <v>137****8045</v>
      </c>
      <c r="L1112">
        <f t="shared" si="336"/>
        <v>1112</v>
      </c>
      <c r="M1112">
        <f t="shared" si="337"/>
        <v>1111</v>
      </c>
      <c r="N1112" s="3">
        <f t="shared" ca="1" si="343"/>
        <v>128981</v>
      </c>
      <c r="O1112" s="5">
        <f t="shared" ca="1" si="338"/>
        <v>160324</v>
      </c>
      <c r="P1112" t="str">
        <f t="shared" ca="1" si="339"/>
        <v xml:space="preserve"> 信用卡 </v>
      </c>
      <c r="Q1112" t="str">
        <f t="shared" ca="1" si="340"/>
        <v xml:space="preserve"> 信用卡 </v>
      </c>
      <c r="R1112" t="str">
        <f t="shared" ca="1" si="341"/>
        <v xml:space="preserve"> 支付宝 </v>
      </c>
      <c r="S1112" t="str">
        <f t="shared" ca="1" si="342"/>
        <v>信用卡 - 信用卡 - 支付宝</v>
      </c>
    </row>
    <row r="1113" spans="1:19" x14ac:dyDescent="0.2">
      <c r="A1113" s="3">
        <f t="shared" ca="1" si="328"/>
        <v>160324</v>
      </c>
      <c r="B1113">
        <v>100455</v>
      </c>
      <c r="C1113">
        <f t="shared" ca="1" si="329"/>
        <v>13093270389</v>
      </c>
      <c r="D1113" t="str">
        <f t="shared" ca="1" si="344"/>
        <v xml:space="preserve"> 天猫 </v>
      </c>
      <c r="E1113" t="str">
        <f t="shared" ca="1" si="344"/>
        <v xml:space="preserve"> App </v>
      </c>
      <c r="F1113" t="str">
        <f t="shared" ca="1" si="330"/>
        <v xml:space="preserve"> 微信支付 </v>
      </c>
      <c r="G1113" t="str">
        <f t="shared" ca="1" si="331"/>
        <v xml:space="preserve"> 天猫 - App - 微信支付 </v>
      </c>
      <c r="H1113" t="str">
        <f t="shared" ca="1" si="332"/>
        <v>0389</v>
      </c>
      <c r="I1113">
        <f t="shared" ca="1" si="333"/>
        <v>6</v>
      </c>
      <c r="J1113" t="str">
        <f t="shared" ca="1" si="334"/>
        <v>天猫 - App - 微信支付</v>
      </c>
      <c r="K1113" t="str">
        <f t="shared" ca="1" si="335"/>
        <v>130****0389</v>
      </c>
      <c r="L1113">
        <f t="shared" si="336"/>
        <v>1113</v>
      </c>
      <c r="M1113">
        <f t="shared" si="337"/>
        <v>1112</v>
      </c>
      <c r="N1113" s="3">
        <f t="shared" ca="1" si="343"/>
        <v>145423</v>
      </c>
      <c r="O1113" s="5">
        <f t="shared" ca="1" si="338"/>
        <v>135934</v>
      </c>
      <c r="P1113" t="str">
        <f t="shared" ca="1" si="339"/>
        <v xml:space="preserve"> 微信支付 </v>
      </c>
      <c r="Q1113" t="str">
        <f t="shared" ca="1" si="340"/>
        <v xml:space="preserve"> 信用卡 </v>
      </c>
      <c r="R1113" t="str">
        <f t="shared" ca="1" si="341"/>
        <v xml:space="preserve"> 信用卡 </v>
      </c>
      <c r="S1113" t="str">
        <f t="shared" ca="1" si="342"/>
        <v>微信支付 - 信用卡 - 信用卡</v>
      </c>
    </row>
    <row r="1114" spans="1:19" x14ac:dyDescent="0.2">
      <c r="A1114" s="3">
        <f t="shared" ca="1" si="328"/>
        <v>135934</v>
      </c>
      <c r="B1114">
        <v>101294</v>
      </c>
      <c r="C1114">
        <f t="shared" ca="1" si="329"/>
        <v>13489165329</v>
      </c>
      <c r="D1114" t="str">
        <f t="shared" ca="1" si="344"/>
        <v xml:space="preserve"> App </v>
      </c>
      <c r="E1114" t="str">
        <f t="shared" ca="1" si="344"/>
        <v xml:space="preserve"> 天猫 </v>
      </c>
      <c r="F1114" t="str">
        <f t="shared" ca="1" si="330"/>
        <v xml:space="preserve"> 微信支付 </v>
      </c>
      <c r="G1114" t="str">
        <f t="shared" ca="1" si="331"/>
        <v xml:space="preserve"> App - 天猫 - 微信支付 </v>
      </c>
      <c r="H1114" t="str">
        <f t="shared" ca="1" si="332"/>
        <v>5329</v>
      </c>
      <c r="I1114">
        <f t="shared" ca="1" si="333"/>
        <v>6</v>
      </c>
      <c r="J1114" t="str">
        <f t="shared" ca="1" si="334"/>
        <v>App - 天猫 - 微信支付</v>
      </c>
      <c r="K1114" t="str">
        <f t="shared" ca="1" si="335"/>
        <v>134****5329</v>
      </c>
      <c r="L1114">
        <f t="shared" si="336"/>
        <v>1114</v>
      </c>
      <c r="M1114">
        <f t="shared" si="337"/>
        <v>1113</v>
      </c>
      <c r="N1114" s="3">
        <f t="shared" ca="1" si="343"/>
        <v>124055</v>
      </c>
      <c r="O1114" s="5">
        <f t="shared" ca="1" si="338"/>
        <v>181132</v>
      </c>
      <c r="P1114" t="str">
        <f t="shared" ca="1" si="339"/>
        <v xml:space="preserve"> 信用卡 </v>
      </c>
      <c r="Q1114" t="str">
        <f t="shared" ca="1" si="340"/>
        <v xml:space="preserve"> 信用卡 </v>
      </c>
      <c r="R1114" t="str">
        <f t="shared" ca="1" si="341"/>
        <v xml:space="preserve"> 支付宝 </v>
      </c>
      <c r="S1114" t="str">
        <f t="shared" ca="1" si="342"/>
        <v>信用卡 - 信用卡 - 支付宝</v>
      </c>
    </row>
    <row r="1115" spans="1:19" x14ac:dyDescent="0.2">
      <c r="A1115" s="3">
        <f t="shared" ca="1" si="328"/>
        <v>181132</v>
      </c>
      <c r="B1115">
        <v>100522</v>
      </c>
      <c r="C1115">
        <f t="shared" ca="1" si="329"/>
        <v>13463177232</v>
      </c>
      <c r="D1115" t="str">
        <f t="shared" ca="1" si="344"/>
        <v xml:space="preserve"> App </v>
      </c>
      <c r="E1115" t="str">
        <f t="shared" ca="1" si="344"/>
        <v xml:space="preserve"> App </v>
      </c>
      <c r="F1115" t="str">
        <f t="shared" ca="1" si="330"/>
        <v xml:space="preserve"> 微信支付 </v>
      </c>
      <c r="G1115" t="str">
        <f t="shared" ca="1" si="331"/>
        <v xml:space="preserve"> App - App - 微信支付 </v>
      </c>
      <c r="H1115" t="str">
        <f t="shared" ca="1" si="332"/>
        <v>7232</v>
      </c>
      <c r="I1115">
        <f t="shared" ca="1" si="333"/>
        <v>6</v>
      </c>
      <c r="J1115" t="str">
        <f t="shared" ca="1" si="334"/>
        <v>App - App - 微信支付</v>
      </c>
      <c r="K1115" t="str">
        <f t="shared" ca="1" si="335"/>
        <v>134****7232</v>
      </c>
      <c r="L1115">
        <f t="shared" si="336"/>
        <v>1115</v>
      </c>
      <c r="M1115">
        <f t="shared" si="337"/>
        <v>1114</v>
      </c>
      <c r="N1115" s="3">
        <f t="shared" ca="1" si="343"/>
        <v>186475</v>
      </c>
      <c r="O1115" s="5">
        <f t="shared" ca="1" si="338"/>
        <v>178679</v>
      </c>
      <c r="P1115" t="str">
        <f t="shared" ca="1" si="339"/>
        <v xml:space="preserve"> 微信支付 </v>
      </c>
      <c r="Q1115" t="str">
        <f t="shared" ca="1" si="340"/>
        <v xml:space="preserve"> 微信支付 </v>
      </c>
      <c r="R1115" t="str">
        <f t="shared" ca="1" si="341"/>
        <v xml:space="preserve"> 微信支付 </v>
      </c>
      <c r="S1115" t="str">
        <f t="shared" ca="1" si="342"/>
        <v>微信支付 - 微信支付 - 微信支付</v>
      </c>
    </row>
    <row r="1116" spans="1:19" x14ac:dyDescent="0.2">
      <c r="A1116" s="3">
        <f t="shared" ca="1" si="328"/>
        <v>178679</v>
      </c>
      <c r="B1116">
        <v>101048</v>
      </c>
      <c r="C1116">
        <f t="shared" ca="1" si="329"/>
        <v>13539322438</v>
      </c>
      <c r="D1116" t="str">
        <f t="shared" ca="1" si="344"/>
        <v xml:space="preserve"> 微信 </v>
      </c>
      <c r="E1116" t="str">
        <f t="shared" ca="1" si="344"/>
        <v xml:space="preserve"> 天猫 </v>
      </c>
      <c r="F1116" t="str">
        <f t="shared" ca="1" si="330"/>
        <v xml:space="preserve"> 微信支付 </v>
      </c>
      <c r="G1116" t="str">
        <f t="shared" ca="1" si="331"/>
        <v xml:space="preserve"> 微信 - 天猫 - 微信支付 </v>
      </c>
      <c r="H1116" t="str">
        <f t="shared" ca="1" si="332"/>
        <v>2438</v>
      </c>
      <c r="I1116">
        <f t="shared" ca="1" si="333"/>
        <v>6</v>
      </c>
      <c r="J1116" t="str">
        <f t="shared" ca="1" si="334"/>
        <v>微信 - 天猫 - 微信支付</v>
      </c>
      <c r="K1116" t="str">
        <f t="shared" ca="1" si="335"/>
        <v>135****2438</v>
      </c>
      <c r="L1116">
        <f t="shared" si="336"/>
        <v>1116</v>
      </c>
      <c r="M1116">
        <f t="shared" si="337"/>
        <v>1115</v>
      </c>
      <c r="N1116" s="3">
        <f t="shared" ca="1" si="343"/>
        <v>146060</v>
      </c>
      <c r="O1116" s="5">
        <f t="shared" ca="1" si="338"/>
        <v>107370</v>
      </c>
      <c r="P1116" t="str">
        <f t="shared" ca="1" si="339"/>
        <v xml:space="preserve"> 微信支付 </v>
      </c>
      <c r="Q1116" t="str">
        <f t="shared" ca="1" si="340"/>
        <v xml:space="preserve"> 信用卡 </v>
      </c>
      <c r="R1116" t="str">
        <f t="shared" ca="1" si="341"/>
        <v xml:space="preserve"> 信用卡 </v>
      </c>
      <c r="S1116" t="str">
        <f t="shared" ca="1" si="342"/>
        <v>微信支付 - 信用卡 - 信用卡</v>
      </c>
    </row>
    <row r="1117" spans="1:19" x14ac:dyDescent="0.2">
      <c r="A1117" s="3">
        <f t="shared" ca="1" si="328"/>
        <v>107370</v>
      </c>
      <c r="B1117">
        <v>101243</v>
      </c>
      <c r="C1117">
        <f t="shared" ca="1" si="329"/>
        <v>13265339665</v>
      </c>
      <c r="D1117" t="str">
        <f t="shared" ca="1" si="344"/>
        <v xml:space="preserve"> App </v>
      </c>
      <c r="E1117" t="str">
        <f t="shared" ca="1" si="344"/>
        <v xml:space="preserve"> 微信 </v>
      </c>
      <c r="F1117" t="str">
        <f t="shared" ca="1" si="330"/>
        <v xml:space="preserve"> 信用卡 </v>
      </c>
      <c r="G1117" t="str">
        <f t="shared" ca="1" si="331"/>
        <v xml:space="preserve"> App - 微信 - 信用卡 </v>
      </c>
      <c r="H1117" t="str">
        <f t="shared" ca="1" si="332"/>
        <v>9665</v>
      </c>
      <c r="I1117">
        <f t="shared" ca="1" si="333"/>
        <v>6</v>
      </c>
      <c r="J1117" t="str">
        <f t="shared" ca="1" si="334"/>
        <v>App - 微信 - 信用卡</v>
      </c>
      <c r="K1117" t="str">
        <f t="shared" ca="1" si="335"/>
        <v>132****9665</v>
      </c>
      <c r="L1117">
        <f t="shared" si="336"/>
        <v>1117</v>
      </c>
      <c r="M1117">
        <f t="shared" si="337"/>
        <v>1116</v>
      </c>
      <c r="N1117" s="3">
        <f t="shared" ca="1" si="343"/>
        <v>172566</v>
      </c>
      <c r="O1117" s="5">
        <f t="shared" ca="1" si="338"/>
        <v>185855</v>
      </c>
      <c r="P1117" t="str">
        <f t="shared" ca="1" si="339"/>
        <v xml:space="preserve"> 信用卡 </v>
      </c>
      <c r="Q1117" t="str">
        <f t="shared" ca="1" si="340"/>
        <v xml:space="preserve"> 信用卡 </v>
      </c>
      <c r="R1117" t="str">
        <f t="shared" ca="1" si="341"/>
        <v xml:space="preserve"> 支付宝 </v>
      </c>
      <c r="S1117" t="str">
        <f t="shared" ca="1" si="342"/>
        <v>信用卡 - 信用卡 - 支付宝</v>
      </c>
    </row>
    <row r="1118" spans="1:19" x14ac:dyDescent="0.2">
      <c r="A1118" s="3">
        <f t="shared" ca="1" si="328"/>
        <v>185855</v>
      </c>
      <c r="B1118">
        <v>100274</v>
      </c>
      <c r="C1118">
        <f t="shared" ca="1" si="329"/>
        <v>13545900082</v>
      </c>
      <c r="D1118" t="str">
        <f t="shared" ca="1" si="344"/>
        <v xml:space="preserve"> 微信 </v>
      </c>
      <c r="E1118" t="str">
        <f t="shared" ca="1" si="344"/>
        <v xml:space="preserve"> 天猫 </v>
      </c>
      <c r="F1118" t="str">
        <f t="shared" ca="1" si="330"/>
        <v xml:space="preserve"> 信用卡 </v>
      </c>
      <c r="G1118" t="str">
        <f t="shared" ca="1" si="331"/>
        <v xml:space="preserve"> 微信 - 天猫 - 信用卡 </v>
      </c>
      <c r="H1118" t="str">
        <f t="shared" ca="1" si="332"/>
        <v>0082</v>
      </c>
      <c r="I1118">
        <f t="shared" ca="1" si="333"/>
        <v>6</v>
      </c>
      <c r="J1118" t="str">
        <f t="shared" ca="1" si="334"/>
        <v>微信 - 天猫 - 信用卡</v>
      </c>
      <c r="K1118" t="str">
        <f t="shared" ca="1" si="335"/>
        <v>135****0082</v>
      </c>
      <c r="L1118">
        <f t="shared" si="336"/>
        <v>1118</v>
      </c>
      <c r="M1118">
        <f t="shared" si="337"/>
        <v>1117</v>
      </c>
      <c r="N1118" s="3">
        <f t="shared" ca="1" si="343"/>
        <v>152365</v>
      </c>
      <c r="O1118" s="5">
        <f t="shared" ca="1" si="338"/>
        <v>124822</v>
      </c>
      <c r="P1118" t="str">
        <f t="shared" ca="1" si="339"/>
        <v xml:space="preserve"> 微信支付 </v>
      </c>
      <c r="Q1118" t="str">
        <f t="shared" ca="1" si="340"/>
        <v xml:space="preserve"> 微信支付 </v>
      </c>
      <c r="R1118" t="str">
        <f t="shared" ca="1" si="341"/>
        <v xml:space="preserve"> 支付宝 </v>
      </c>
      <c r="S1118" t="str">
        <f t="shared" ca="1" si="342"/>
        <v>微信支付 - 微信支付 - 支付宝</v>
      </c>
    </row>
    <row r="1119" spans="1:19" x14ac:dyDescent="0.2">
      <c r="A1119" s="3">
        <f t="shared" ca="1" si="328"/>
        <v>124822</v>
      </c>
      <c r="B1119">
        <v>100779</v>
      </c>
      <c r="C1119">
        <f t="shared" ca="1" si="329"/>
        <v>13474209232</v>
      </c>
      <c r="D1119" t="str">
        <f t="shared" ca="1" si="344"/>
        <v xml:space="preserve"> 微信 </v>
      </c>
      <c r="E1119" t="str">
        <f t="shared" ca="1" si="344"/>
        <v xml:space="preserve"> App </v>
      </c>
      <c r="F1119" t="str">
        <f t="shared" ca="1" si="330"/>
        <v xml:space="preserve"> 信用卡 </v>
      </c>
      <c r="G1119" t="str">
        <f t="shared" ca="1" si="331"/>
        <v xml:space="preserve"> 微信 - App - 信用卡 </v>
      </c>
      <c r="H1119" t="str">
        <f t="shared" ca="1" si="332"/>
        <v>9232</v>
      </c>
      <c r="I1119">
        <f t="shared" ca="1" si="333"/>
        <v>6</v>
      </c>
      <c r="J1119" t="str">
        <f t="shared" ca="1" si="334"/>
        <v>微信 - App - 信用卡</v>
      </c>
      <c r="K1119" t="str">
        <f t="shared" ca="1" si="335"/>
        <v>134****9232</v>
      </c>
      <c r="L1119">
        <f t="shared" si="336"/>
        <v>1119</v>
      </c>
      <c r="M1119">
        <f t="shared" si="337"/>
        <v>1118</v>
      </c>
      <c r="N1119" s="3">
        <f t="shared" ca="1" si="343"/>
        <v>113887</v>
      </c>
      <c r="O1119" s="5">
        <f t="shared" ca="1" si="338"/>
        <v>151444</v>
      </c>
      <c r="P1119" t="str">
        <f t="shared" ca="1" si="339"/>
        <v xml:space="preserve"> 信用卡 </v>
      </c>
      <c r="Q1119" t="str">
        <f t="shared" ca="1" si="340"/>
        <v xml:space="preserve"> 微信支付 </v>
      </c>
      <c r="R1119" t="str">
        <f t="shared" ca="1" si="341"/>
        <v xml:space="preserve"> 信用卡 </v>
      </c>
      <c r="S1119" t="str">
        <f t="shared" ca="1" si="342"/>
        <v>信用卡 - 微信支付 - 信用卡</v>
      </c>
    </row>
    <row r="1120" spans="1:19" x14ac:dyDescent="0.2">
      <c r="A1120" s="3">
        <f t="shared" ca="1" si="328"/>
        <v>151444</v>
      </c>
      <c r="B1120">
        <v>100885</v>
      </c>
      <c r="C1120">
        <f t="shared" ca="1" si="329"/>
        <v>13486859993</v>
      </c>
      <c r="D1120" t="str">
        <f t="shared" ca="1" si="344"/>
        <v xml:space="preserve"> 天猫 </v>
      </c>
      <c r="E1120" t="str">
        <f t="shared" ca="1" si="344"/>
        <v xml:space="preserve"> 天猫 </v>
      </c>
      <c r="F1120" t="str">
        <f t="shared" ca="1" si="330"/>
        <v xml:space="preserve"> 支付宝 </v>
      </c>
      <c r="G1120" t="str">
        <f t="shared" ca="1" si="331"/>
        <v xml:space="preserve"> 天猫 - 天猫 - 支付宝 </v>
      </c>
      <c r="H1120" t="str">
        <f t="shared" ca="1" si="332"/>
        <v>9993</v>
      </c>
      <c r="I1120">
        <f t="shared" ca="1" si="333"/>
        <v>6</v>
      </c>
      <c r="J1120" t="str">
        <f t="shared" ca="1" si="334"/>
        <v>天猫 - 天猫 - 支付宝</v>
      </c>
      <c r="K1120" t="str">
        <f t="shared" ca="1" si="335"/>
        <v>134****9993</v>
      </c>
      <c r="L1120">
        <f t="shared" si="336"/>
        <v>1120</v>
      </c>
      <c r="M1120">
        <f t="shared" si="337"/>
        <v>1119</v>
      </c>
      <c r="N1120" s="3">
        <f t="shared" ca="1" si="343"/>
        <v>123971</v>
      </c>
      <c r="O1120" s="5">
        <f t="shared" ca="1" si="338"/>
        <v>164897</v>
      </c>
      <c r="P1120" t="str">
        <f t="shared" ca="1" si="339"/>
        <v xml:space="preserve"> 微信支付 </v>
      </c>
      <c r="Q1120" t="str">
        <f t="shared" ca="1" si="340"/>
        <v xml:space="preserve"> 微信支付 </v>
      </c>
      <c r="R1120" t="str">
        <f t="shared" ca="1" si="341"/>
        <v xml:space="preserve"> 信用卡 </v>
      </c>
      <c r="S1120" t="str">
        <f t="shared" ca="1" si="342"/>
        <v>微信支付 - 微信支付 - 信用卡</v>
      </c>
    </row>
    <row r="1121" spans="1:19" x14ac:dyDescent="0.2">
      <c r="A1121" s="3">
        <f t="shared" ca="1" si="328"/>
        <v>164897</v>
      </c>
      <c r="B1121">
        <v>100428</v>
      </c>
      <c r="C1121">
        <f t="shared" ca="1" si="329"/>
        <v>13947698567</v>
      </c>
      <c r="D1121" t="str">
        <f t="shared" ca="1" si="344"/>
        <v xml:space="preserve"> 天猫 </v>
      </c>
      <c r="E1121" t="str">
        <f t="shared" ca="1" si="344"/>
        <v xml:space="preserve"> App </v>
      </c>
      <c r="F1121" t="str">
        <f t="shared" ca="1" si="330"/>
        <v xml:space="preserve"> 支付宝 </v>
      </c>
      <c r="G1121" t="str">
        <f t="shared" ca="1" si="331"/>
        <v xml:space="preserve"> 天猫 - App - 支付宝 </v>
      </c>
      <c r="H1121" t="str">
        <f t="shared" ca="1" si="332"/>
        <v>8567</v>
      </c>
      <c r="I1121">
        <f t="shared" ca="1" si="333"/>
        <v>6</v>
      </c>
      <c r="J1121" t="str">
        <f t="shared" ca="1" si="334"/>
        <v>天猫 - App - 支付宝</v>
      </c>
      <c r="K1121" t="str">
        <f t="shared" ca="1" si="335"/>
        <v>139****8567</v>
      </c>
      <c r="L1121">
        <f t="shared" si="336"/>
        <v>1121</v>
      </c>
      <c r="M1121">
        <f t="shared" si="337"/>
        <v>1120</v>
      </c>
      <c r="N1121" s="3">
        <f t="shared" ca="1" si="343"/>
        <v>110949</v>
      </c>
      <c r="O1121" s="5">
        <f t="shared" ca="1" si="338"/>
        <v>162047</v>
      </c>
      <c r="P1121" t="str">
        <f t="shared" ca="1" si="339"/>
        <v xml:space="preserve"> 信用卡 </v>
      </c>
      <c r="Q1121" t="str">
        <f t="shared" ca="1" si="340"/>
        <v xml:space="preserve"> 支付宝 </v>
      </c>
      <c r="R1121" t="str">
        <f t="shared" ca="1" si="341"/>
        <v xml:space="preserve"> 信用卡 </v>
      </c>
      <c r="S1121" t="str">
        <f t="shared" ca="1" si="342"/>
        <v>信用卡 - 支付宝 - 信用卡</v>
      </c>
    </row>
    <row r="1122" spans="1:19" x14ac:dyDescent="0.2">
      <c r="A1122" s="3">
        <f t="shared" ca="1" si="328"/>
        <v>162047</v>
      </c>
      <c r="B1122">
        <v>100107</v>
      </c>
      <c r="C1122">
        <f t="shared" ca="1" si="329"/>
        <v>13450272236</v>
      </c>
      <c r="D1122" t="str">
        <f t="shared" ref="D1122:E1141" ca="1" si="345">IF(RAND()&lt;0.33," 天猫 ",IF(RAND()&lt;0.66," 微信 "," App "))</f>
        <v xml:space="preserve"> 微信 </v>
      </c>
      <c r="E1122" t="str">
        <f t="shared" ca="1" si="345"/>
        <v xml:space="preserve"> App </v>
      </c>
      <c r="F1122" t="str">
        <f t="shared" ca="1" si="330"/>
        <v xml:space="preserve"> 微信支付 </v>
      </c>
      <c r="G1122" t="str">
        <f t="shared" ca="1" si="331"/>
        <v xml:space="preserve"> 微信 - App - 微信支付 </v>
      </c>
      <c r="H1122" t="str">
        <f t="shared" ca="1" si="332"/>
        <v>2236</v>
      </c>
      <c r="I1122">
        <f t="shared" ca="1" si="333"/>
        <v>6</v>
      </c>
      <c r="J1122" t="str">
        <f t="shared" ca="1" si="334"/>
        <v>微信 - App - 微信支付</v>
      </c>
      <c r="K1122" t="str">
        <f t="shared" ca="1" si="335"/>
        <v>134****2236</v>
      </c>
      <c r="L1122">
        <f t="shared" si="336"/>
        <v>1122</v>
      </c>
      <c r="M1122">
        <f t="shared" si="337"/>
        <v>1121</v>
      </c>
      <c r="N1122" s="3">
        <f t="shared" ca="1" si="343"/>
        <v>175665</v>
      </c>
      <c r="O1122" s="5">
        <f t="shared" ca="1" si="338"/>
        <v>157591</v>
      </c>
      <c r="P1122" t="str">
        <f t="shared" ca="1" si="339"/>
        <v xml:space="preserve"> 信用卡 </v>
      </c>
      <c r="Q1122" t="str">
        <f t="shared" ca="1" si="340"/>
        <v xml:space="preserve"> 支付宝 </v>
      </c>
      <c r="R1122" t="str">
        <f t="shared" ca="1" si="341"/>
        <v xml:space="preserve"> 支付宝 </v>
      </c>
      <c r="S1122" t="str">
        <f t="shared" ca="1" si="342"/>
        <v>信用卡 - 支付宝 - 支付宝</v>
      </c>
    </row>
    <row r="1123" spans="1:19" x14ac:dyDescent="0.2">
      <c r="A1123" s="3">
        <f t="shared" ca="1" si="328"/>
        <v>157591</v>
      </c>
      <c r="B1123">
        <v>100832</v>
      </c>
      <c r="C1123">
        <f t="shared" ca="1" si="329"/>
        <v>13584899774</v>
      </c>
      <c r="D1123" t="str">
        <f t="shared" ca="1" si="345"/>
        <v xml:space="preserve"> 微信 </v>
      </c>
      <c r="E1123" t="str">
        <f t="shared" ca="1" si="345"/>
        <v xml:space="preserve"> 微信 </v>
      </c>
      <c r="F1123" t="str">
        <f t="shared" ca="1" si="330"/>
        <v xml:space="preserve"> 信用卡 </v>
      </c>
      <c r="G1123" t="str">
        <f t="shared" ca="1" si="331"/>
        <v xml:space="preserve"> 微信 - 微信 - 信用卡 </v>
      </c>
      <c r="H1123" t="str">
        <f t="shared" ca="1" si="332"/>
        <v>9774</v>
      </c>
      <c r="I1123">
        <f t="shared" ca="1" si="333"/>
        <v>6</v>
      </c>
      <c r="J1123" t="str">
        <f t="shared" ca="1" si="334"/>
        <v>微信 - 微信 - 信用卡</v>
      </c>
      <c r="K1123" t="str">
        <f t="shared" ca="1" si="335"/>
        <v>135****9774</v>
      </c>
      <c r="L1123">
        <f t="shared" si="336"/>
        <v>1123</v>
      </c>
      <c r="M1123">
        <f t="shared" si="337"/>
        <v>1122</v>
      </c>
      <c r="N1123" s="3">
        <f t="shared" ca="1" si="343"/>
        <v>138335</v>
      </c>
      <c r="O1123" s="5">
        <f t="shared" ca="1" si="338"/>
        <v>135767</v>
      </c>
      <c r="P1123" t="str">
        <f t="shared" ca="1" si="339"/>
        <v xml:space="preserve"> 支付宝 </v>
      </c>
      <c r="Q1123" t="str">
        <f t="shared" ca="1" si="340"/>
        <v xml:space="preserve"> 微信支付 </v>
      </c>
      <c r="R1123" t="str">
        <f t="shared" ca="1" si="341"/>
        <v xml:space="preserve"> 支付宝 </v>
      </c>
      <c r="S1123" t="str">
        <f t="shared" ca="1" si="342"/>
        <v>支付宝 - 微信支付 - 支付宝</v>
      </c>
    </row>
    <row r="1124" spans="1:19" x14ac:dyDescent="0.2">
      <c r="A1124" s="3">
        <f t="shared" ca="1" si="328"/>
        <v>135767</v>
      </c>
      <c r="B1124">
        <v>101410</v>
      </c>
      <c r="C1124">
        <f t="shared" ca="1" si="329"/>
        <v>13024522220</v>
      </c>
      <c r="D1124" t="str">
        <f t="shared" ca="1" si="345"/>
        <v xml:space="preserve"> 微信 </v>
      </c>
      <c r="E1124" t="str">
        <f t="shared" ca="1" si="345"/>
        <v xml:space="preserve"> 微信 </v>
      </c>
      <c r="F1124" t="str">
        <f t="shared" ca="1" si="330"/>
        <v xml:space="preserve"> 信用卡 </v>
      </c>
      <c r="G1124" t="str">
        <f t="shared" ca="1" si="331"/>
        <v xml:space="preserve"> 微信 - 微信 - 信用卡 </v>
      </c>
      <c r="H1124" t="str">
        <f t="shared" ca="1" si="332"/>
        <v>2220</v>
      </c>
      <c r="I1124">
        <f t="shared" ca="1" si="333"/>
        <v>6</v>
      </c>
      <c r="J1124" t="str">
        <f t="shared" ca="1" si="334"/>
        <v>微信 - 微信 - 信用卡</v>
      </c>
      <c r="K1124" t="str">
        <f t="shared" ca="1" si="335"/>
        <v>130****2220</v>
      </c>
      <c r="L1124">
        <f t="shared" si="336"/>
        <v>1124</v>
      </c>
      <c r="M1124">
        <f t="shared" si="337"/>
        <v>1123</v>
      </c>
      <c r="N1124" s="3">
        <f t="shared" ca="1" si="343"/>
        <v>184736</v>
      </c>
      <c r="O1124" s="5">
        <f t="shared" ca="1" si="338"/>
        <v>192390</v>
      </c>
      <c r="P1124" t="str">
        <f t="shared" ca="1" si="339"/>
        <v xml:space="preserve"> 信用卡 </v>
      </c>
      <c r="Q1124" t="str">
        <f t="shared" ca="1" si="340"/>
        <v xml:space="preserve"> 微信支付 </v>
      </c>
      <c r="R1124" t="str">
        <f t="shared" ca="1" si="341"/>
        <v xml:space="preserve"> 信用卡 </v>
      </c>
      <c r="S1124" t="str">
        <f t="shared" ca="1" si="342"/>
        <v>信用卡 - 微信支付 - 信用卡</v>
      </c>
    </row>
    <row r="1125" spans="1:19" x14ac:dyDescent="0.2">
      <c r="A1125" s="3">
        <f t="shared" ca="1" si="328"/>
        <v>192390</v>
      </c>
      <c r="B1125">
        <v>100647</v>
      </c>
      <c r="C1125">
        <f t="shared" ca="1" si="329"/>
        <v>13091011188</v>
      </c>
      <c r="D1125" t="str">
        <f t="shared" ca="1" si="345"/>
        <v xml:space="preserve"> App </v>
      </c>
      <c r="E1125" t="str">
        <f t="shared" ca="1" si="345"/>
        <v xml:space="preserve"> 微信 </v>
      </c>
      <c r="F1125" t="str">
        <f t="shared" ca="1" si="330"/>
        <v xml:space="preserve"> 微信支付 </v>
      </c>
      <c r="G1125" t="str">
        <f t="shared" ca="1" si="331"/>
        <v xml:space="preserve"> App - 微信 - 微信支付 </v>
      </c>
      <c r="H1125" t="str">
        <f t="shared" ca="1" si="332"/>
        <v>1188</v>
      </c>
      <c r="I1125">
        <f t="shared" ca="1" si="333"/>
        <v>6</v>
      </c>
      <c r="J1125" t="str">
        <f t="shared" ca="1" si="334"/>
        <v>App - 微信 - 微信支付</v>
      </c>
      <c r="K1125" t="str">
        <f t="shared" ca="1" si="335"/>
        <v>130****1188</v>
      </c>
      <c r="L1125">
        <f t="shared" si="336"/>
        <v>1125</v>
      </c>
      <c r="M1125">
        <f t="shared" si="337"/>
        <v>1124</v>
      </c>
      <c r="N1125" s="3">
        <f t="shared" ca="1" si="343"/>
        <v>117652</v>
      </c>
      <c r="O1125" s="5">
        <f t="shared" ca="1" si="338"/>
        <v>152550</v>
      </c>
      <c r="P1125" t="str">
        <f t="shared" ca="1" si="339"/>
        <v xml:space="preserve"> 微信支付 </v>
      </c>
      <c r="Q1125" t="str">
        <f t="shared" ca="1" si="340"/>
        <v xml:space="preserve"> 支付宝 </v>
      </c>
      <c r="R1125" t="str">
        <f t="shared" ca="1" si="341"/>
        <v xml:space="preserve"> 微信支付 </v>
      </c>
      <c r="S1125" t="str">
        <f t="shared" ca="1" si="342"/>
        <v>微信支付 - 支付宝 - 微信支付</v>
      </c>
    </row>
    <row r="1126" spans="1:19" x14ac:dyDescent="0.2">
      <c r="A1126" s="3">
        <f t="shared" ca="1" si="328"/>
        <v>152550</v>
      </c>
      <c r="B1126">
        <v>100565</v>
      </c>
      <c r="C1126">
        <f t="shared" ca="1" si="329"/>
        <v>13277268891</v>
      </c>
      <c r="D1126" t="str">
        <f t="shared" ca="1" si="345"/>
        <v xml:space="preserve"> 天猫 </v>
      </c>
      <c r="E1126" t="str">
        <f t="shared" ca="1" si="345"/>
        <v xml:space="preserve"> 微信 </v>
      </c>
      <c r="F1126" t="str">
        <f t="shared" ca="1" si="330"/>
        <v xml:space="preserve"> 支付宝 </v>
      </c>
      <c r="G1126" t="str">
        <f t="shared" ca="1" si="331"/>
        <v xml:space="preserve"> 天猫 - 微信 - 支付宝 </v>
      </c>
      <c r="H1126" t="str">
        <f t="shared" ca="1" si="332"/>
        <v>8891</v>
      </c>
      <c r="I1126">
        <f t="shared" ca="1" si="333"/>
        <v>6</v>
      </c>
      <c r="J1126" t="str">
        <f t="shared" ca="1" si="334"/>
        <v>天猫 - 微信 - 支付宝</v>
      </c>
      <c r="K1126" t="str">
        <f t="shared" ca="1" si="335"/>
        <v>132****8891</v>
      </c>
      <c r="L1126">
        <f t="shared" si="336"/>
        <v>1126</v>
      </c>
      <c r="M1126">
        <f t="shared" si="337"/>
        <v>1125</v>
      </c>
      <c r="N1126" s="3">
        <f t="shared" ca="1" si="343"/>
        <v>189137</v>
      </c>
      <c r="O1126" s="5">
        <f t="shared" ca="1" si="338"/>
        <v>159816</v>
      </c>
      <c r="P1126" t="str">
        <f t="shared" ca="1" si="339"/>
        <v xml:space="preserve"> 微信支付 </v>
      </c>
      <c r="Q1126" t="str">
        <f t="shared" ca="1" si="340"/>
        <v xml:space="preserve"> 信用卡 </v>
      </c>
      <c r="R1126" t="str">
        <f t="shared" ca="1" si="341"/>
        <v xml:space="preserve"> 信用卡 </v>
      </c>
      <c r="S1126" t="str">
        <f t="shared" ca="1" si="342"/>
        <v>微信支付 - 信用卡 - 信用卡</v>
      </c>
    </row>
    <row r="1127" spans="1:19" x14ac:dyDescent="0.2">
      <c r="A1127" s="3">
        <f t="shared" ca="1" si="328"/>
        <v>159816</v>
      </c>
      <c r="B1127">
        <v>100744</v>
      </c>
      <c r="C1127">
        <f t="shared" ca="1" si="329"/>
        <v>13005684521</v>
      </c>
      <c r="D1127" t="str">
        <f t="shared" ca="1" si="345"/>
        <v xml:space="preserve"> 天猫 </v>
      </c>
      <c r="E1127" t="str">
        <f t="shared" ca="1" si="345"/>
        <v xml:space="preserve"> 微信 </v>
      </c>
      <c r="F1127" t="str">
        <f t="shared" ca="1" si="330"/>
        <v xml:space="preserve"> 信用卡 </v>
      </c>
      <c r="G1127" t="str">
        <f t="shared" ca="1" si="331"/>
        <v xml:space="preserve"> 天猫 - 微信 - 信用卡 </v>
      </c>
      <c r="H1127" t="str">
        <f t="shared" ca="1" si="332"/>
        <v>4521</v>
      </c>
      <c r="I1127">
        <f t="shared" ca="1" si="333"/>
        <v>6</v>
      </c>
      <c r="J1127" t="str">
        <f t="shared" ca="1" si="334"/>
        <v>天猫 - 微信 - 信用卡</v>
      </c>
      <c r="K1127" t="str">
        <f t="shared" ca="1" si="335"/>
        <v>130****4521</v>
      </c>
      <c r="L1127">
        <f t="shared" si="336"/>
        <v>1127</v>
      </c>
      <c r="M1127">
        <f t="shared" si="337"/>
        <v>1126</v>
      </c>
      <c r="N1127" s="3">
        <f t="shared" ca="1" si="343"/>
        <v>109787</v>
      </c>
      <c r="O1127" s="5">
        <f t="shared" ca="1" si="338"/>
        <v>173753</v>
      </c>
      <c r="P1127" t="str">
        <f t="shared" ca="1" si="339"/>
        <v xml:space="preserve"> 微信支付 </v>
      </c>
      <c r="Q1127" t="str">
        <f t="shared" ca="1" si="340"/>
        <v xml:space="preserve"> 信用卡 </v>
      </c>
      <c r="R1127" t="str">
        <f t="shared" ca="1" si="341"/>
        <v xml:space="preserve"> 信用卡 </v>
      </c>
      <c r="S1127" t="str">
        <f t="shared" ca="1" si="342"/>
        <v>微信支付 - 信用卡 - 信用卡</v>
      </c>
    </row>
    <row r="1128" spans="1:19" x14ac:dyDescent="0.2">
      <c r="A1128" s="3">
        <f t="shared" ca="1" si="328"/>
        <v>173753</v>
      </c>
      <c r="B1128">
        <v>100680</v>
      </c>
      <c r="C1128">
        <f t="shared" ca="1" si="329"/>
        <v>13939392996</v>
      </c>
      <c r="D1128" t="str">
        <f t="shared" ca="1" si="345"/>
        <v xml:space="preserve"> 天猫 </v>
      </c>
      <c r="E1128" t="str">
        <f t="shared" ca="1" si="345"/>
        <v xml:space="preserve"> 天猫 </v>
      </c>
      <c r="F1128" t="str">
        <f t="shared" ca="1" si="330"/>
        <v xml:space="preserve"> 支付宝 </v>
      </c>
      <c r="G1128" t="str">
        <f t="shared" ca="1" si="331"/>
        <v xml:space="preserve"> 天猫 - 天猫 - 支付宝 </v>
      </c>
      <c r="H1128" t="str">
        <f t="shared" ca="1" si="332"/>
        <v>2996</v>
      </c>
      <c r="I1128">
        <f t="shared" ca="1" si="333"/>
        <v>6</v>
      </c>
      <c r="J1128" t="str">
        <f t="shared" ca="1" si="334"/>
        <v>天猫 - 天猫 - 支付宝</v>
      </c>
      <c r="K1128" t="str">
        <f t="shared" ca="1" si="335"/>
        <v>139****2996</v>
      </c>
      <c r="L1128">
        <f t="shared" si="336"/>
        <v>1128</v>
      </c>
      <c r="M1128">
        <f t="shared" si="337"/>
        <v>1127</v>
      </c>
      <c r="N1128" s="3">
        <f t="shared" ca="1" si="343"/>
        <v>168929</v>
      </c>
      <c r="O1128" s="5">
        <f t="shared" ca="1" si="338"/>
        <v>122998</v>
      </c>
      <c r="P1128" t="str">
        <f t="shared" ca="1" si="339"/>
        <v xml:space="preserve"> 微信支付 </v>
      </c>
      <c r="Q1128" t="str">
        <f t="shared" ca="1" si="340"/>
        <v xml:space="preserve"> 信用卡 </v>
      </c>
      <c r="R1128" t="str">
        <f t="shared" ca="1" si="341"/>
        <v xml:space="preserve"> 微信支付 </v>
      </c>
      <c r="S1128" t="str">
        <f t="shared" ca="1" si="342"/>
        <v>微信支付 - 信用卡 - 微信支付</v>
      </c>
    </row>
    <row r="1129" spans="1:19" x14ac:dyDescent="0.2">
      <c r="A1129" s="3">
        <f t="shared" ca="1" si="328"/>
        <v>122998</v>
      </c>
      <c r="B1129">
        <v>101416</v>
      </c>
      <c r="C1129">
        <f t="shared" ca="1" si="329"/>
        <v>13358824824</v>
      </c>
      <c r="D1129" t="str">
        <f t="shared" ca="1" si="345"/>
        <v xml:space="preserve"> 天猫 </v>
      </c>
      <c r="E1129" t="str">
        <f t="shared" ca="1" si="345"/>
        <v xml:space="preserve"> 天猫 </v>
      </c>
      <c r="F1129" t="str">
        <f t="shared" ca="1" si="330"/>
        <v xml:space="preserve"> 微信支付 </v>
      </c>
      <c r="G1129" t="str">
        <f t="shared" ca="1" si="331"/>
        <v xml:space="preserve"> 天猫 - 天猫 - 微信支付 </v>
      </c>
      <c r="H1129" t="str">
        <f t="shared" ca="1" si="332"/>
        <v>4824</v>
      </c>
      <c r="I1129">
        <f t="shared" ca="1" si="333"/>
        <v>6</v>
      </c>
      <c r="J1129" t="str">
        <f t="shared" ca="1" si="334"/>
        <v>天猫 - 天猫 - 微信支付</v>
      </c>
      <c r="K1129" t="str">
        <f t="shared" ca="1" si="335"/>
        <v>133****4824</v>
      </c>
      <c r="L1129">
        <f t="shared" si="336"/>
        <v>1129</v>
      </c>
      <c r="M1129">
        <f t="shared" si="337"/>
        <v>1128</v>
      </c>
      <c r="N1129" s="3">
        <f t="shared" ca="1" si="343"/>
        <v>171415</v>
      </c>
      <c r="O1129" s="5">
        <f t="shared" ca="1" si="338"/>
        <v>184984</v>
      </c>
      <c r="P1129" t="str">
        <f t="shared" ca="1" si="339"/>
        <v xml:space="preserve"> 信用卡 </v>
      </c>
      <c r="Q1129" t="str">
        <f t="shared" ca="1" si="340"/>
        <v xml:space="preserve"> 微信支付 </v>
      </c>
      <c r="R1129" t="str">
        <f t="shared" ca="1" si="341"/>
        <v xml:space="preserve"> 信用卡 </v>
      </c>
      <c r="S1129" t="str">
        <f t="shared" ca="1" si="342"/>
        <v>信用卡 - 微信支付 - 信用卡</v>
      </c>
    </row>
    <row r="1130" spans="1:19" x14ac:dyDescent="0.2">
      <c r="A1130" s="3">
        <f t="shared" ca="1" si="328"/>
        <v>184984</v>
      </c>
      <c r="B1130">
        <v>101319</v>
      </c>
      <c r="C1130">
        <f t="shared" ca="1" si="329"/>
        <v>13026090247</v>
      </c>
      <c r="D1130" t="str">
        <f t="shared" ca="1" si="345"/>
        <v xml:space="preserve"> 微信 </v>
      </c>
      <c r="E1130" t="str">
        <f t="shared" ca="1" si="345"/>
        <v xml:space="preserve"> 天猫 </v>
      </c>
      <c r="F1130" t="str">
        <f t="shared" ca="1" si="330"/>
        <v xml:space="preserve"> 信用卡 </v>
      </c>
      <c r="G1130" t="str">
        <f t="shared" ca="1" si="331"/>
        <v xml:space="preserve"> 微信 - 天猫 - 信用卡 </v>
      </c>
      <c r="H1130" t="str">
        <f t="shared" ca="1" si="332"/>
        <v>0247</v>
      </c>
      <c r="I1130">
        <f t="shared" ca="1" si="333"/>
        <v>6</v>
      </c>
      <c r="J1130" t="str">
        <f t="shared" ca="1" si="334"/>
        <v>微信 - 天猫 - 信用卡</v>
      </c>
      <c r="K1130" t="str">
        <f t="shared" ca="1" si="335"/>
        <v>130****0247</v>
      </c>
      <c r="L1130">
        <f t="shared" si="336"/>
        <v>1130</v>
      </c>
      <c r="M1130">
        <f t="shared" si="337"/>
        <v>1129</v>
      </c>
      <c r="N1130" s="3">
        <f t="shared" ca="1" si="343"/>
        <v>137824</v>
      </c>
      <c r="O1130" s="5">
        <f t="shared" ca="1" si="338"/>
        <v>111247</v>
      </c>
      <c r="P1130" t="str">
        <f t="shared" ca="1" si="339"/>
        <v xml:space="preserve"> 信用卡 </v>
      </c>
      <c r="Q1130" t="str">
        <f t="shared" ca="1" si="340"/>
        <v xml:space="preserve"> 微信支付 </v>
      </c>
      <c r="R1130" t="str">
        <f t="shared" ca="1" si="341"/>
        <v xml:space="preserve"> 信用卡 </v>
      </c>
      <c r="S1130" t="str">
        <f t="shared" ca="1" si="342"/>
        <v>信用卡 - 微信支付 - 信用卡</v>
      </c>
    </row>
    <row r="1131" spans="1:19" x14ac:dyDescent="0.2">
      <c r="A1131" s="3">
        <f t="shared" ca="1" si="328"/>
        <v>111247</v>
      </c>
      <c r="B1131">
        <v>100342</v>
      </c>
      <c r="C1131">
        <f t="shared" ca="1" si="329"/>
        <v>13753929535</v>
      </c>
      <c r="D1131" t="str">
        <f t="shared" ca="1" si="345"/>
        <v xml:space="preserve"> 天猫 </v>
      </c>
      <c r="E1131" t="str">
        <f t="shared" ca="1" si="345"/>
        <v xml:space="preserve"> App </v>
      </c>
      <c r="F1131" t="str">
        <f t="shared" ca="1" si="330"/>
        <v xml:space="preserve"> 微信支付 </v>
      </c>
      <c r="G1131" t="str">
        <f t="shared" ca="1" si="331"/>
        <v xml:space="preserve"> 天猫 - App - 微信支付 </v>
      </c>
      <c r="H1131" t="str">
        <f t="shared" ca="1" si="332"/>
        <v>9535</v>
      </c>
      <c r="I1131">
        <f t="shared" ca="1" si="333"/>
        <v>6</v>
      </c>
      <c r="J1131" t="str">
        <f t="shared" ca="1" si="334"/>
        <v>天猫 - App - 微信支付</v>
      </c>
      <c r="K1131" t="str">
        <f t="shared" ca="1" si="335"/>
        <v>137****9535</v>
      </c>
      <c r="L1131">
        <f t="shared" si="336"/>
        <v>1131</v>
      </c>
      <c r="M1131">
        <f t="shared" si="337"/>
        <v>1130</v>
      </c>
      <c r="N1131" s="3">
        <f t="shared" ca="1" si="343"/>
        <v>177544</v>
      </c>
      <c r="O1131" s="5">
        <f t="shared" ca="1" si="338"/>
        <v>165283</v>
      </c>
      <c r="P1131" t="str">
        <f t="shared" ca="1" si="339"/>
        <v xml:space="preserve"> 信用卡 </v>
      </c>
      <c r="Q1131" t="str">
        <f t="shared" ca="1" si="340"/>
        <v xml:space="preserve"> 微信支付 </v>
      </c>
      <c r="R1131" t="str">
        <f t="shared" ca="1" si="341"/>
        <v xml:space="preserve"> 信用卡 </v>
      </c>
      <c r="S1131" t="str">
        <f t="shared" ca="1" si="342"/>
        <v>信用卡 - 微信支付 - 信用卡</v>
      </c>
    </row>
    <row r="1132" spans="1:19" x14ac:dyDescent="0.2">
      <c r="A1132" s="3">
        <f t="shared" ca="1" si="328"/>
        <v>165283</v>
      </c>
      <c r="B1132">
        <v>101008</v>
      </c>
      <c r="C1132">
        <f t="shared" ca="1" si="329"/>
        <v>13713943045</v>
      </c>
      <c r="D1132" t="str">
        <f t="shared" ca="1" si="345"/>
        <v xml:space="preserve"> 微信 </v>
      </c>
      <c r="E1132" t="str">
        <f t="shared" ca="1" si="345"/>
        <v xml:space="preserve"> 微信 </v>
      </c>
      <c r="F1132" t="str">
        <f t="shared" ca="1" si="330"/>
        <v xml:space="preserve"> 微信支付 </v>
      </c>
      <c r="G1132" t="str">
        <f t="shared" ca="1" si="331"/>
        <v xml:space="preserve"> 微信 - 微信 - 微信支付 </v>
      </c>
      <c r="H1132" t="str">
        <f t="shared" ca="1" si="332"/>
        <v>3045</v>
      </c>
      <c r="I1132">
        <f t="shared" ca="1" si="333"/>
        <v>6</v>
      </c>
      <c r="J1132" t="str">
        <f t="shared" ca="1" si="334"/>
        <v>微信 - 微信 - 微信支付</v>
      </c>
      <c r="K1132" t="str">
        <f t="shared" ca="1" si="335"/>
        <v>137****3045</v>
      </c>
      <c r="L1132">
        <f t="shared" si="336"/>
        <v>1132</v>
      </c>
      <c r="M1132">
        <f t="shared" si="337"/>
        <v>1131</v>
      </c>
      <c r="N1132" s="3">
        <f t="shared" ca="1" si="343"/>
        <v>148710</v>
      </c>
      <c r="O1132" s="5">
        <f t="shared" ca="1" si="338"/>
        <v>187266</v>
      </c>
      <c r="P1132" t="str">
        <f t="shared" ca="1" si="339"/>
        <v xml:space="preserve"> 微信支付 </v>
      </c>
      <c r="Q1132" t="str">
        <f t="shared" ca="1" si="340"/>
        <v xml:space="preserve"> 微信支付 </v>
      </c>
      <c r="R1132" t="str">
        <f t="shared" ca="1" si="341"/>
        <v xml:space="preserve"> 支付宝 </v>
      </c>
      <c r="S1132" t="str">
        <f t="shared" ca="1" si="342"/>
        <v>微信支付 - 微信支付 - 支付宝</v>
      </c>
    </row>
    <row r="1133" spans="1:19" x14ac:dyDescent="0.2">
      <c r="A1133" s="3">
        <f t="shared" ca="1" si="328"/>
        <v>187266</v>
      </c>
      <c r="B1133">
        <v>100011</v>
      </c>
      <c r="C1133">
        <f t="shared" ca="1" si="329"/>
        <v>13675156247</v>
      </c>
      <c r="D1133" t="str">
        <f t="shared" ca="1" si="345"/>
        <v xml:space="preserve"> 微信 </v>
      </c>
      <c r="E1133" t="str">
        <f t="shared" ca="1" si="345"/>
        <v xml:space="preserve"> 微信 </v>
      </c>
      <c r="F1133" t="str">
        <f t="shared" ca="1" si="330"/>
        <v xml:space="preserve"> 微信支付 </v>
      </c>
      <c r="G1133" t="str">
        <f t="shared" ca="1" si="331"/>
        <v xml:space="preserve"> 微信 - 微信 - 微信支付 </v>
      </c>
      <c r="H1133" t="str">
        <f t="shared" ca="1" si="332"/>
        <v>6247</v>
      </c>
      <c r="I1133">
        <f t="shared" ca="1" si="333"/>
        <v>6</v>
      </c>
      <c r="J1133" t="str">
        <f t="shared" ca="1" si="334"/>
        <v>微信 - 微信 - 微信支付</v>
      </c>
      <c r="K1133" t="str">
        <f t="shared" ca="1" si="335"/>
        <v>136****6247</v>
      </c>
      <c r="L1133">
        <f t="shared" si="336"/>
        <v>1133</v>
      </c>
      <c r="M1133">
        <f t="shared" si="337"/>
        <v>1132</v>
      </c>
      <c r="N1133" s="3">
        <f t="shared" ca="1" si="343"/>
        <v>170969</v>
      </c>
      <c r="O1133" s="5">
        <f t="shared" ca="1" si="338"/>
        <v>141161</v>
      </c>
      <c r="P1133" t="str">
        <f t="shared" ca="1" si="339"/>
        <v xml:space="preserve"> 支付宝 </v>
      </c>
      <c r="Q1133" t="str">
        <f t="shared" ca="1" si="340"/>
        <v xml:space="preserve"> 支付宝 </v>
      </c>
      <c r="R1133" t="str">
        <f t="shared" ca="1" si="341"/>
        <v xml:space="preserve"> 微信支付 </v>
      </c>
      <c r="S1133" t="str">
        <f t="shared" ca="1" si="342"/>
        <v>支付宝 - 支付宝 - 微信支付</v>
      </c>
    </row>
    <row r="1134" spans="1:19" x14ac:dyDescent="0.2">
      <c r="A1134" s="3">
        <f t="shared" ca="1" si="328"/>
        <v>141161</v>
      </c>
      <c r="B1134">
        <v>101033</v>
      </c>
      <c r="C1134">
        <f t="shared" ca="1" si="329"/>
        <v>13897236555</v>
      </c>
      <c r="D1134" t="str">
        <f t="shared" ca="1" si="345"/>
        <v xml:space="preserve"> App </v>
      </c>
      <c r="E1134" t="str">
        <f t="shared" ca="1" si="345"/>
        <v xml:space="preserve"> 微信 </v>
      </c>
      <c r="F1134" t="str">
        <f t="shared" ca="1" si="330"/>
        <v xml:space="preserve"> 支付宝 </v>
      </c>
      <c r="G1134" t="str">
        <f t="shared" ca="1" si="331"/>
        <v xml:space="preserve"> App - 微信 - 支付宝 </v>
      </c>
      <c r="H1134" t="str">
        <f t="shared" ca="1" si="332"/>
        <v>6555</v>
      </c>
      <c r="I1134">
        <f t="shared" ca="1" si="333"/>
        <v>6</v>
      </c>
      <c r="J1134" t="str">
        <f t="shared" ca="1" si="334"/>
        <v>App - 微信 - 支付宝</v>
      </c>
      <c r="K1134" t="str">
        <f t="shared" ca="1" si="335"/>
        <v>138****6555</v>
      </c>
      <c r="L1134">
        <f t="shared" si="336"/>
        <v>1134</v>
      </c>
      <c r="M1134">
        <f t="shared" si="337"/>
        <v>1133</v>
      </c>
      <c r="N1134" s="3">
        <f t="shared" ca="1" si="343"/>
        <v>153392</v>
      </c>
      <c r="O1134" s="5">
        <f t="shared" ca="1" si="338"/>
        <v>137960</v>
      </c>
      <c r="P1134" t="str">
        <f t="shared" ca="1" si="339"/>
        <v xml:space="preserve"> 信用卡 </v>
      </c>
      <c r="Q1134" t="str">
        <f t="shared" ca="1" si="340"/>
        <v xml:space="preserve"> 信用卡 </v>
      </c>
      <c r="R1134" t="str">
        <f t="shared" ca="1" si="341"/>
        <v xml:space="preserve"> 信用卡 </v>
      </c>
      <c r="S1134" t="str">
        <f t="shared" ca="1" si="342"/>
        <v>信用卡 - 信用卡 - 信用卡</v>
      </c>
    </row>
    <row r="1135" spans="1:19" x14ac:dyDescent="0.2">
      <c r="A1135" s="3">
        <f t="shared" ca="1" si="328"/>
        <v>137960</v>
      </c>
      <c r="B1135">
        <v>100826</v>
      </c>
      <c r="C1135">
        <f t="shared" ca="1" si="329"/>
        <v>13471065230</v>
      </c>
      <c r="D1135" t="str">
        <f t="shared" ca="1" si="345"/>
        <v xml:space="preserve"> 天猫 </v>
      </c>
      <c r="E1135" t="str">
        <f t="shared" ca="1" si="345"/>
        <v xml:space="preserve"> App </v>
      </c>
      <c r="F1135" t="str">
        <f t="shared" ca="1" si="330"/>
        <v xml:space="preserve"> 支付宝 </v>
      </c>
      <c r="G1135" t="str">
        <f t="shared" ca="1" si="331"/>
        <v xml:space="preserve"> 天猫 - App - 支付宝 </v>
      </c>
      <c r="H1135" t="str">
        <f t="shared" ca="1" si="332"/>
        <v>5230</v>
      </c>
      <c r="I1135">
        <f t="shared" ca="1" si="333"/>
        <v>6</v>
      </c>
      <c r="J1135" t="str">
        <f t="shared" ca="1" si="334"/>
        <v>天猫 - App - 支付宝</v>
      </c>
      <c r="K1135" t="str">
        <f t="shared" ca="1" si="335"/>
        <v>134****5230</v>
      </c>
      <c r="L1135">
        <f t="shared" si="336"/>
        <v>1135</v>
      </c>
      <c r="M1135">
        <f t="shared" si="337"/>
        <v>1134</v>
      </c>
      <c r="N1135" s="3">
        <f t="shared" ca="1" si="343"/>
        <v>175824</v>
      </c>
      <c r="O1135" s="5">
        <f t="shared" ca="1" si="338"/>
        <v>117932</v>
      </c>
      <c r="P1135" t="str">
        <f t="shared" ca="1" si="339"/>
        <v xml:space="preserve"> 微信支付 </v>
      </c>
      <c r="Q1135" t="str">
        <f t="shared" ca="1" si="340"/>
        <v xml:space="preserve"> 信用卡 </v>
      </c>
      <c r="R1135" t="str">
        <f t="shared" ca="1" si="341"/>
        <v xml:space="preserve"> 微信支付 </v>
      </c>
      <c r="S1135" t="str">
        <f t="shared" ca="1" si="342"/>
        <v>微信支付 - 信用卡 - 微信支付</v>
      </c>
    </row>
    <row r="1136" spans="1:19" x14ac:dyDescent="0.2">
      <c r="A1136" s="3">
        <f t="shared" ca="1" si="328"/>
        <v>117932</v>
      </c>
      <c r="B1136">
        <v>101450</v>
      </c>
      <c r="C1136">
        <f t="shared" ca="1" si="329"/>
        <v>13458106913</v>
      </c>
      <c r="D1136" t="str">
        <f t="shared" ca="1" si="345"/>
        <v xml:space="preserve"> App </v>
      </c>
      <c r="E1136" t="str">
        <f t="shared" ca="1" si="345"/>
        <v xml:space="preserve"> 天猫 </v>
      </c>
      <c r="F1136" t="str">
        <f t="shared" ca="1" si="330"/>
        <v xml:space="preserve"> 支付宝 </v>
      </c>
      <c r="G1136" t="str">
        <f t="shared" ca="1" si="331"/>
        <v xml:space="preserve"> App - 天猫 - 支付宝 </v>
      </c>
      <c r="H1136" t="str">
        <f t="shared" ca="1" si="332"/>
        <v>6913</v>
      </c>
      <c r="I1136">
        <f t="shared" ca="1" si="333"/>
        <v>6</v>
      </c>
      <c r="J1136" t="str">
        <f t="shared" ca="1" si="334"/>
        <v>App - 天猫 - 支付宝</v>
      </c>
      <c r="K1136" t="str">
        <f t="shared" ca="1" si="335"/>
        <v>134****6913</v>
      </c>
      <c r="L1136">
        <f t="shared" si="336"/>
        <v>1136</v>
      </c>
      <c r="M1136">
        <f t="shared" si="337"/>
        <v>1135</v>
      </c>
      <c r="N1136" s="3">
        <f t="shared" ca="1" si="343"/>
        <v>183409</v>
      </c>
      <c r="O1136" s="5">
        <f t="shared" ca="1" si="338"/>
        <v>150569</v>
      </c>
      <c r="P1136" t="str">
        <f t="shared" ca="1" si="339"/>
        <v xml:space="preserve"> 微信支付 </v>
      </c>
      <c r="Q1136" t="str">
        <f t="shared" ca="1" si="340"/>
        <v xml:space="preserve"> 信用卡 </v>
      </c>
      <c r="R1136" t="str">
        <f t="shared" ca="1" si="341"/>
        <v xml:space="preserve"> 支付宝 </v>
      </c>
      <c r="S1136" t="str">
        <f t="shared" ca="1" si="342"/>
        <v>微信支付 - 信用卡 - 支付宝</v>
      </c>
    </row>
    <row r="1137" spans="1:19" x14ac:dyDescent="0.2">
      <c r="A1137" s="3">
        <f t="shared" ca="1" si="328"/>
        <v>150569</v>
      </c>
      <c r="B1137">
        <v>100820</v>
      </c>
      <c r="C1137">
        <f t="shared" ca="1" si="329"/>
        <v>13385723578</v>
      </c>
      <c r="D1137" t="str">
        <f t="shared" ca="1" si="345"/>
        <v xml:space="preserve"> App </v>
      </c>
      <c r="E1137" t="str">
        <f t="shared" ca="1" si="345"/>
        <v xml:space="preserve"> 天猫 </v>
      </c>
      <c r="F1137" t="str">
        <f t="shared" ca="1" si="330"/>
        <v xml:space="preserve"> 支付宝 </v>
      </c>
      <c r="G1137" t="str">
        <f t="shared" ca="1" si="331"/>
        <v xml:space="preserve"> App - 天猫 - 支付宝 </v>
      </c>
      <c r="H1137" t="str">
        <f t="shared" ca="1" si="332"/>
        <v>3578</v>
      </c>
      <c r="I1137">
        <f t="shared" ca="1" si="333"/>
        <v>6</v>
      </c>
      <c r="J1137" t="str">
        <f t="shared" ca="1" si="334"/>
        <v>App - 天猫 - 支付宝</v>
      </c>
      <c r="K1137" t="str">
        <f t="shared" ca="1" si="335"/>
        <v>133****3578</v>
      </c>
      <c r="L1137">
        <f t="shared" si="336"/>
        <v>1137</v>
      </c>
      <c r="M1137">
        <f t="shared" si="337"/>
        <v>1136</v>
      </c>
      <c r="N1137" s="3">
        <f t="shared" ca="1" si="343"/>
        <v>158955</v>
      </c>
      <c r="O1137" s="5">
        <f t="shared" ca="1" si="338"/>
        <v>129305</v>
      </c>
      <c r="P1137" t="str">
        <f t="shared" ca="1" si="339"/>
        <v xml:space="preserve"> 支付宝 </v>
      </c>
      <c r="Q1137" t="str">
        <f t="shared" ca="1" si="340"/>
        <v xml:space="preserve"> 微信支付 </v>
      </c>
      <c r="R1137" t="str">
        <f t="shared" ca="1" si="341"/>
        <v xml:space="preserve"> 支付宝 </v>
      </c>
      <c r="S1137" t="str">
        <f t="shared" ca="1" si="342"/>
        <v>支付宝 - 微信支付 - 支付宝</v>
      </c>
    </row>
    <row r="1138" spans="1:19" x14ac:dyDescent="0.2">
      <c r="A1138" s="3">
        <f t="shared" ca="1" si="328"/>
        <v>129305</v>
      </c>
      <c r="B1138">
        <v>100857</v>
      </c>
      <c r="C1138">
        <f t="shared" ca="1" si="329"/>
        <v>13465738890</v>
      </c>
      <c r="D1138" t="str">
        <f t="shared" ca="1" si="345"/>
        <v xml:space="preserve"> App </v>
      </c>
      <c r="E1138" t="str">
        <f t="shared" ca="1" si="345"/>
        <v xml:space="preserve"> App </v>
      </c>
      <c r="F1138" t="str">
        <f t="shared" ca="1" si="330"/>
        <v xml:space="preserve"> 微信支付 </v>
      </c>
      <c r="G1138" t="str">
        <f t="shared" ca="1" si="331"/>
        <v xml:space="preserve"> App - App - 微信支付 </v>
      </c>
      <c r="H1138" t="str">
        <f t="shared" ca="1" si="332"/>
        <v>8890</v>
      </c>
      <c r="I1138">
        <f t="shared" ca="1" si="333"/>
        <v>6</v>
      </c>
      <c r="J1138" t="str">
        <f t="shared" ca="1" si="334"/>
        <v>App - App - 微信支付</v>
      </c>
      <c r="K1138" t="str">
        <f t="shared" ca="1" si="335"/>
        <v>134****8890</v>
      </c>
      <c r="L1138">
        <f t="shared" si="336"/>
        <v>1138</v>
      </c>
      <c r="M1138">
        <f t="shared" si="337"/>
        <v>1137</v>
      </c>
      <c r="N1138" s="3">
        <f t="shared" ca="1" si="343"/>
        <v>151095</v>
      </c>
      <c r="O1138" s="5">
        <f t="shared" ca="1" si="338"/>
        <v>107450</v>
      </c>
      <c r="P1138" t="str">
        <f t="shared" ca="1" si="339"/>
        <v xml:space="preserve"> 微信支付 </v>
      </c>
      <c r="Q1138" t="str">
        <f t="shared" ca="1" si="340"/>
        <v xml:space="preserve"> 支付宝 </v>
      </c>
      <c r="R1138" t="str">
        <f t="shared" ca="1" si="341"/>
        <v xml:space="preserve"> 微信支付 </v>
      </c>
      <c r="S1138" t="str">
        <f t="shared" ca="1" si="342"/>
        <v>微信支付 - 支付宝 - 微信支付</v>
      </c>
    </row>
    <row r="1139" spans="1:19" x14ac:dyDescent="0.2">
      <c r="A1139" s="3">
        <f t="shared" ca="1" si="328"/>
        <v>107450</v>
      </c>
      <c r="B1139">
        <v>100610</v>
      </c>
      <c r="C1139">
        <f t="shared" ca="1" si="329"/>
        <v>13925512278</v>
      </c>
      <c r="D1139" t="str">
        <f t="shared" ca="1" si="345"/>
        <v xml:space="preserve"> App </v>
      </c>
      <c r="E1139" t="str">
        <f t="shared" ca="1" si="345"/>
        <v xml:space="preserve"> 天猫 </v>
      </c>
      <c r="F1139" t="str">
        <f t="shared" ca="1" si="330"/>
        <v xml:space="preserve"> 信用卡 </v>
      </c>
      <c r="G1139" t="str">
        <f t="shared" ca="1" si="331"/>
        <v xml:space="preserve"> App - 天猫 - 信用卡 </v>
      </c>
      <c r="H1139" t="str">
        <f t="shared" ca="1" si="332"/>
        <v>2278</v>
      </c>
      <c r="I1139">
        <f t="shared" ca="1" si="333"/>
        <v>6</v>
      </c>
      <c r="J1139" t="str">
        <f t="shared" ca="1" si="334"/>
        <v>App - 天猫 - 信用卡</v>
      </c>
      <c r="K1139" t="str">
        <f t="shared" ca="1" si="335"/>
        <v>139****2278</v>
      </c>
      <c r="L1139">
        <f t="shared" si="336"/>
        <v>1139</v>
      </c>
      <c r="M1139">
        <f t="shared" si="337"/>
        <v>1138</v>
      </c>
      <c r="N1139" s="3">
        <f t="shared" ca="1" si="343"/>
        <v>133213</v>
      </c>
      <c r="O1139" s="5">
        <f t="shared" ca="1" si="338"/>
        <v>115506</v>
      </c>
      <c r="P1139" t="str">
        <f t="shared" ca="1" si="339"/>
        <v xml:space="preserve"> 信用卡 </v>
      </c>
      <c r="Q1139" t="str">
        <f t="shared" ca="1" si="340"/>
        <v xml:space="preserve"> 微信支付 </v>
      </c>
      <c r="R1139" t="str">
        <f t="shared" ca="1" si="341"/>
        <v xml:space="preserve"> 支付宝 </v>
      </c>
      <c r="S1139" t="str">
        <f t="shared" ca="1" si="342"/>
        <v>信用卡 - 微信支付 - 支付宝</v>
      </c>
    </row>
    <row r="1140" spans="1:19" x14ac:dyDescent="0.2">
      <c r="A1140" s="3">
        <f t="shared" ca="1" si="328"/>
        <v>115506</v>
      </c>
      <c r="B1140">
        <v>100782</v>
      </c>
      <c r="C1140">
        <f t="shared" ca="1" si="329"/>
        <v>13009806788</v>
      </c>
      <c r="D1140" t="str">
        <f t="shared" ca="1" si="345"/>
        <v xml:space="preserve"> 微信 </v>
      </c>
      <c r="E1140" t="str">
        <f t="shared" ca="1" si="345"/>
        <v xml:space="preserve"> 微信 </v>
      </c>
      <c r="F1140" t="str">
        <f t="shared" ca="1" si="330"/>
        <v xml:space="preserve"> 信用卡 </v>
      </c>
      <c r="G1140" t="str">
        <f t="shared" ca="1" si="331"/>
        <v xml:space="preserve"> 微信 - 微信 - 信用卡 </v>
      </c>
      <c r="H1140" t="str">
        <f t="shared" ca="1" si="332"/>
        <v>6788</v>
      </c>
      <c r="I1140">
        <f t="shared" ca="1" si="333"/>
        <v>6</v>
      </c>
      <c r="J1140" t="str">
        <f t="shared" ca="1" si="334"/>
        <v>微信 - 微信 - 信用卡</v>
      </c>
      <c r="K1140" t="str">
        <f t="shared" ca="1" si="335"/>
        <v>130****6788</v>
      </c>
      <c r="L1140">
        <f t="shared" si="336"/>
        <v>1140</v>
      </c>
      <c r="M1140">
        <f t="shared" si="337"/>
        <v>1139</v>
      </c>
      <c r="N1140" s="3">
        <f t="shared" ca="1" si="343"/>
        <v>144819</v>
      </c>
      <c r="O1140" s="5">
        <f t="shared" ca="1" si="338"/>
        <v>108732</v>
      </c>
      <c r="P1140" t="str">
        <f t="shared" ca="1" si="339"/>
        <v xml:space="preserve"> 微信支付 </v>
      </c>
      <c r="Q1140" t="str">
        <f t="shared" ca="1" si="340"/>
        <v xml:space="preserve"> 信用卡 </v>
      </c>
      <c r="R1140" t="str">
        <f t="shared" ca="1" si="341"/>
        <v xml:space="preserve"> 信用卡 </v>
      </c>
      <c r="S1140" t="str">
        <f t="shared" ca="1" si="342"/>
        <v>微信支付 - 信用卡 - 信用卡</v>
      </c>
    </row>
    <row r="1141" spans="1:19" x14ac:dyDescent="0.2">
      <c r="A1141" s="3">
        <f t="shared" ca="1" si="328"/>
        <v>108732</v>
      </c>
      <c r="B1141">
        <v>100936</v>
      </c>
      <c r="C1141">
        <f t="shared" ca="1" si="329"/>
        <v>13391441748</v>
      </c>
      <c r="D1141" t="str">
        <f t="shared" ca="1" si="345"/>
        <v xml:space="preserve"> App </v>
      </c>
      <c r="E1141" t="str">
        <f t="shared" ca="1" si="345"/>
        <v xml:space="preserve"> 微信 </v>
      </c>
      <c r="F1141" t="str">
        <f t="shared" ca="1" si="330"/>
        <v xml:space="preserve"> 微信支付 </v>
      </c>
      <c r="G1141" t="str">
        <f t="shared" ca="1" si="331"/>
        <v xml:space="preserve"> App - 微信 - 微信支付 </v>
      </c>
      <c r="H1141" t="str">
        <f t="shared" ca="1" si="332"/>
        <v>1748</v>
      </c>
      <c r="I1141">
        <f t="shared" ca="1" si="333"/>
        <v>6</v>
      </c>
      <c r="J1141" t="str">
        <f t="shared" ca="1" si="334"/>
        <v>App - 微信 - 微信支付</v>
      </c>
      <c r="K1141" t="str">
        <f t="shared" ca="1" si="335"/>
        <v>133****1748</v>
      </c>
      <c r="L1141">
        <f t="shared" si="336"/>
        <v>1141</v>
      </c>
      <c r="M1141">
        <f t="shared" si="337"/>
        <v>1140</v>
      </c>
      <c r="N1141" s="3">
        <f t="shared" ca="1" si="343"/>
        <v>177860</v>
      </c>
      <c r="O1141" s="5">
        <f t="shared" ca="1" si="338"/>
        <v>117652</v>
      </c>
      <c r="P1141" t="str">
        <f t="shared" ca="1" si="339"/>
        <v xml:space="preserve"> 微信支付 </v>
      </c>
      <c r="Q1141" t="str">
        <f t="shared" ca="1" si="340"/>
        <v xml:space="preserve"> 微信支付 </v>
      </c>
      <c r="R1141" t="str">
        <f t="shared" ca="1" si="341"/>
        <v xml:space="preserve"> 支付宝 </v>
      </c>
      <c r="S1141" t="str">
        <f t="shared" ca="1" si="342"/>
        <v>微信支付 - 微信支付 - 支付宝</v>
      </c>
    </row>
    <row r="1142" spans="1:19" x14ac:dyDescent="0.2">
      <c r="A1142" s="3">
        <f t="shared" ca="1" si="328"/>
        <v>117652</v>
      </c>
      <c r="B1142">
        <v>100648</v>
      </c>
      <c r="C1142">
        <f t="shared" ca="1" si="329"/>
        <v>13065588262</v>
      </c>
      <c r="D1142" t="str">
        <f t="shared" ref="D1142:E1161" ca="1" si="346">IF(RAND()&lt;0.33," 天猫 ",IF(RAND()&lt;0.66," 微信 "," App "))</f>
        <v xml:space="preserve"> 微信 </v>
      </c>
      <c r="E1142" t="str">
        <f t="shared" ca="1" si="346"/>
        <v xml:space="preserve"> 天猫 </v>
      </c>
      <c r="F1142" t="str">
        <f t="shared" ca="1" si="330"/>
        <v xml:space="preserve"> 微信支付 </v>
      </c>
      <c r="G1142" t="str">
        <f t="shared" ca="1" si="331"/>
        <v xml:space="preserve"> 微信 - 天猫 - 微信支付 </v>
      </c>
      <c r="H1142" t="str">
        <f t="shared" ca="1" si="332"/>
        <v>8262</v>
      </c>
      <c r="I1142">
        <f t="shared" ca="1" si="333"/>
        <v>6</v>
      </c>
      <c r="J1142" t="str">
        <f t="shared" ca="1" si="334"/>
        <v>微信 - 天猫 - 微信支付</v>
      </c>
      <c r="K1142" t="str">
        <f t="shared" ca="1" si="335"/>
        <v>130****8262</v>
      </c>
      <c r="L1142">
        <f t="shared" si="336"/>
        <v>1142</v>
      </c>
      <c r="M1142">
        <f t="shared" si="337"/>
        <v>1141</v>
      </c>
      <c r="N1142" s="3">
        <f t="shared" ca="1" si="343"/>
        <v>197173</v>
      </c>
      <c r="O1142" s="5">
        <f t="shared" ca="1" si="338"/>
        <v>135464</v>
      </c>
      <c r="P1142" t="str">
        <f t="shared" ca="1" si="339"/>
        <v xml:space="preserve"> 信用卡 </v>
      </c>
      <c r="Q1142" t="str">
        <f t="shared" ca="1" si="340"/>
        <v xml:space="preserve"> 微信支付 </v>
      </c>
      <c r="R1142" t="str">
        <f t="shared" ca="1" si="341"/>
        <v xml:space="preserve"> 微信支付 </v>
      </c>
      <c r="S1142" t="str">
        <f t="shared" ca="1" si="342"/>
        <v>信用卡 - 微信支付 - 微信支付</v>
      </c>
    </row>
    <row r="1143" spans="1:19" x14ac:dyDescent="0.2">
      <c r="A1143" s="3">
        <f t="shared" ca="1" si="328"/>
        <v>135464</v>
      </c>
      <c r="B1143">
        <v>100978</v>
      </c>
      <c r="C1143">
        <f t="shared" ca="1" si="329"/>
        <v>13616729994</v>
      </c>
      <c r="D1143" t="str">
        <f t="shared" ca="1" si="346"/>
        <v xml:space="preserve"> 微信 </v>
      </c>
      <c r="E1143" t="str">
        <f t="shared" ca="1" si="346"/>
        <v xml:space="preserve"> 微信 </v>
      </c>
      <c r="F1143" t="str">
        <f t="shared" ca="1" si="330"/>
        <v xml:space="preserve"> 支付宝 </v>
      </c>
      <c r="G1143" t="str">
        <f t="shared" ca="1" si="331"/>
        <v xml:space="preserve"> 微信 - 微信 - 支付宝 </v>
      </c>
      <c r="H1143" t="str">
        <f t="shared" ca="1" si="332"/>
        <v>9994</v>
      </c>
      <c r="I1143">
        <f t="shared" ca="1" si="333"/>
        <v>6</v>
      </c>
      <c r="J1143" t="str">
        <f t="shared" ca="1" si="334"/>
        <v>微信 - 微信 - 支付宝</v>
      </c>
      <c r="K1143" t="str">
        <f t="shared" ca="1" si="335"/>
        <v>136****9994</v>
      </c>
      <c r="L1143">
        <f t="shared" si="336"/>
        <v>1143</v>
      </c>
      <c r="M1143">
        <f t="shared" si="337"/>
        <v>1142</v>
      </c>
      <c r="N1143" s="3">
        <f t="shared" ca="1" si="343"/>
        <v>168942</v>
      </c>
      <c r="O1143" s="5">
        <f t="shared" ca="1" si="338"/>
        <v>173906</v>
      </c>
      <c r="P1143" t="str">
        <f t="shared" ca="1" si="339"/>
        <v xml:space="preserve"> 信用卡 </v>
      </c>
      <c r="Q1143" t="str">
        <f t="shared" ca="1" si="340"/>
        <v xml:space="preserve"> 信用卡 </v>
      </c>
      <c r="R1143" t="str">
        <f t="shared" ca="1" si="341"/>
        <v xml:space="preserve"> 支付宝 </v>
      </c>
      <c r="S1143" t="str">
        <f t="shared" ca="1" si="342"/>
        <v>信用卡 - 信用卡 - 支付宝</v>
      </c>
    </row>
    <row r="1144" spans="1:19" x14ac:dyDescent="0.2">
      <c r="A1144" s="3">
        <f t="shared" ca="1" si="328"/>
        <v>173906</v>
      </c>
      <c r="B1144">
        <v>100773</v>
      </c>
      <c r="C1144">
        <f t="shared" ca="1" si="329"/>
        <v>13791593289</v>
      </c>
      <c r="D1144" t="str">
        <f t="shared" ca="1" si="346"/>
        <v xml:space="preserve"> 微信 </v>
      </c>
      <c r="E1144" t="str">
        <f t="shared" ca="1" si="346"/>
        <v xml:space="preserve"> 微信 </v>
      </c>
      <c r="F1144" t="str">
        <f t="shared" ca="1" si="330"/>
        <v xml:space="preserve"> 支付宝 </v>
      </c>
      <c r="G1144" t="str">
        <f t="shared" ca="1" si="331"/>
        <v xml:space="preserve"> 微信 - 微信 - 支付宝 </v>
      </c>
      <c r="H1144" t="str">
        <f t="shared" ca="1" si="332"/>
        <v>3289</v>
      </c>
      <c r="I1144">
        <f t="shared" ca="1" si="333"/>
        <v>6</v>
      </c>
      <c r="J1144" t="str">
        <f t="shared" ca="1" si="334"/>
        <v>微信 - 微信 - 支付宝</v>
      </c>
      <c r="K1144" t="str">
        <f t="shared" ca="1" si="335"/>
        <v>137****3289</v>
      </c>
      <c r="L1144">
        <f t="shared" si="336"/>
        <v>1144</v>
      </c>
      <c r="M1144">
        <f t="shared" si="337"/>
        <v>1143</v>
      </c>
      <c r="N1144" s="3">
        <f t="shared" ca="1" si="343"/>
        <v>129565</v>
      </c>
      <c r="O1144" s="5">
        <f t="shared" ca="1" si="338"/>
        <v>107468</v>
      </c>
      <c r="P1144" t="str">
        <f t="shared" ca="1" si="339"/>
        <v xml:space="preserve"> 支付宝 </v>
      </c>
      <c r="Q1144" t="str">
        <f t="shared" ca="1" si="340"/>
        <v xml:space="preserve"> 信用卡 </v>
      </c>
      <c r="R1144" t="str">
        <f t="shared" ca="1" si="341"/>
        <v xml:space="preserve"> 微信支付 </v>
      </c>
      <c r="S1144" t="str">
        <f t="shared" ca="1" si="342"/>
        <v>支付宝 - 信用卡 - 微信支付</v>
      </c>
    </row>
    <row r="1145" spans="1:19" x14ac:dyDescent="0.2">
      <c r="A1145" s="3">
        <f t="shared" ca="1" si="328"/>
        <v>107468</v>
      </c>
      <c r="B1145">
        <v>100381</v>
      </c>
      <c r="C1145">
        <f t="shared" ca="1" si="329"/>
        <v>13482522331</v>
      </c>
      <c r="D1145" t="str">
        <f t="shared" ca="1" si="346"/>
        <v xml:space="preserve"> App </v>
      </c>
      <c r="E1145" t="str">
        <f t="shared" ca="1" si="346"/>
        <v xml:space="preserve"> App </v>
      </c>
      <c r="F1145" t="str">
        <f t="shared" ca="1" si="330"/>
        <v xml:space="preserve"> 信用卡 </v>
      </c>
      <c r="G1145" t="str">
        <f t="shared" ca="1" si="331"/>
        <v xml:space="preserve"> App - App - 信用卡 </v>
      </c>
      <c r="H1145" t="str">
        <f t="shared" ca="1" si="332"/>
        <v>2331</v>
      </c>
      <c r="I1145">
        <f t="shared" ca="1" si="333"/>
        <v>6</v>
      </c>
      <c r="J1145" t="str">
        <f t="shared" ca="1" si="334"/>
        <v>App - App - 信用卡</v>
      </c>
      <c r="K1145" t="str">
        <f t="shared" ca="1" si="335"/>
        <v>134****2331</v>
      </c>
      <c r="L1145">
        <f t="shared" si="336"/>
        <v>1145</v>
      </c>
      <c r="M1145">
        <f t="shared" si="337"/>
        <v>1144</v>
      </c>
      <c r="N1145" s="3">
        <f t="shared" ca="1" si="343"/>
        <v>169122</v>
      </c>
      <c r="O1145" s="5">
        <f t="shared" ca="1" si="338"/>
        <v>141086</v>
      </c>
      <c r="P1145" t="str">
        <f t="shared" ca="1" si="339"/>
        <v xml:space="preserve"> 微信支付 </v>
      </c>
      <c r="Q1145" t="str">
        <f t="shared" ca="1" si="340"/>
        <v xml:space="preserve"> 支付宝 </v>
      </c>
      <c r="R1145" t="str">
        <f t="shared" ca="1" si="341"/>
        <v xml:space="preserve"> 微信支付 </v>
      </c>
      <c r="S1145" t="str">
        <f t="shared" ca="1" si="342"/>
        <v>微信支付 - 支付宝 - 微信支付</v>
      </c>
    </row>
    <row r="1146" spans="1:19" x14ac:dyDescent="0.2">
      <c r="A1146" s="3">
        <f t="shared" ca="1" si="328"/>
        <v>141086</v>
      </c>
      <c r="B1146">
        <v>101002</v>
      </c>
      <c r="C1146">
        <f t="shared" ca="1" si="329"/>
        <v>13619564246</v>
      </c>
      <c r="D1146" t="str">
        <f t="shared" ca="1" si="346"/>
        <v xml:space="preserve"> 微信 </v>
      </c>
      <c r="E1146" t="str">
        <f t="shared" ca="1" si="346"/>
        <v xml:space="preserve"> 微信 </v>
      </c>
      <c r="F1146" t="str">
        <f t="shared" ca="1" si="330"/>
        <v xml:space="preserve"> 信用卡 </v>
      </c>
      <c r="G1146" t="str">
        <f t="shared" ca="1" si="331"/>
        <v xml:space="preserve"> 微信 - 微信 - 信用卡 </v>
      </c>
      <c r="H1146" t="str">
        <f t="shared" ca="1" si="332"/>
        <v>4246</v>
      </c>
      <c r="I1146">
        <f t="shared" ca="1" si="333"/>
        <v>6</v>
      </c>
      <c r="J1146" t="str">
        <f t="shared" ca="1" si="334"/>
        <v>微信 - 微信 - 信用卡</v>
      </c>
      <c r="K1146" t="str">
        <f t="shared" ca="1" si="335"/>
        <v>136****4246</v>
      </c>
      <c r="L1146">
        <f t="shared" si="336"/>
        <v>1146</v>
      </c>
      <c r="M1146">
        <f t="shared" si="337"/>
        <v>1145</v>
      </c>
      <c r="N1146" s="3">
        <f t="shared" ca="1" si="343"/>
        <v>161043</v>
      </c>
      <c r="O1146" s="5">
        <f t="shared" ca="1" si="338"/>
        <v>107687</v>
      </c>
      <c r="P1146" t="str">
        <f t="shared" ca="1" si="339"/>
        <v xml:space="preserve"> 信用卡 </v>
      </c>
      <c r="Q1146" t="str">
        <f t="shared" ca="1" si="340"/>
        <v xml:space="preserve"> 微信支付 </v>
      </c>
      <c r="R1146" t="str">
        <f t="shared" ca="1" si="341"/>
        <v xml:space="preserve"> 微信支付 </v>
      </c>
      <c r="S1146" t="str">
        <f t="shared" ca="1" si="342"/>
        <v>信用卡 - 微信支付 - 微信支付</v>
      </c>
    </row>
    <row r="1147" spans="1:19" x14ac:dyDescent="0.2">
      <c r="A1147" s="3">
        <f t="shared" ca="1" si="328"/>
        <v>107687</v>
      </c>
      <c r="B1147">
        <v>100018</v>
      </c>
      <c r="C1147">
        <f t="shared" ca="1" si="329"/>
        <v>13758975795</v>
      </c>
      <c r="D1147" t="str">
        <f t="shared" ca="1" si="346"/>
        <v xml:space="preserve"> 天猫 </v>
      </c>
      <c r="E1147" t="str">
        <f t="shared" ca="1" si="346"/>
        <v xml:space="preserve"> App </v>
      </c>
      <c r="F1147" t="str">
        <f t="shared" ca="1" si="330"/>
        <v xml:space="preserve"> 微信支付 </v>
      </c>
      <c r="G1147" t="str">
        <f t="shared" ca="1" si="331"/>
        <v xml:space="preserve"> 天猫 - App - 微信支付 </v>
      </c>
      <c r="H1147" t="str">
        <f t="shared" ca="1" si="332"/>
        <v>5795</v>
      </c>
      <c r="I1147">
        <f t="shared" ca="1" si="333"/>
        <v>6</v>
      </c>
      <c r="J1147" t="str">
        <f t="shared" ca="1" si="334"/>
        <v>天猫 - App - 微信支付</v>
      </c>
      <c r="K1147" t="str">
        <f t="shared" ca="1" si="335"/>
        <v>137****5795</v>
      </c>
      <c r="L1147">
        <f t="shared" si="336"/>
        <v>1147</v>
      </c>
      <c r="M1147">
        <f t="shared" si="337"/>
        <v>1146</v>
      </c>
      <c r="N1147" s="3">
        <f t="shared" ca="1" si="343"/>
        <v>145567</v>
      </c>
      <c r="O1147" s="5">
        <f t="shared" ca="1" si="338"/>
        <v>162035</v>
      </c>
      <c r="P1147" t="str">
        <f t="shared" ca="1" si="339"/>
        <v xml:space="preserve"> 信用卡 </v>
      </c>
      <c r="Q1147" t="str">
        <f t="shared" ca="1" si="340"/>
        <v xml:space="preserve"> 支付宝 </v>
      </c>
      <c r="R1147" t="str">
        <f t="shared" ca="1" si="341"/>
        <v xml:space="preserve"> 微信支付 </v>
      </c>
      <c r="S1147" t="str">
        <f t="shared" ca="1" si="342"/>
        <v>信用卡 - 支付宝 - 微信支付</v>
      </c>
    </row>
    <row r="1148" spans="1:19" x14ac:dyDescent="0.2">
      <c r="A1148" s="3">
        <f t="shared" ca="1" si="328"/>
        <v>162035</v>
      </c>
      <c r="B1148">
        <v>100692</v>
      </c>
      <c r="C1148">
        <f t="shared" ca="1" si="329"/>
        <v>13176256076</v>
      </c>
      <c r="D1148" t="str">
        <f t="shared" ca="1" si="346"/>
        <v xml:space="preserve"> 天猫 </v>
      </c>
      <c r="E1148" t="str">
        <f t="shared" ca="1" si="346"/>
        <v xml:space="preserve"> 天猫 </v>
      </c>
      <c r="F1148" t="str">
        <f t="shared" ca="1" si="330"/>
        <v xml:space="preserve"> 微信支付 </v>
      </c>
      <c r="G1148" t="str">
        <f t="shared" ca="1" si="331"/>
        <v xml:space="preserve"> 天猫 - 天猫 - 微信支付 </v>
      </c>
      <c r="H1148" t="str">
        <f t="shared" ca="1" si="332"/>
        <v>6076</v>
      </c>
      <c r="I1148">
        <f t="shared" ca="1" si="333"/>
        <v>6</v>
      </c>
      <c r="J1148" t="str">
        <f t="shared" ca="1" si="334"/>
        <v>天猫 - 天猫 - 微信支付</v>
      </c>
      <c r="K1148" t="str">
        <f t="shared" ca="1" si="335"/>
        <v>131****6076</v>
      </c>
      <c r="L1148">
        <f t="shared" si="336"/>
        <v>1148</v>
      </c>
      <c r="M1148">
        <f t="shared" si="337"/>
        <v>1147</v>
      </c>
      <c r="N1148" s="3">
        <f t="shared" ca="1" si="343"/>
        <v>109529</v>
      </c>
      <c r="O1148" s="5">
        <f t="shared" ca="1" si="338"/>
        <v>164549</v>
      </c>
      <c r="P1148" t="str">
        <f t="shared" ca="1" si="339"/>
        <v xml:space="preserve"> 信用卡 </v>
      </c>
      <c r="Q1148" t="str">
        <f t="shared" ca="1" si="340"/>
        <v xml:space="preserve"> 微信支付 </v>
      </c>
      <c r="R1148" t="str">
        <f t="shared" ca="1" si="341"/>
        <v xml:space="preserve"> 支付宝 </v>
      </c>
      <c r="S1148" t="str">
        <f t="shared" ca="1" si="342"/>
        <v>信用卡 - 微信支付 - 支付宝</v>
      </c>
    </row>
    <row r="1149" spans="1:19" x14ac:dyDescent="0.2">
      <c r="A1149" s="3">
        <f t="shared" ca="1" si="328"/>
        <v>164549</v>
      </c>
      <c r="B1149">
        <v>100758</v>
      </c>
      <c r="C1149">
        <f t="shared" ca="1" si="329"/>
        <v>13601890625</v>
      </c>
      <c r="D1149" t="str">
        <f t="shared" ca="1" si="346"/>
        <v xml:space="preserve"> 微信 </v>
      </c>
      <c r="E1149" t="str">
        <f t="shared" ca="1" si="346"/>
        <v xml:space="preserve"> App </v>
      </c>
      <c r="F1149" t="str">
        <f t="shared" ca="1" si="330"/>
        <v xml:space="preserve"> 微信支付 </v>
      </c>
      <c r="G1149" t="str">
        <f t="shared" ca="1" si="331"/>
        <v xml:space="preserve"> 微信 - App - 微信支付 </v>
      </c>
      <c r="H1149" t="str">
        <f t="shared" ca="1" si="332"/>
        <v>0625</v>
      </c>
      <c r="I1149">
        <f t="shared" ca="1" si="333"/>
        <v>6</v>
      </c>
      <c r="J1149" t="str">
        <f t="shared" ca="1" si="334"/>
        <v>微信 - App - 微信支付</v>
      </c>
      <c r="K1149" t="str">
        <f t="shared" ca="1" si="335"/>
        <v>136****0625</v>
      </c>
      <c r="L1149">
        <f t="shared" si="336"/>
        <v>1149</v>
      </c>
      <c r="M1149">
        <f t="shared" si="337"/>
        <v>1148</v>
      </c>
      <c r="N1149" s="3">
        <f t="shared" ca="1" si="343"/>
        <v>197033</v>
      </c>
      <c r="O1149" s="5">
        <f t="shared" ca="1" si="338"/>
        <v>156542</v>
      </c>
      <c r="P1149" t="str">
        <f t="shared" ca="1" si="339"/>
        <v xml:space="preserve"> 微信支付 </v>
      </c>
      <c r="Q1149" t="str">
        <f t="shared" ca="1" si="340"/>
        <v xml:space="preserve"> 微信支付 </v>
      </c>
      <c r="R1149" t="str">
        <f t="shared" ca="1" si="341"/>
        <v xml:space="preserve"> 信用卡 </v>
      </c>
      <c r="S1149" t="str">
        <f t="shared" ca="1" si="342"/>
        <v>微信支付 - 微信支付 - 信用卡</v>
      </c>
    </row>
    <row r="1150" spans="1:19" x14ac:dyDescent="0.2">
      <c r="A1150" s="3">
        <f t="shared" ca="1" si="328"/>
        <v>156542</v>
      </c>
      <c r="B1150">
        <v>100457</v>
      </c>
      <c r="C1150">
        <f t="shared" ca="1" si="329"/>
        <v>13869893770</v>
      </c>
      <c r="D1150" t="str">
        <f t="shared" ca="1" si="346"/>
        <v xml:space="preserve"> 天猫 </v>
      </c>
      <c r="E1150" t="str">
        <f t="shared" ca="1" si="346"/>
        <v xml:space="preserve"> 天猫 </v>
      </c>
      <c r="F1150" t="str">
        <f t="shared" ca="1" si="330"/>
        <v xml:space="preserve"> 信用卡 </v>
      </c>
      <c r="G1150" t="str">
        <f t="shared" ca="1" si="331"/>
        <v xml:space="preserve"> 天猫 - 天猫 - 信用卡 </v>
      </c>
      <c r="H1150" t="str">
        <f t="shared" ca="1" si="332"/>
        <v>3770</v>
      </c>
      <c r="I1150">
        <f t="shared" ca="1" si="333"/>
        <v>6</v>
      </c>
      <c r="J1150" t="str">
        <f t="shared" ca="1" si="334"/>
        <v>天猫 - 天猫 - 信用卡</v>
      </c>
      <c r="K1150" t="str">
        <f t="shared" ca="1" si="335"/>
        <v>138****3770</v>
      </c>
      <c r="L1150">
        <f t="shared" si="336"/>
        <v>1150</v>
      </c>
      <c r="M1150">
        <f t="shared" si="337"/>
        <v>1149</v>
      </c>
      <c r="N1150" s="3">
        <f t="shared" ca="1" si="343"/>
        <v>100374</v>
      </c>
      <c r="O1150" s="5">
        <f t="shared" ca="1" si="338"/>
        <v>180792</v>
      </c>
      <c r="P1150" t="str">
        <f t="shared" ca="1" si="339"/>
        <v xml:space="preserve"> 支付宝 </v>
      </c>
      <c r="Q1150" t="str">
        <f t="shared" ca="1" si="340"/>
        <v xml:space="preserve"> 微信支付 </v>
      </c>
      <c r="R1150" t="str">
        <f t="shared" ca="1" si="341"/>
        <v xml:space="preserve"> 微信支付 </v>
      </c>
      <c r="S1150" t="str">
        <f t="shared" ca="1" si="342"/>
        <v>支付宝 - 微信支付 - 微信支付</v>
      </c>
    </row>
    <row r="1151" spans="1:19" x14ac:dyDescent="0.2">
      <c r="A1151" s="3">
        <f t="shared" ca="1" si="328"/>
        <v>180792</v>
      </c>
      <c r="B1151">
        <v>100403</v>
      </c>
      <c r="C1151">
        <f t="shared" ca="1" si="329"/>
        <v>13982400372</v>
      </c>
      <c r="D1151" t="str">
        <f t="shared" ca="1" si="346"/>
        <v xml:space="preserve"> App </v>
      </c>
      <c r="E1151" t="str">
        <f t="shared" ca="1" si="346"/>
        <v xml:space="preserve"> 微信 </v>
      </c>
      <c r="F1151" t="str">
        <f t="shared" ca="1" si="330"/>
        <v xml:space="preserve"> 微信支付 </v>
      </c>
      <c r="G1151" t="str">
        <f t="shared" ca="1" si="331"/>
        <v xml:space="preserve"> App - 微信 - 微信支付 </v>
      </c>
      <c r="H1151" t="str">
        <f t="shared" ca="1" si="332"/>
        <v>0372</v>
      </c>
      <c r="I1151">
        <f t="shared" ca="1" si="333"/>
        <v>6</v>
      </c>
      <c r="J1151" t="str">
        <f t="shared" ca="1" si="334"/>
        <v>App - 微信 - 微信支付</v>
      </c>
      <c r="K1151" t="str">
        <f t="shared" ca="1" si="335"/>
        <v>139****0372</v>
      </c>
      <c r="L1151">
        <f t="shared" si="336"/>
        <v>1151</v>
      </c>
      <c r="M1151">
        <f t="shared" si="337"/>
        <v>1150</v>
      </c>
      <c r="N1151" s="3">
        <f t="shared" ca="1" si="343"/>
        <v>136785</v>
      </c>
      <c r="O1151" s="5">
        <f t="shared" ca="1" si="338"/>
        <v>105507</v>
      </c>
      <c r="P1151" t="str">
        <f t="shared" ca="1" si="339"/>
        <v xml:space="preserve"> 支付宝 </v>
      </c>
      <c r="Q1151" t="str">
        <f t="shared" ca="1" si="340"/>
        <v xml:space="preserve"> 支付宝 </v>
      </c>
      <c r="R1151" t="str">
        <f t="shared" ca="1" si="341"/>
        <v xml:space="preserve"> 支付宝 </v>
      </c>
      <c r="S1151" t="str">
        <f t="shared" ca="1" si="342"/>
        <v>支付宝 - 支付宝 - 支付宝</v>
      </c>
    </row>
    <row r="1152" spans="1:19" x14ac:dyDescent="0.2">
      <c r="A1152" s="3">
        <f t="shared" ca="1" si="328"/>
        <v>105507</v>
      </c>
      <c r="B1152">
        <v>100712</v>
      </c>
      <c r="C1152">
        <f t="shared" ca="1" si="329"/>
        <v>13223118184</v>
      </c>
      <c r="D1152" t="str">
        <f t="shared" ca="1" si="346"/>
        <v xml:space="preserve"> App </v>
      </c>
      <c r="E1152" t="str">
        <f t="shared" ca="1" si="346"/>
        <v xml:space="preserve"> 微信 </v>
      </c>
      <c r="F1152" t="str">
        <f t="shared" ca="1" si="330"/>
        <v xml:space="preserve"> 信用卡 </v>
      </c>
      <c r="G1152" t="str">
        <f t="shared" ca="1" si="331"/>
        <v xml:space="preserve"> App - 微信 - 信用卡 </v>
      </c>
      <c r="H1152" t="str">
        <f t="shared" ca="1" si="332"/>
        <v>8184</v>
      </c>
      <c r="I1152">
        <f t="shared" ca="1" si="333"/>
        <v>6</v>
      </c>
      <c r="J1152" t="str">
        <f t="shared" ca="1" si="334"/>
        <v>App - 微信 - 信用卡</v>
      </c>
      <c r="K1152" t="str">
        <f t="shared" ca="1" si="335"/>
        <v>132****8184</v>
      </c>
      <c r="L1152">
        <f t="shared" si="336"/>
        <v>1152</v>
      </c>
      <c r="M1152">
        <f t="shared" si="337"/>
        <v>1151</v>
      </c>
      <c r="N1152" s="3">
        <f t="shared" ca="1" si="343"/>
        <v>126683</v>
      </c>
      <c r="O1152" s="5">
        <f t="shared" ca="1" si="338"/>
        <v>121549</v>
      </c>
      <c r="P1152" t="str">
        <f t="shared" ca="1" si="339"/>
        <v xml:space="preserve"> 支付宝 </v>
      </c>
      <c r="Q1152" t="str">
        <f t="shared" ca="1" si="340"/>
        <v xml:space="preserve"> 支付宝 </v>
      </c>
      <c r="R1152" t="str">
        <f t="shared" ca="1" si="341"/>
        <v xml:space="preserve"> 信用卡 </v>
      </c>
      <c r="S1152" t="str">
        <f t="shared" ca="1" si="342"/>
        <v>支付宝 - 支付宝 - 信用卡</v>
      </c>
    </row>
    <row r="1153" spans="1:19" x14ac:dyDescent="0.2">
      <c r="A1153" s="3">
        <f t="shared" ca="1" si="328"/>
        <v>121549</v>
      </c>
      <c r="B1153">
        <v>100929</v>
      </c>
      <c r="C1153">
        <f t="shared" ca="1" si="329"/>
        <v>13132077088</v>
      </c>
      <c r="D1153" t="str">
        <f t="shared" ca="1" si="346"/>
        <v xml:space="preserve"> 天猫 </v>
      </c>
      <c r="E1153" t="str">
        <f t="shared" ca="1" si="346"/>
        <v xml:space="preserve"> 微信 </v>
      </c>
      <c r="F1153" t="str">
        <f t="shared" ca="1" si="330"/>
        <v xml:space="preserve"> 支付宝 </v>
      </c>
      <c r="G1153" t="str">
        <f t="shared" ca="1" si="331"/>
        <v xml:space="preserve"> 天猫 - 微信 - 支付宝 </v>
      </c>
      <c r="H1153" t="str">
        <f t="shared" ca="1" si="332"/>
        <v>7088</v>
      </c>
      <c r="I1153">
        <f t="shared" ca="1" si="333"/>
        <v>6</v>
      </c>
      <c r="J1153" t="str">
        <f t="shared" ca="1" si="334"/>
        <v>天猫 - 微信 - 支付宝</v>
      </c>
      <c r="K1153" t="str">
        <f t="shared" ca="1" si="335"/>
        <v>131****7088</v>
      </c>
      <c r="L1153">
        <f t="shared" si="336"/>
        <v>1153</v>
      </c>
      <c r="M1153">
        <f t="shared" si="337"/>
        <v>1152</v>
      </c>
      <c r="N1153" s="3">
        <f t="shared" ca="1" si="343"/>
        <v>118867</v>
      </c>
      <c r="O1153" s="5">
        <f t="shared" ca="1" si="338"/>
        <v>162331</v>
      </c>
      <c r="P1153" t="str">
        <f t="shared" ca="1" si="339"/>
        <v xml:space="preserve"> 微信支付 </v>
      </c>
      <c r="Q1153" t="str">
        <f t="shared" ca="1" si="340"/>
        <v xml:space="preserve"> 信用卡 </v>
      </c>
      <c r="R1153" t="str">
        <f t="shared" ca="1" si="341"/>
        <v xml:space="preserve"> 微信支付 </v>
      </c>
      <c r="S1153" t="str">
        <f t="shared" ca="1" si="342"/>
        <v>微信支付 - 信用卡 - 微信支付</v>
      </c>
    </row>
    <row r="1154" spans="1:19" x14ac:dyDescent="0.2">
      <c r="A1154" s="3">
        <f t="shared" ref="A1154:A1217" ca="1" si="347">ROUND((RAND()*100000+100000),0)</f>
        <v>162331</v>
      </c>
      <c r="B1154">
        <v>100027</v>
      </c>
      <c r="C1154">
        <f t="shared" ref="C1154:C1217" ca="1" si="348">ROUND((13000000000+RAND()*1000000000),0)</f>
        <v>13817488937</v>
      </c>
      <c r="D1154" t="str">
        <f t="shared" ca="1" si="346"/>
        <v xml:space="preserve"> 微信 </v>
      </c>
      <c r="E1154" t="str">
        <f t="shared" ca="1" si="346"/>
        <v xml:space="preserve"> 天猫 </v>
      </c>
      <c r="F1154" t="str">
        <f t="shared" ref="F1154:F1217" ca="1" si="349">IF(RAND()&lt;0.33," 信用卡 ",IF(RAND()&lt;0.66," 微信支付 "," 支付宝 "))</f>
        <v xml:space="preserve"> 信用卡 </v>
      </c>
      <c r="G1154" t="str">
        <f t="shared" ref="G1154:G1217" ca="1" si="350">CONCATENATE(D1154,"-",E1154,"-",F1154)</f>
        <v xml:space="preserve"> 微信 - 天猫 - 信用卡 </v>
      </c>
      <c r="H1154" t="str">
        <f t="shared" ref="H1154:H1217" ca="1" si="351">RIGHT(C1154,4)</f>
        <v>8937</v>
      </c>
      <c r="I1154">
        <f t="shared" ref="I1154:I1217" ca="1" si="352">LEN(A1154)</f>
        <v>6</v>
      </c>
      <c r="J1154" t="str">
        <f t="shared" ref="J1154:J1217" ca="1" si="353">TRIM(G1154)</f>
        <v>微信 - 天猫 - 信用卡</v>
      </c>
      <c r="K1154" t="str">
        <f t="shared" ref="K1154:K1217" ca="1" si="354">REPLACE(C1154,4,4,"****")</f>
        <v>138****8937</v>
      </c>
      <c r="L1154">
        <f t="shared" ref="L1154:L1217" si="355">ROW(A1154)</f>
        <v>1154</v>
      </c>
      <c r="M1154">
        <f t="shared" ref="M1154:M1217" si="356">MATCH(B1154,$B$2:$B$1501,)</f>
        <v>1153</v>
      </c>
      <c r="N1154" s="3">
        <f t="shared" ca="1" si="343"/>
        <v>103192</v>
      </c>
      <c r="O1154" s="5">
        <f t="shared" ref="O1154:O1217" ca="1" si="357">A1155</f>
        <v>150639</v>
      </c>
      <c r="P1154" t="str">
        <f t="shared" ca="1" si="339"/>
        <v xml:space="preserve"> 微信支付 </v>
      </c>
      <c r="Q1154" t="str">
        <f t="shared" ca="1" si="340"/>
        <v xml:space="preserve"> 微信支付 </v>
      </c>
      <c r="R1154" t="str">
        <f t="shared" ca="1" si="341"/>
        <v xml:space="preserve"> 微信支付 </v>
      </c>
      <c r="S1154" t="str">
        <f t="shared" ca="1" si="342"/>
        <v>微信支付 - 微信支付 - 微信支付</v>
      </c>
    </row>
    <row r="1155" spans="1:19" x14ac:dyDescent="0.2">
      <c r="A1155" s="3">
        <f t="shared" ca="1" si="347"/>
        <v>150639</v>
      </c>
      <c r="B1155">
        <v>101299</v>
      </c>
      <c r="C1155">
        <f t="shared" ca="1" si="348"/>
        <v>13310858567</v>
      </c>
      <c r="D1155" t="str">
        <f t="shared" ca="1" si="346"/>
        <v xml:space="preserve"> 微信 </v>
      </c>
      <c r="E1155" t="str">
        <f t="shared" ca="1" si="346"/>
        <v xml:space="preserve"> 微信 </v>
      </c>
      <c r="F1155" t="str">
        <f t="shared" ca="1" si="349"/>
        <v xml:space="preserve"> 信用卡 </v>
      </c>
      <c r="G1155" t="str">
        <f t="shared" ca="1" si="350"/>
        <v xml:space="preserve"> 微信 - 微信 - 信用卡 </v>
      </c>
      <c r="H1155" t="str">
        <f t="shared" ca="1" si="351"/>
        <v>8567</v>
      </c>
      <c r="I1155">
        <f t="shared" ca="1" si="352"/>
        <v>6</v>
      </c>
      <c r="J1155" t="str">
        <f t="shared" ca="1" si="353"/>
        <v>微信 - 微信 - 信用卡</v>
      </c>
      <c r="K1155" t="str">
        <f t="shared" ca="1" si="354"/>
        <v>133****8567</v>
      </c>
      <c r="L1155">
        <f t="shared" si="355"/>
        <v>1155</v>
      </c>
      <c r="M1155">
        <f t="shared" si="356"/>
        <v>1154</v>
      </c>
      <c r="N1155" s="3">
        <f t="shared" ca="1" si="343"/>
        <v>188826</v>
      </c>
      <c r="O1155" s="5">
        <f t="shared" ca="1" si="357"/>
        <v>121648</v>
      </c>
      <c r="P1155" t="str">
        <f t="shared" ca="1" si="339"/>
        <v xml:space="preserve"> 支付宝 </v>
      </c>
      <c r="Q1155" t="str">
        <f t="shared" ca="1" si="340"/>
        <v xml:space="preserve"> 信用卡 </v>
      </c>
      <c r="R1155" t="str">
        <f t="shared" ca="1" si="341"/>
        <v xml:space="preserve"> 微信支付 </v>
      </c>
      <c r="S1155" t="str">
        <f t="shared" ca="1" si="342"/>
        <v>支付宝 - 信用卡 - 微信支付</v>
      </c>
    </row>
    <row r="1156" spans="1:19" x14ac:dyDescent="0.2">
      <c r="A1156" s="3">
        <f t="shared" ca="1" si="347"/>
        <v>121648</v>
      </c>
      <c r="B1156">
        <v>101111</v>
      </c>
      <c r="C1156">
        <f t="shared" ca="1" si="348"/>
        <v>13422288056</v>
      </c>
      <c r="D1156" t="str">
        <f t="shared" ca="1" si="346"/>
        <v xml:space="preserve"> App </v>
      </c>
      <c r="E1156" t="str">
        <f t="shared" ca="1" si="346"/>
        <v xml:space="preserve"> 微信 </v>
      </c>
      <c r="F1156" t="str">
        <f t="shared" ca="1" si="349"/>
        <v xml:space="preserve"> 信用卡 </v>
      </c>
      <c r="G1156" t="str">
        <f t="shared" ca="1" si="350"/>
        <v xml:space="preserve"> App - 微信 - 信用卡 </v>
      </c>
      <c r="H1156" t="str">
        <f t="shared" ca="1" si="351"/>
        <v>8056</v>
      </c>
      <c r="I1156">
        <f t="shared" ca="1" si="352"/>
        <v>6</v>
      </c>
      <c r="J1156" t="str">
        <f t="shared" ca="1" si="353"/>
        <v>App - 微信 - 信用卡</v>
      </c>
      <c r="K1156" t="str">
        <f t="shared" ca="1" si="354"/>
        <v>134****8056</v>
      </c>
      <c r="L1156">
        <f t="shared" si="355"/>
        <v>1156</v>
      </c>
      <c r="M1156">
        <f t="shared" si="356"/>
        <v>1155</v>
      </c>
      <c r="N1156" s="3">
        <f t="shared" ca="1" si="343"/>
        <v>186456</v>
      </c>
      <c r="O1156" s="5">
        <f t="shared" ca="1" si="357"/>
        <v>129178</v>
      </c>
      <c r="P1156" t="str">
        <f t="shared" ref="P1156:P1219" ca="1" si="358">INDEX($F$2:$F$1501,(MATCH($B1155+1,$B$2:$B$1501,)))</f>
        <v xml:space="preserve"> 支付宝 </v>
      </c>
      <c r="Q1156" t="str">
        <f t="shared" ref="Q1156:Q1219" ca="1" si="359">INDEX($F$2:$F$1501,(MATCH($B1155+2,$B$2:$B$1501,)))</f>
        <v xml:space="preserve"> 支付宝 </v>
      </c>
      <c r="R1156" t="str">
        <f t="shared" ref="R1156:R1219" ca="1" si="360">INDEX($F$2:$F$1501,(MATCH($B1155+3,$B$2:$B$1501,)))</f>
        <v xml:space="preserve"> 微信支付 </v>
      </c>
      <c r="S1156" t="str">
        <f t="shared" ref="S1156:S1219" ca="1" si="361">TRIM(_xlfn.CONCAT(P1156,"-",Q1156,"-",R1156))</f>
        <v>支付宝 - 支付宝 - 微信支付</v>
      </c>
    </row>
    <row r="1157" spans="1:19" x14ac:dyDescent="0.2">
      <c r="A1157" s="3">
        <f t="shared" ca="1" si="347"/>
        <v>129178</v>
      </c>
      <c r="B1157">
        <v>100762</v>
      </c>
      <c r="C1157">
        <f t="shared" ca="1" si="348"/>
        <v>13630982539</v>
      </c>
      <c r="D1157" t="str">
        <f t="shared" ca="1" si="346"/>
        <v xml:space="preserve"> 天猫 </v>
      </c>
      <c r="E1157" t="str">
        <f t="shared" ca="1" si="346"/>
        <v xml:space="preserve"> 微信 </v>
      </c>
      <c r="F1157" t="str">
        <f t="shared" ca="1" si="349"/>
        <v xml:space="preserve"> 微信支付 </v>
      </c>
      <c r="G1157" t="str">
        <f t="shared" ca="1" si="350"/>
        <v xml:space="preserve"> 天猫 - 微信 - 微信支付 </v>
      </c>
      <c r="H1157" t="str">
        <f t="shared" ca="1" si="351"/>
        <v>2539</v>
      </c>
      <c r="I1157">
        <f t="shared" ca="1" si="352"/>
        <v>6</v>
      </c>
      <c r="J1157" t="str">
        <f t="shared" ca="1" si="353"/>
        <v>天猫 - 微信 - 微信支付</v>
      </c>
      <c r="K1157" t="str">
        <f t="shared" ca="1" si="354"/>
        <v>136****2539</v>
      </c>
      <c r="L1157">
        <f t="shared" si="355"/>
        <v>1157</v>
      </c>
      <c r="M1157">
        <f t="shared" si="356"/>
        <v>1156</v>
      </c>
      <c r="N1157" s="3">
        <f t="shared" ca="1" si="343"/>
        <v>142288</v>
      </c>
      <c r="O1157" s="5">
        <f t="shared" ca="1" si="357"/>
        <v>145935</v>
      </c>
      <c r="P1157" t="str">
        <f t="shared" ca="1" si="358"/>
        <v xml:space="preserve"> 微信支付 </v>
      </c>
      <c r="Q1157" t="str">
        <f t="shared" ca="1" si="359"/>
        <v xml:space="preserve"> 微信支付 </v>
      </c>
      <c r="R1157" t="str">
        <f t="shared" ca="1" si="360"/>
        <v xml:space="preserve"> 支付宝 </v>
      </c>
      <c r="S1157" t="str">
        <f t="shared" ca="1" si="361"/>
        <v>微信支付 - 微信支付 - 支付宝</v>
      </c>
    </row>
    <row r="1158" spans="1:19" x14ac:dyDescent="0.2">
      <c r="A1158" s="3">
        <f t="shared" ca="1" si="347"/>
        <v>145935</v>
      </c>
      <c r="B1158">
        <v>101384</v>
      </c>
      <c r="C1158">
        <f t="shared" ca="1" si="348"/>
        <v>13970937864</v>
      </c>
      <c r="D1158" t="str">
        <f t="shared" ca="1" si="346"/>
        <v xml:space="preserve"> 天猫 </v>
      </c>
      <c r="E1158" t="str">
        <f t="shared" ca="1" si="346"/>
        <v xml:space="preserve"> 微信 </v>
      </c>
      <c r="F1158" t="str">
        <f t="shared" ca="1" si="349"/>
        <v xml:space="preserve"> 信用卡 </v>
      </c>
      <c r="G1158" t="str">
        <f t="shared" ca="1" si="350"/>
        <v xml:space="preserve"> 天猫 - 微信 - 信用卡 </v>
      </c>
      <c r="H1158" t="str">
        <f t="shared" ca="1" si="351"/>
        <v>7864</v>
      </c>
      <c r="I1158">
        <f t="shared" ca="1" si="352"/>
        <v>6</v>
      </c>
      <c r="J1158" t="str">
        <f t="shared" ca="1" si="353"/>
        <v>天猫 - 微信 - 信用卡</v>
      </c>
      <c r="K1158" t="str">
        <f t="shared" ca="1" si="354"/>
        <v>139****7864</v>
      </c>
      <c r="L1158">
        <f t="shared" si="355"/>
        <v>1158</v>
      </c>
      <c r="M1158">
        <f t="shared" si="356"/>
        <v>1157</v>
      </c>
      <c r="N1158" s="3">
        <f t="shared" ca="1" si="343"/>
        <v>126736</v>
      </c>
      <c r="O1158" s="5">
        <f t="shared" ca="1" si="357"/>
        <v>151273</v>
      </c>
      <c r="P1158" t="str">
        <f t="shared" ca="1" si="358"/>
        <v xml:space="preserve"> 信用卡 </v>
      </c>
      <c r="Q1158" t="str">
        <f t="shared" ca="1" si="359"/>
        <v xml:space="preserve"> 微信支付 </v>
      </c>
      <c r="R1158" t="str">
        <f t="shared" ca="1" si="360"/>
        <v xml:space="preserve"> 信用卡 </v>
      </c>
      <c r="S1158" t="str">
        <f t="shared" ca="1" si="361"/>
        <v>信用卡 - 微信支付 - 信用卡</v>
      </c>
    </row>
    <row r="1159" spans="1:19" x14ac:dyDescent="0.2">
      <c r="A1159" s="3">
        <f t="shared" ca="1" si="347"/>
        <v>151273</v>
      </c>
      <c r="B1159">
        <v>100261</v>
      </c>
      <c r="C1159">
        <f t="shared" ca="1" si="348"/>
        <v>13694799167</v>
      </c>
      <c r="D1159" t="str">
        <f t="shared" ca="1" si="346"/>
        <v xml:space="preserve"> App </v>
      </c>
      <c r="E1159" t="str">
        <f t="shared" ca="1" si="346"/>
        <v xml:space="preserve"> 微信 </v>
      </c>
      <c r="F1159" t="str">
        <f t="shared" ca="1" si="349"/>
        <v xml:space="preserve"> 支付宝 </v>
      </c>
      <c r="G1159" t="str">
        <f t="shared" ca="1" si="350"/>
        <v xml:space="preserve"> App - 微信 - 支付宝 </v>
      </c>
      <c r="H1159" t="str">
        <f t="shared" ca="1" si="351"/>
        <v>9167</v>
      </c>
      <c r="I1159">
        <f t="shared" ca="1" si="352"/>
        <v>6</v>
      </c>
      <c r="J1159" t="str">
        <f t="shared" ca="1" si="353"/>
        <v>App - 微信 - 支付宝</v>
      </c>
      <c r="K1159" t="str">
        <f t="shared" ca="1" si="354"/>
        <v>136****9167</v>
      </c>
      <c r="L1159">
        <f t="shared" si="355"/>
        <v>1159</v>
      </c>
      <c r="M1159">
        <f t="shared" si="356"/>
        <v>1158</v>
      </c>
      <c r="N1159" s="3">
        <f t="shared" ca="1" si="343"/>
        <v>140359</v>
      </c>
      <c r="O1159" s="5">
        <f t="shared" ca="1" si="357"/>
        <v>118278</v>
      </c>
      <c r="P1159" t="str">
        <f t="shared" ca="1" si="358"/>
        <v xml:space="preserve"> 支付宝 </v>
      </c>
      <c r="Q1159" t="str">
        <f t="shared" ca="1" si="359"/>
        <v xml:space="preserve"> 微信支付 </v>
      </c>
      <c r="R1159" t="str">
        <f t="shared" ca="1" si="360"/>
        <v xml:space="preserve"> 信用卡 </v>
      </c>
      <c r="S1159" t="str">
        <f t="shared" ca="1" si="361"/>
        <v>支付宝 - 微信支付 - 信用卡</v>
      </c>
    </row>
    <row r="1160" spans="1:19" x14ac:dyDescent="0.2">
      <c r="A1160" s="3">
        <f t="shared" ca="1" si="347"/>
        <v>118278</v>
      </c>
      <c r="B1160">
        <v>101482</v>
      </c>
      <c r="C1160">
        <f t="shared" ca="1" si="348"/>
        <v>13795154444</v>
      </c>
      <c r="D1160" t="str">
        <f t="shared" ca="1" si="346"/>
        <v xml:space="preserve"> 微信 </v>
      </c>
      <c r="E1160" t="str">
        <f t="shared" ca="1" si="346"/>
        <v xml:space="preserve"> App </v>
      </c>
      <c r="F1160" t="str">
        <f t="shared" ca="1" si="349"/>
        <v xml:space="preserve"> 微信支付 </v>
      </c>
      <c r="G1160" t="str">
        <f t="shared" ca="1" si="350"/>
        <v xml:space="preserve"> 微信 - App - 微信支付 </v>
      </c>
      <c r="H1160" t="str">
        <f t="shared" ca="1" si="351"/>
        <v>4444</v>
      </c>
      <c r="I1160">
        <f t="shared" ca="1" si="352"/>
        <v>6</v>
      </c>
      <c r="J1160" t="str">
        <f t="shared" ca="1" si="353"/>
        <v>微信 - App - 微信支付</v>
      </c>
      <c r="K1160" t="str">
        <f t="shared" ca="1" si="354"/>
        <v>137****4444</v>
      </c>
      <c r="L1160">
        <f t="shared" si="355"/>
        <v>1160</v>
      </c>
      <c r="M1160">
        <f t="shared" si="356"/>
        <v>1159</v>
      </c>
      <c r="N1160" s="3">
        <f t="shared" ca="1" si="343"/>
        <v>161018</v>
      </c>
      <c r="O1160" s="5">
        <f t="shared" ca="1" si="357"/>
        <v>112671</v>
      </c>
      <c r="P1160" t="str">
        <f t="shared" ca="1" si="358"/>
        <v xml:space="preserve"> 支付宝 </v>
      </c>
      <c r="Q1160" t="str">
        <f t="shared" ca="1" si="359"/>
        <v xml:space="preserve"> 支付宝 </v>
      </c>
      <c r="R1160" t="str">
        <f t="shared" ca="1" si="360"/>
        <v xml:space="preserve"> 信用卡 </v>
      </c>
      <c r="S1160" t="str">
        <f t="shared" ca="1" si="361"/>
        <v>支付宝 - 支付宝 - 信用卡</v>
      </c>
    </row>
    <row r="1161" spans="1:19" x14ac:dyDescent="0.2">
      <c r="A1161" s="3">
        <f t="shared" ca="1" si="347"/>
        <v>112671</v>
      </c>
      <c r="B1161">
        <v>101484</v>
      </c>
      <c r="C1161">
        <f t="shared" ca="1" si="348"/>
        <v>13811231045</v>
      </c>
      <c r="D1161" t="str">
        <f t="shared" ca="1" si="346"/>
        <v xml:space="preserve"> 微信 </v>
      </c>
      <c r="E1161" t="str">
        <f t="shared" ca="1" si="346"/>
        <v xml:space="preserve"> App </v>
      </c>
      <c r="F1161" t="str">
        <f t="shared" ca="1" si="349"/>
        <v xml:space="preserve"> 支付宝 </v>
      </c>
      <c r="G1161" t="str">
        <f t="shared" ca="1" si="350"/>
        <v xml:space="preserve"> 微信 - App - 支付宝 </v>
      </c>
      <c r="H1161" t="str">
        <f t="shared" ca="1" si="351"/>
        <v>1045</v>
      </c>
      <c r="I1161">
        <f t="shared" ca="1" si="352"/>
        <v>6</v>
      </c>
      <c r="J1161" t="str">
        <f t="shared" ca="1" si="353"/>
        <v>微信 - App - 支付宝</v>
      </c>
      <c r="K1161" t="str">
        <f t="shared" ca="1" si="354"/>
        <v>138****1045</v>
      </c>
      <c r="L1161">
        <f t="shared" si="355"/>
        <v>1161</v>
      </c>
      <c r="M1161">
        <f t="shared" si="356"/>
        <v>1160</v>
      </c>
      <c r="N1161" s="3">
        <f t="shared" ca="1" si="343"/>
        <v>177867</v>
      </c>
      <c r="O1161" s="5">
        <f t="shared" ca="1" si="357"/>
        <v>169254</v>
      </c>
      <c r="P1161" t="str">
        <f t="shared" ca="1" si="358"/>
        <v xml:space="preserve"> 微信支付 </v>
      </c>
      <c r="Q1161" t="str">
        <f t="shared" ca="1" si="359"/>
        <v xml:space="preserve"> 支付宝 </v>
      </c>
      <c r="R1161" t="str">
        <f t="shared" ca="1" si="360"/>
        <v xml:space="preserve"> 信用卡 </v>
      </c>
      <c r="S1161" t="str">
        <f t="shared" ca="1" si="361"/>
        <v>微信支付 - 支付宝 - 信用卡</v>
      </c>
    </row>
    <row r="1162" spans="1:19" x14ac:dyDescent="0.2">
      <c r="A1162" s="3">
        <f t="shared" ca="1" si="347"/>
        <v>169254</v>
      </c>
      <c r="B1162">
        <v>100103</v>
      </c>
      <c r="C1162">
        <f t="shared" ca="1" si="348"/>
        <v>13869457265</v>
      </c>
      <c r="D1162" t="str">
        <f t="shared" ref="D1162:E1181" ca="1" si="362">IF(RAND()&lt;0.33," 天猫 ",IF(RAND()&lt;0.66," 微信 "," App "))</f>
        <v xml:space="preserve"> 天猫 </v>
      </c>
      <c r="E1162" t="str">
        <f t="shared" ca="1" si="362"/>
        <v xml:space="preserve"> 天猫 </v>
      </c>
      <c r="F1162" t="str">
        <f t="shared" ca="1" si="349"/>
        <v xml:space="preserve"> 微信支付 </v>
      </c>
      <c r="G1162" t="str">
        <f t="shared" ca="1" si="350"/>
        <v xml:space="preserve"> 天猫 - 天猫 - 微信支付 </v>
      </c>
      <c r="H1162" t="str">
        <f t="shared" ca="1" si="351"/>
        <v>7265</v>
      </c>
      <c r="I1162">
        <f t="shared" ca="1" si="352"/>
        <v>6</v>
      </c>
      <c r="J1162" t="str">
        <f t="shared" ca="1" si="353"/>
        <v>天猫 - 天猫 - 微信支付</v>
      </c>
      <c r="K1162" t="str">
        <f t="shared" ca="1" si="354"/>
        <v>138****7265</v>
      </c>
      <c r="L1162">
        <f t="shared" si="355"/>
        <v>1162</v>
      </c>
      <c r="M1162">
        <f t="shared" si="356"/>
        <v>1161</v>
      </c>
      <c r="N1162" s="3">
        <f t="shared" ref="N1162:N1225" ca="1" si="363">INDEX($A$2:$A$1501,(MATCH(B1162+1,$B$2:$B$1501,)))</f>
        <v>198947</v>
      </c>
      <c r="O1162" s="5">
        <f t="shared" ca="1" si="357"/>
        <v>182455</v>
      </c>
      <c r="P1162" t="str">
        <f t="shared" ca="1" si="358"/>
        <v xml:space="preserve"> 信用卡 </v>
      </c>
      <c r="Q1162" t="str">
        <f t="shared" ca="1" si="359"/>
        <v xml:space="preserve"> 微信支付 </v>
      </c>
      <c r="R1162" t="str">
        <f t="shared" ca="1" si="360"/>
        <v xml:space="preserve"> 信用卡 </v>
      </c>
      <c r="S1162" t="str">
        <f t="shared" ca="1" si="361"/>
        <v>信用卡 - 微信支付 - 信用卡</v>
      </c>
    </row>
    <row r="1163" spans="1:19" x14ac:dyDescent="0.2">
      <c r="A1163" s="3">
        <f t="shared" ca="1" si="347"/>
        <v>182455</v>
      </c>
      <c r="B1163">
        <v>100938</v>
      </c>
      <c r="C1163">
        <f t="shared" ca="1" si="348"/>
        <v>13257863604</v>
      </c>
      <c r="D1163" t="str">
        <f t="shared" ca="1" si="362"/>
        <v xml:space="preserve"> 天猫 </v>
      </c>
      <c r="E1163" t="str">
        <f t="shared" ca="1" si="362"/>
        <v xml:space="preserve"> App </v>
      </c>
      <c r="F1163" t="str">
        <f t="shared" ca="1" si="349"/>
        <v xml:space="preserve"> 微信支付 </v>
      </c>
      <c r="G1163" t="str">
        <f t="shared" ca="1" si="350"/>
        <v xml:space="preserve"> 天猫 - App - 微信支付 </v>
      </c>
      <c r="H1163" t="str">
        <f t="shared" ca="1" si="351"/>
        <v>3604</v>
      </c>
      <c r="I1163">
        <f t="shared" ca="1" si="352"/>
        <v>6</v>
      </c>
      <c r="J1163" t="str">
        <f t="shared" ca="1" si="353"/>
        <v>天猫 - App - 微信支付</v>
      </c>
      <c r="K1163" t="str">
        <f t="shared" ca="1" si="354"/>
        <v>132****3604</v>
      </c>
      <c r="L1163">
        <f t="shared" si="355"/>
        <v>1163</v>
      </c>
      <c r="M1163">
        <f t="shared" si="356"/>
        <v>1162</v>
      </c>
      <c r="N1163" s="3">
        <f t="shared" ca="1" si="363"/>
        <v>123410</v>
      </c>
      <c r="O1163" s="5">
        <f t="shared" ca="1" si="357"/>
        <v>154034</v>
      </c>
      <c r="P1163" t="str">
        <f t="shared" ca="1" si="358"/>
        <v xml:space="preserve"> 微信支付 </v>
      </c>
      <c r="Q1163" t="str">
        <f t="shared" ca="1" si="359"/>
        <v xml:space="preserve"> 支付宝 </v>
      </c>
      <c r="R1163" t="str">
        <f t="shared" ca="1" si="360"/>
        <v xml:space="preserve"> 微信支付 </v>
      </c>
      <c r="S1163" t="str">
        <f t="shared" ca="1" si="361"/>
        <v>微信支付 - 支付宝 - 微信支付</v>
      </c>
    </row>
    <row r="1164" spans="1:19" x14ac:dyDescent="0.2">
      <c r="A1164" s="3">
        <f t="shared" ca="1" si="347"/>
        <v>154034</v>
      </c>
      <c r="B1164">
        <v>100110</v>
      </c>
      <c r="C1164">
        <f t="shared" ca="1" si="348"/>
        <v>13520269708</v>
      </c>
      <c r="D1164" t="str">
        <f t="shared" ca="1" si="362"/>
        <v xml:space="preserve"> 微信 </v>
      </c>
      <c r="E1164" t="str">
        <f t="shared" ca="1" si="362"/>
        <v xml:space="preserve"> 天猫 </v>
      </c>
      <c r="F1164" t="str">
        <f t="shared" ca="1" si="349"/>
        <v xml:space="preserve"> 支付宝 </v>
      </c>
      <c r="G1164" t="str">
        <f t="shared" ca="1" si="350"/>
        <v xml:space="preserve"> 微信 - 天猫 - 支付宝 </v>
      </c>
      <c r="H1164" t="str">
        <f t="shared" ca="1" si="351"/>
        <v>9708</v>
      </c>
      <c r="I1164">
        <f t="shared" ca="1" si="352"/>
        <v>6</v>
      </c>
      <c r="J1164" t="str">
        <f t="shared" ca="1" si="353"/>
        <v>微信 - 天猫 - 支付宝</v>
      </c>
      <c r="K1164" t="str">
        <f t="shared" ca="1" si="354"/>
        <v>135****9708</v>
      </c>
      <c r="L1164">
        <f t="shared" si="355"/>
        <v>1164</v>
      </c>
      <c r="M1164">
        <f t="shared" si="356"/>
        <v>1163</v>
      </c>
      <c r="N1164" s="3">
        <f t="shared" ca="1" si="363"/>
        <v>183102</v>
      </c>
      <c r="O1164" s="5">
        <f t="shared" ca="1" si="357"/>
        <v>147220</v>
      </c>
      <c r="P1164" t="str">
        <f t="shared" ca="1" si="358"/>
        <v xml:space="preserve"> 微信支付 </v>
      </c>
      <c r="Q1164" t="str">
        <f t="shared" ca="1" si="359"/>
        <v xml:space="preserve"> 信用卡 </v>
      </c>
      <c r="R1164" t="str">
        <f t="shared" ca="1" si="360"/>
        <v xml:space="preserve"> 信用卡 </v>
      </c>
      <c r="S1164" t="str">
        <f t="shared" ca="1" si="361"/>
        <v>微信支付 - 信用卡 - 信用卡</v>
      </c>
    </row>
    <row r="1165" spans="1:19" x14ac:dyDescent="0.2">
      <c r="A1165" s="3">
        <f t="shared" ca="1" si="347"/>
        <v>147220</v>
      </c>
      <c r="B1165">
        <v>100981</v>
      </c>
      <c r="C1165">
        <f t="shared" ca="1" si="348"/>
        <v>13651976633</v>
      </c>
      <c r="D1165" t="str">
        <f t="shared" ca="1" si="362"/>
        <v xml:space="preserve"> 微信 </v>
      </c>
      <c r="E1165" t="str">
        <f t="shared" ca="1" si="362"/>
        <v xml:space="preserve"> App </v>
      </c>
      <c r="F1165" t="str">
        <f t="shared" ca="1" si="349"/>
        <v xml:space="preserve"> 微信支付 </v>
      </c>
      <c r="G1165" t="str">
        <f t="shared" ca="1" si="350"/>
        <v xml:space="preserve"> 微信 - App - 微信支付 </v>
      </c>
      <c r="H1165" t="str">
        <f t="shared" ca="1" si="351"/>
        <v>6633</v>
      </c>
      <c r="I1165">
        <f t="shared" ca="1" si="352"/>
        <v>6</v>
      </c>
      <c r="J1165" t="str">
        <f t="shared" ca="1" si="353"/>
        <v>微信 - App - 微信支付</v>
      </c>
      <c r="K1165" t="str">
        <f t="shared" ca="1" si="354"/>
        <v>136****6633</v>
      </c>
      <c r="L1165">
        <f t="shared" si="355"/>
        <v>1165</v>
      </c>
      <c r="M1165">
        <f t="shared" si="356"/>
        <v>1164</v>
      </c>
      <c r="N1165" s="3">
        <f t="shared" ca="1" si="363"/>
        <v>162567</v>
      </c>
      <c r="O1165" s="5">
        <f t="shared" ca="1" si="357"/>
        <v>108359</v>
      </c>
      <c r="P1165" t="str">
        <f t="shared" ca="1" si="358"/>
        <v xml:space="preserve"> 微信支付 </v>
      </c>
      <c r="Q1165" t="str">
        <f t="shared" ca="1" si="359"/>
        <v xml:space="preserve"> 微信支付 </v>
      </c>
      <c r="R1165" t="str">
        <f t="shared" ca="1" si="360"/>
        <v xml:space="preserve"> 信用卡 </v>
      </c>
      <c r="S1165" t="str">
        <f t="shared" ca="1" si="361"/>
        <v>微信支付 - 微信支付 - 信用卡</v>
      </c>
    </row>
    <row r="1166" spans="1:19" x14ac:dyDescent="0.2">
      <c r="A1166" s="3">
        <f t="shared" ca="1" si="347"/>
        <v>108359</v>
      </c>
      <c r="B1166">
        <v>100581</v>
      </c>
      <c r="C1166">
        <f t="shared" ca="1" si="348"/>
        <v>13043517670</v>
      </c>
      <c r="D1166" t="str">
        <f t="shared" ca="1" si="362"/>
        <v xml:space="preserve"> 微信 </v>
      </c>
      <c r="E1166" t="str">
        <f t="shared" ca="1" si="362"/>
        <v xml:space="preserve"> App </v>
      </c>
      <c r="F1166" t="str">
        <f t="shared" ca="1" si="349"/>
        <v xml:space="preserve"> 微信支付 </v>
      </c>
      <c r="G1166" t="str">
        <f t="shared" ca="1" si="350"/>
        <v xml:space="preserve"> 微信 - App - 微信支付 </v>
      </c>
      <c r="H1166" t="str">
        <f t="shared" ca="1" si="351"/>
        <v>7670</v>
      </c>
      <c r="I1166">
        <f t="shared" ca="1" si="352"/>
        <v>6</v>
      </c>
      <c r="J1166" t="str">
        <f t="shared" ca="1" si="353"/>
        <v>微信 - App - 微信支付</v>
      </c>
      <c r="K1166" t="str">
        <f t="shared" ca="1" si="354"/>
        <v>130****7670</v>
      </c>
      <c r="L1166">
        <f t="shared" si="355"/>
        <v>1166</v>
      </c>
      <c r="M1166">
        <f t="shared" si="356"/>
        <v>1165</v>
      </c>
      <c r="N1166" s="3">
        <f t="shared" ca="1" si="363"/>
        <v>132964</v>
      </c>
      <c r="O1166" s="5">
        <f t="shared" ca="1" si="357"/>
        <v>162472</v>
      </c>
      <c r="P1166" t="str">
        <f t="shared" ca="1" si="358"/>
        <v xml:space="preserve"> 微信支付 </v>
      </c>
      <c r="Q1166" t="str">
        <f t="shared" ca="1" si="359"/>
        <v xml:space="preserve"> 信用卡 </v>
      </c>
      <c r="R1166" t="str">
        <f t="shared" ca="1" si="360"/>
        <v xml:space="preserve"> 信用卡 </v>
      </c>
      <c r="S1166" t="str">
        <f t="shared" ca="1" si="361"/>
        <v>微信支付 - 信用卡 - 信用卡</v>
      </c>
    </row>
    <row r="1167" spans="1:19" x14ac:dyDescent="0.2">
      <c r="A1167" s="3">
        <f t="shared" ca="1" si="347"/>
        <v>162472</v>
      </c>
      <c r="B1167">
        <v>100960</v>
      </c>
      <c r="C1167">
        <f t="shared" ca="1" si="348"/>
        <v>13260111845</v>
      </c>
      <c r="D1167" t="str">
        <f t="shared" ca="1" si="362"/>
        <v xml:space="preserve"> 微信 </v>
      </c>
      <c r="E1167" t="str">
        <f t="shared" ca="1" si="362"/>
        <v xml:space="preserve"> App </v>
      </c>
      <c r="F1167" t="str">
        <f t="shared" ca="1" si="349"/>
        <v xml:space="preserve"> 支付宝 </v>
      </c>
      <c r="G1167" t="str">
        <f t="shared" ca="1" si="350"/>
        <v xml:space="preserve"> 微信 - App - 支付宝 </v>
      </c>
      <c r="H1167" t="str">
        <f t="shared" ca="1" si="351"/>
        <v>1845</v>
      </c>
      <c r="I1167">
        <f t="shared" ca="1" si="352"/>
        <v>6</v>
      </c>
      <c r="J1167" t="str">
        <f t="shared" ca="1" si="353"/>
        <v>微信 - App - 支付宝</v>
      </c>
      <c r="K1167" t="str">
        <f t="shared" ca="1" si="354"/>
        <v>132****1845</v>
      </c>
      <c r="L1167">
        <f t="shared" si="355"/>
        <v>1167</v>
      </c>
      <c r="M1167">
        <f t="shared" si="356"/>
        <v>1166</v>
      </c>
      <c r="N1167" s="3">
        <f t="shared" ca="1" si="363"/>
        <v>163172</v>
      </c>
      <c r="O1167" s="5">
        <f t="shared" ca="1" si="357"/>
        <v>159447</v>
      </c>
      <c r="P1167" t="str">
        <f t="shared" ca="1" si="358"/>
        <v xml:space="preserve"> 信用卡 </v>
      </c>
      <c r="Q1167" t="str">
        <f t="shared" ca="1" si="359"/>
        <v xml:space="preserve"> 信用卡 </v>
      </c>
      <c r="R1167" t="str">
        <f t="shared" ca="1" si="360"/>
        <v xml:space="preserve"> 支付宝 </v>
      </c>
      <c r="S1167" t="str">
        <f t="shared" ca="1" si="361"/>
        <v>信用卡 - 信用卡 - 支付宝</v>
      </c>
    </row>
    <row r="1168" spans="1:19" x14ac:dyDescent="0.2">
      <c r="A1168" s="3">
        <f t="shared" ca="1" si="347"/>
        <v>159447</v>
      </c>
      <c r="B1168">
        <v>100653</v>
      </c>
      <c r="C1168">
        <f t="shared" ca="1" si="348"/>
        <v>13751308217</v>
      </c>
      <c r="D1168" t="str">
        <f t="shared" ca="1" si="362"/>
        <v xml:space="preserve"> 天猫 </v>
      </c>
      <c r="E1168" t="str">
        <f t="shared" ca="1" si="362"/>
        <v xml:space="preserve"> 天猫 </v>
      </c>
      <c r="F1168" t="str">
        <f t="shared" ca="1" si="349"/>
        <v xml:space="preserve"> 信用卡 </v>
      </c>
      <c r="G1168" t="str">
        <f t="shared" ca="1" si="350"/>
        <v xml:space="preserve"> 天猫 - 天猫 - 信用卡 </v>
      </c>
      <c r="H1168" t="str">
        <f t="shared" ca="1" si="351"/>
        <v>8217</v>
      </c>
      <c r="I1168">
        <f t="shared" ca="1" si="352"/>
        <v>6</v>
      </c>
      <c r="J1168" t="str">
        <f t="shared" ca="1" si="353"/>
        <v>天猫 - 天猫 - 信用卡</v>
      </c>
      <c r="K1168" t="str">
        <f t="shared" ca="1" si="354"/>
        <v>137****8217</v>
      </c>
      <c r="L1168">
        <f t="shared" si="355"/>
        <v>1168</v>
      </c>
      <c r="M1168">
        <f t="shared" si="356"/>
        <v>1167</v>
      </c>
      <c r="N1168" s="3">
        <f t="shared" ca="1" si="363"/>
        <v>107619</v>
      </c>
      <c r="O1168" s="5">
        <f t="shared" ca="1" si="357"/>
        <v>112460</v>
      </c>
      <c r="P1168" t="str">
        <f t="shared" ca="1" si="358"/>
        <v xml:space="preserve"> 微信支付 </v>
      </c>
      <c r="Q1168" t="str">
        <f t="shared" ca="1" si="359"/>
        <v xml:space="preserve"> 支付宝 </v>
      </c>
      <c r="R1168" t="str">
        <f t="shared" ca="1" si="360"/>
        <v xml:space="preserve"> 信用卡 </v>
      </c>
      <c r="S1168" t="str">
        <f t="shared" ca="1" si="361"/>
        <v>微信支付 - 支付宝 - 信用卡</v>
      </c>
    </row>
    <row r="1169" spans="1:19" x14ac:dyDescent="0.2">
      <c r="A1169" s="3">
        <f t="shared" ca="1" si="347"/>
        <v>112460</v>
      </c>
      <c r="B1169">
        <v>100060</v>
      </c>
      <c r="C1169">
        <f t="shared" ca="1" si="348"/>
        <v>13208840768</v>
      </c>
      <c r="D1169" t="str">
        <f t="shared" ca="1" si="362"/>
        <v xml:space="preserve"> App </v>
      </c>
      <c r="E1169" t="str">
        <f t="shared" ca="1" si="362"/>
        <v xml:space="preserve"> 天猫 </v>
      </c>
      <c r="F1169" t="str">
        <f t="shared" ca="1" si="349"/>
        <v xml:space="preserve"> 信用卡 </v>
      </c>
      <c r="G1169" t="str">
        <f t="shared" ca="1" si="350"/>
        <v xml:space="preserve"> App - 天猫 - 信用卡 </v>
      </c>
      <c r="H1169" t="str">
        <f t="shared" ca="1" si="351"/>
        <v>0768</v>
      </c>
      <c r="I1169">
        <f t="shared" ca="1" si="352"/>
        <v>6</v>
      </c>
      <c r="J1169" t="str">
        <f t="shared" ca="1" si="353"/>
        <v>App - 天猫 - 信用卡</v>
      </c>
      <c r="K1169" t="str">
        <f t="shared" ca="1" si="354"/>
        <v>132****0768</v>
      </c>
      <c r="L1169">
        <f t="shared" si="355"/>
        <v>1169</v>
      </c>
      <c r="M1169">
        <f t="shared" si="356"/>
        <v>1168</v>
      </c>
      <c r="N1169" s="3">
        <f t="shared" ca="1" si="363"/>
        <v>127234</v>
      </c>
      <c r="O1169" s="5">
        <f t="shared" ca="1" si="357"/>
        <v>101556</v>
      </c>
      <c r="P1169" t="str">
        <f t="shared" ca="1" si="358"/>
        <v xml:space="preserve"> 微信支付 </v>
      </c>
      <c r="Q1169" t="str">
        <f t="shared" ca="1" si="359"/>
        <v xml:space="preserve"> 信用卡 </v>
      </c>
      <c r="R1169" t="str">
        <f t="shared" ca="1" si="360"/>
        <v xml:space="preserve"> 支付宝 </v>
      </c>
      <c r="S1169" t="str">
        <f t="shared" ca="1" si="361"/>
        <v>微信支付 - 信用卡 - 支付宝</v>
      </c>
    </row>
    <row r="1170" spans="1:19" x14ac:dyDescent="0.2">
      <c r="A1170" s="3">
        <f t="shared" ca="1" si="347"/>
        <v>101556</v>
      </c>
      <c r="B1170">
        <v>100564</v>
      </c>
      <c r="C1170">
        <f t="shared" ca="1" si="348"/>
        <v>13192645684</v>
      </c>
      <c r="D1170" t="str">
        <f t="shared" ca="1" si="362"/>
        <v xml:space="preserve"> 微信 </v>
      </c>
      <c r="E1170" t="str">
        <f t="shared" ca="1" si="362"/>
        <v xml:space="preserve"> App </v>
      </c>
      <c r="F1170" t="str">
        <f t="shared" ca="1" si="349"/>
        <v xml:space="preserve"> 支付宝 </v>
      </c>
      <c r="G1170" t="str">
        <f t="shared" ca="1" si="350"/>
        <v xml:space="preserve"> 微信 - App - 支付宝 </v>
      </c>
      <c r="H1170" t="str">
        <f t="shared" ca="1" si="351"/>
        <v>5684</v>
      </c>
      <c r="I1170">
        <f t="shared" ca="1" si="352"/>
        <v>6</v>
      </c>
      <c r="J1170" t="str">
        <f t="shared" ca="1" si="353"/>
        <v>微信 - App - 支付宝</v>
      </c>
      <c r="K1170" t="str">
        <f t="shared" ca="1" si="354"/>
        <v>131****5684</v>
      </c>
      <c r="L1170">
        <f t="shared" si="355"/>
        <v>1170</v>
      </c>
      <c r="M1170">
        <f t="shared" si="356"/>
        <v>1169</v>
      </c>
      <c r="N1170" s="3">
        <f t="shared" ca="1" si="363"/>
        <v>152550</v>
      </c>
      <c r="O1170" s="5">
        <f t="shared" ca="1" si="357"/>
        <v>113220</v>
      </c>
      <c r="P1170" t="str">
        <f t="shared" ca="1" si="358"/>
        <v xml:space="preserve"> 微信支付 </v>
      </c>
      <c r="Q1170" t="str">
        <f t="shared" ca="1" si="359"/>
        <v xml:space="preserve"> 微信支付 </v>
      </c>
      <c r="R1170" t="str">
        <f t="shared" ca="1" si="360"/>
        <v xml:space="preserve"> 微信支付 </v>
      </c>
      <c r="S1170" t="str">
        <f t="shared" ca="1" si="361"/>
        <v>微信支付 - 微信支付 - 微信支付</v>
      </c>
    </row>
    <row r="1171" spans="1:19" x14ac:dyDescent="0.2">
      <c r="A1171" s="3">
        <f t="shared" ca="1" si="347"/>
        <v>113220</v>
      </c>
      <c r="B1171">
        <v>100296</v>
      </c>
      <c r="C1171">
        <f t="shared" ca="1" si="348"/>
        <v>13939992256</v>
      </c>
      <c r="D1171" t="str">
        <f t="shared" ca="1" si="362"/>
        <v xml:space="preserve"> App </v>
      </c>
      <c r="E1171" t="str">
        <f t="shared" ca="1" si="362"/>
        <v xml:space="preserve"> 微信 </v>
      </c>
      <c r="F1171" t="str">
        <f t="shared" ca="1" si="349"/>
        <v xml:space="preserve"> 信用卡 </v>
      </c>
      <c r="G1171" t="str">
        <f t="shared" ca="1" si="350"/>
        <v xml:space="preserve"> App - 微信 - 信用卡 </v>
      </c>
      <c r="H1171" t="str">
        <f t="shared" ca="1" si="351"/>
        <v>2256</v>
      </c>
      <c r="I1171">
        <f t="shared" ca="1" si="352"/>
        <v>6</v>
      </c>
      <c r="J1171" t="str">
        <f t="shared" ca="1" si="353"/>
        <v>App - 微信 - 信用卡</v>
      </c>
      <c r="K1171" t="str">
        <f t="shared" ca="1" si="354"/>
        <v>139****2256</v>
      </c>
      <c r="L1171">
        <f t="shared" si="355"/>
        <v>1171</v>
      </c>
      <c r="M1171">
        <f t="shared" si="356"/>
        <v>1170</v>
      </c>
      <c r="N1171" s="3">
        <f t="shared" ca="1" si="363"/>
        <v>138063</v>
      </c>
      <c r="O1171" s="5">
        <f t="shared" ca="1" si="357"/>
        <v>139931</v>
      </c>
      <c r="P1171" t="str">
        <f t="shared" ca="1" si="358"/>
        <v xml:space="preserve"> 支付宝 </v>
      </c>
      <c r="Q1171" t="str">
        <f t="shared" ca="1" si="359"/>
        <v xml:space="preserve"> 微信支付 </v>
      </c>
      <c r="R1171" t="str">
        <f t="shared" ca="1" si="360"/>
        <v xml:space="preserve"> 信用卡 </v>
      </c>
      <c r="S1171" t="str">
        <f t="shared" ca="1" si="361"/>
        <v>支付宝 - 微信支付 - 信用卡</v>
      </c>
    </row>
    <row r="1172" spans="1:19" x14ac:dyDescent="0.2">
      <c r="A1172" s="3">
        <f t="shared" ca="1" si="347"/>
        <v>139931</v>
      </c>
      <c r="B1172">
        <v>101459</v>
      </c>
      <c r="C1172">
        <f t="shared" ca="1" si="348"/>
        <v>13116365530</v>
      </c>
      <c r="D1172" t="str">
        <f t="shared" ca="1" si="362"/>
        <v xml:space="preserve"> 天猫 </v>
      </c>
      <c r="E1172" t="str">
        <f t="shared" ca="1" si="362"/>
        <v xml:space="preserve"> 微信 </v>
      </c>
      <c r="F1172" t="str">
        <f t="shared" ca="1" si="349"/>
        <v xml:space="preserve"> 微信支付 </v>
      </c>
      <c r="G1172" t="str">
        <f t="shared" ca="1" si="350"/>
        <v xml:space="preserve"> 天猫 - 微信 - 微信支付 </v>
      </c>
      <c r="H1172" t="str">
        <f t="shared" ca="1" si="351"/>
        <v>5530</v>
      </c>
      <c r="I1172">
        <f t="shared" ca="1" si="352"/>
        <v>6</v>
      </c>
      <c r="J1172" t="str">
        <f t="shared" ca="1" si="353"/>
        <v>天猫 - 微信 - 微信支付</v>
      </c>
      <c r="K1172" t="str">
        <f t="shared" ca="1" si="354"/>
        <v>131****5530</v>
      </c>
      <c r="L1172">
        <f t="shared" si="355"/>
        <v>1172</v>
      </c>
      <c r="M1172">
        <f t="shared" si="356"/>
        <v>1171</v>
      </c>
      <c r="N1172" s="3">
        <f t="shared" ca="1" si="363"/>
        <v>179419</v>
      </c>
      <c r="O1172" s="5">
        <f t="shared" ca="1" si="357"/>
        <v>103192</v>
      </c>
      <c r="P1172" t="str">
        <f t="shared" ca="1" si="358"/>
        <v xml:space="preserve"> 信用卡 </v>
      </c>
      <c r="Q1172" t="str">
        <f t="shared" ca="1" si="359"/>
        <v xml:space="preserve"> 支付宝 </v>
      </c>
      <c r="R1172" t="str">
        <f t="shared" ca="1" si="360"/>
        <v xml:space="preserve"> 微信支付 </v>
      </c>
      <c r="S1172" t="str">
        <f t="shared" ca="1" si="361"/>
        <v>信用卡 - 支付宝 - 微信支付</v>
      </c>
    </row>
    <row r="1173" spans="1:19" x14ac:dyDescent="0.2">
      <c r="A1173" s="3">
        <f t="shared" ca="1" si="347"/>
        <v>103192</v>
      </c>
      <c r="B1173">
        <v>100028</v>
      </c>
      <c r="C1173">
        <f t="shared" ca="1" si="348"/>
        <v>13354740793</v>
      </c>
      <c r="D1173" t="str">
        <f t="shared" ca="1" si="362"/>
        <v xml:space="preserve"> 天猫 </v>
      </c>
      <c r="E1173" t="str">
        <f t="shared" ca="1" si="362"/>
        <v xml:space="preserve"> 微信 </v>
      </c>
      <c r="F1173" t="str">
        <f t="shared" ca="1" si="349"/>
        <v xml:space="preserve"> 支付宝 </v>
      </c>
      <c r="G1173" t="str">
        <f t="shared" ca="1" si="350"/>
        <v xml:space="preserve"> 天猫 - 微信 - 支付宝 </v>
      </c>
      <c r="H1173" t="str">
        <f t="shared" ca="1" si="351"/>
        <v>0793</v>
      </c>
      <c r="I1173">
        <f t="shared" ca="1" si="352"/>
        <v>6</v>
      </c>
      <c r="J1173" t="str">
        <f t="shared" ca="1" si="353"/>
        <v>天猫 - 微信 - 支付宝</v>
      </c>
      <c r="K1173" t="str">
        <f t="shared" ca="1" si="354"/>
        <v>133****0793</v>
      </c>
      <c r="L1173">
        <f t="shared" si="355"/>
        <v>1173</v>
      </c>
      <c r="M1173">
        <f t="shared" si="356"/>
        <v>1172</v>
      </c>
      <c r="N1173" s="3">
        <f t="shared" ca="1" si="363"/>
        <v>179550</v>
      </c>
      <c r="O1173" s="5">
        <f t="shared" ca="1" si="357"/>
        <v>198069</v>
      </c>
      <c r="P1173" t="str">
        <f t="shared" ca="1" si="358"/>
        <v xml:space="preserve"> 微信支付 </v>
      </c>
      <c r="Q1173" t="str">
        <f t="shared" ca="1" si="359"/>
        <v xml:space="preserve"> 微信支付 </v>
      </c>
      <c r="R1173" t="str">
        <f t="shared" ca="1" si="360"/>
        <v xml:space="preserve"> 微信支付 </v>
      </c>
      <c r="S1173" t="str">
        <f t="shared" ca="1" si="361"/>
        <v>微信支付 - 微信支付 - 微信支付</v>
      </c>
    </row>
    <row r="1174" spans="1:19" x14ac:dyDescent="0.2">
      <c r="A1174" s="3">
        <f t="shared" ca="1" si="347"/>
        <v>198069</v>
      </c>
      <c r="B1174">
        <v>100810</v>
      </c>
      <c r="C1174">
        <f t="shared" ca="1" si="348"/>
        <v>13423184227</v>
      </c>
      <c r="D1174" t="str">
        <f t="shared" ca="1" si="362"/>
        <v xml:space="preserve"> 微信 </v>
      </c>
      <c r="E1174" t="str">
        <f t="shared" ca="1" si="362"/>
        <v xml:space="preserve"> 天猫 </v>
      </c>
      <c r="F1174" t="str">
        <f t="shared" ca="1" si="349"/>
        <v xml:space="preserve"> 支付宝 </v>
      </c>
      <c r="G1174" t="str">
        <f t="shared" ca="1" si="350"/>
        <v xml:space="preserve"> 微信 - 天猫 - 支付宝 </v>
      </c>
      <c r="H1174" t="str">
        <f t="shared" ca="1" si="351"/>
        <v>4227</v>
      </c>
      <c r="I1174">
        <f t="shared" ca="1" si="352"/>
        <v>6</v>
      </c>
      <c r="J1174" t="str">
        <f t="shared" ca="1" si="353"/>
        <v>微信 - 天猫 - 支付宝</v>
      </c>
      <c r="K1174" t="str">
        <f t="shared" ca="1" si="354"/>
        <v>134****4227</v>
      </c>
      <c r="L1174">
        <f t="shared" si="355"/>
        <v>1174</v>
      </c>
      <c r="M1174">
        <f t="shared" si="356"/>
        <v>1173</v>
      </c>
      <c r="N1174" s="3">
        <f t="shared" ca="1" si="363"/>
        <v>130332</v>
      </c>
      <c r="O1174" s="5">
        <f t="shared" ca="1" si="357"/>
        <v>172459</v>
      </c>
      <c r="P1174" t="str">
        <f t="shared" ca="1" si="358"/>
        <v xml:space="preserve"> 信用卡 </v>
      </c>
      <c r="Q1174" t="str">
        <f t="shared" ca="1" si="359"/>
        <v xml:space="preserve"> 微信支付 </v>
      </c>
      <c r="R1174" t="str">
        <f t="shared" ca="1" si="360"/>
        <v xml:space="preserve"> 支付宝 </v>
      </c>
      <c r="S1174" t="str">
        <f t="shared" ca="1" si="361"/>
        <v>信用卡 - 微信支付 - 支付宝</v>
      </c>
    </row>
    <row r="1175" spans="1:19" x14ac:dyDescent="0.2">
      <c r="A1175" s="3">
        <f t="shared" ca="1" si="347"/>
        <v>172459</v>
      </c>
      <c r="B1175">
        <v>100740</v>
      </c>
      <c r="C1175">
        <f t="shared" ca="1" si="348"/>
        <v>13983689894</v>
      </c>
      <c r="D1175" t="str">
        <f t="shared" ca="1" si="362"/>
        <v xml:space="preserve"> 微信 </v>
      </c>
      <c r="E1175" t="str">
        <f t="shared" ca="1" si="362"/>
        <v xml:space="preserve"> 天猫 </v>
      </c>
      <c r="F1175" t="str">
        <f t="shared" ca="1" si="349"/>
        <v xml:space="preserve"> 微信支付 </v>
      </c>
      <c r="G1175" t="str">
        <f t="shared" ca="1" si="350"/>
        <v xml:space="preserve"> 微信 - 天猫 - 微信支付 </v>
      </c>
      <c r="H1175" t="str">
        <f t="shared" ca="1" si="351"/>
        <v>9894</v>
      </c>
      <c r="I1175">
        <f t="shared" ca="1" si="352"/>
        <v>6</v>
      </c>
      <c r="J1175" t="str">
        <f t="shared" ca="1" si="353"/>
        <v>微信 - 天猫 - 微信支付</v>
      </c>
      <c r="K1175" t="str">
        <f t="shared" ca="1" si="354"/>
        <v>139****9894</v>
      </c>
      <c r="L1175">
        <f t="shared" si="355"/>
        <v>1175</v>
      </c>
      <c r="M1175">
        <f t="shared" si="356"/>
        <v>1174</v>
      </c>
      <c r="N1175" s="3">
        <f t="shared" ca="1" si="363"/>
        <v>121913</v>
      </c>
      <c r="O1175" s="5">
        <f t="shared" ca="1" si="357"/>
        <v>194150</v>
      </c>
      <c r="P1175" t="str">
        <f t="shared" ca="1" si="358"/>
        <v xml:space="preserve"> 信用卡 </v>
      </c>
      <c r="Q1175" t="str">
        <f t="shared" ca="1" si="359"/>
        <v xml:space="preserve"> 信用卡 </v>
      </c>
      <c r="R1175" t="str">
        <f t="shared" ca="1" si="360"/>
        <v xml:space="preserve"> 微信支付 </v>
      </c>
      <c r="S1175" t="str">
        <f t="shared" ca="1" si="361"/>
        <v>信用卡 - 信用卡 - 微信支付</v>
      </c>
    </row>
    <row r="1176" spans="1:19" x14ac:dyDescent="0.2">
      <c r="A1176" s="3">
        <f t="shared" ca="1" si="347"/>
        <v>194150</v>
      </c>
      <c r="B1176">
        <v>100040</v>
      </c>
      <c r="C1176">
        <f t="shared" ca="1" si="348"/>
        <v>13611649529</v>
      </c>
      <c r="D1176" t="str">
        <f t="shared" ca="1" si="362"/>
        <v xml:space="preserve"> App </v>
      </c>
      <c r="E1176" t="str">
        <f t="shared" ca="1" si="362"/>
        <v xml:space="preserve"> App </v>
      </c>
      <c r="F1176" t="str">
        <f t="shared" ca="1" si="349"/>
        <v xml:space="preserve"> 微信支付 </v>
      </c>
      <c r="G1176" t="str">
        <f t="shared" ca="1" si="350"/>
        <v xml:space="preserve"> App - App - 微信支付 </v>
      </c>
      <c r="H1176" t="str">
        <f t="shared" ca="1" si="351"/>
        <v>9529</v>
      </c>
      <c r="I1176">
        <f t="shared" ca="1" si="352"/>
        <v>6</v>
      </c>
      <c r="J1176" t="str">
        <f t="shared" ca="1" si="353"/>
        <v>App - App - 微信支付</v>
      </c>
      <c r="K1176" t="str">
        <f t="shared" ca="1" si="354"/>
        <v>136****9529</v>
      </c>
      <c r="L1176">
        <f t="shared" si="355"/>
        <v>1176</v>
      </c>
      <c r="M1176">
        <f t="shared" si="356"/>
        <v>1175</v>
      </c>
      <c r="N1176" s="3">
        <f t="shared" ca="1" si="363"/>
        <v>113239</v>
      </c>
      <c r="O1176" s="5">
        <f t="shared" ca="1" si="357"/>
        <v>142541</v>
      </c>
      <c r="P1176" t="str">
        <f t="shared" ca="1" si="358"/>
        <v xml:space="preserve"> 微信支付 </v>
      </c>
      <c r="Q1176" t="str">
        <f t="shared" ca="1" si="359"/>
        <v xml:space="preserve"> 支付宝 </v>
      </c>
      <c r="R1176" t="str">
        <f t="shared" ca="1" si="360"/>
        <v xml:space="preserve"> 信用卡 </v>
      </c>
      <c r="S1176" t="str">
        <f t="shared" ca="1" si="361"/>
        <v>微信支付 - 支付宝 - 信用卡</v>
      </c>
    </row>
    <row r="1177" spans="1:19" x14ac:dyDescent="0.2">
      <c r="A1177" s="3">
        <f t="shared" ca="1" si="347"/>
        <v>142541</v>
      </c>
      <c r="B1177">
        <v>100907</v>
      </c>
      <c r="C1177">
        <f t="shared" ca="1" si="348"/>
        <v>13492517692</v>
      </c>
      <c r="D1177" t="str">
        <f t="shared" ca="1" si="362"/>
        <v xml:space="preserve"> 天猫 </v>
      </c>
      <c r="E1177" t="str">
        <f t="shared" ca="1" si="362"/>
        <v xml:space="preserve"> 天猫 </v>
      </c>
      <c r="F1177" t="str">
        <f t="shared" ca="1" si="349"/>
        <v xml:space="preserve"> 微信支付 </v>
      </c>
      <c r="G1177" t="str">
        <f t="shared" ca="1" si="350"/>
        <v xml:space="preserve"> 天猫 - 天猫 - 微信支付 </v>
      </c>
      <c r="H1177" t="str">
        <f t="shared" ca="1" si="351"/>
        <v>7692</v>
      </c>
      <c r="I1177">
        <f t="shared" ca="1" si="352"/>
        <v>6</v>
      </c>
      <c r="J1177" t="str">
        <f t="shared" ca="1" si="353"/>
        <v>天猫 - 天猫 - 微信支付</v>
      </c>
      <c r="K1177" t="str">
        <f t="shared" ca="1" si="354"/>
        <v>134****7692</v>
      </c>
      <c r="L1177">
        <f t="shared" si="355"/>
        <v>1177</v>
      </c>
      <c r="M1177">
        <f t="shared" si="356"/>
        <v>1176</v>
      </c>
      <c r="N1177" s="3">
        <f t="shared" ca="1" si="363"/>
        <v>151294</v>
      </c>
      <c r="O1177" s="5">
        <f t="shared" ca="1" si="357"/>
        <v>185216</v>
      </c>
      <c r="P1177" t="str">
        <f t="shared" ca="1" si="358"/>
        <v xml:space="preserve"> 信用卡 </v>
      </c>
      <c r="Q1177" t="str">
        <f t="shared" ca="1" si="359"/>
        <v xml:space="preserve"> 信用卡 </v>
      </c>
      <c r="R1177" t="str">
        <f t="shared" ca="1" si="360"/>
        <v xml:space="preserve"> 信用卡 </v>
      </c>
      <c r="S1177" t="str">
        <f t="shared" ca="1" si="361"/>
        <v>信用卡 - 信用卡 - 信用卡</v>
      </c>
    </row>
    <row r="1178" spans="1:19" x14ac:dyDescent="0.2">
      <c r="A1178" s="3">
        <f t="shared" ca="1" si="347"/>
        <v>185216</v>
      </c>
      <c r="B1178">
        <v>100656</v>
      </c>
      <c r="C1178">
        <f t="shared" ca="1" si="348"/>
        <v>13754346243</v>
      </c>
      <c r="D1178" t="str">
        <f t="shared" ca="1" si="362"/>
        <v xml:space="preserve"> 天猫 </v>
      </c>
      <c r="E1178" t="str">
        <f t="shared" ca="1" si="362"/>
        <v xml:space="preserve"> 微信 </v>
      </c>
      <c r="F1178" t="str">
        <f t="shared" ca="1" si="349"/>
        <v xml:space="preserve"> 支付宝 </v>
      </c>
      <c r="G1178" t="str">
        <f t="shared" ca="1" si="350"/>
        <v xml:space="preserve"> 天猫 - 微信 - 支付宝 </v>
      </c>
      <c r="H1178" t="str">
        <f t="shared" ca="1" si="351"/>
        <v>6243</v>
      </c>
      <c r="I1178">
        <f t="shared" ca="1" si="352"/>
        <v>6</v>
      </c>
      <c r="J1178" t="str">
        <f t="shared" ca="1" si="353"/>
        <v>天猫 - 微信 - 支付宝</v>
      </c>
      <c r="K1178" t="str">
        <f t="shared" ca="1" si="354"/>
        <v>137****6243</v>
      </c>
      <c r="L1178">
        <f t="shared" si="355"/>
        <v>1178</v>
      </c>
      <c r="M1178">
        <f t="shared" si="356"/>
        <v>1177</v>
      </c>
      <c r="N1178" s="3">
        <f t="shared" ca="1" si="363"/>
        <v>114291</v>
      </c>
      <c r="O1178" s="5">
        <f t="shared" ca="1" si="357"/>
        <v>170220</v>
      </c>
      <c r="P1178" t="str">
        <f t="shared" ca="1" si="358"/>
        <v xml:space="preserve"> 信用卡 </v>
      </c>
      <c r="Q1178" t="str">
        <f t="shared" ca="1" si="359"/>
        <v xml:space="preserve"> 支付宝 </v>
      </c>
      <c r="R1178" t="str">
        <f t="shared" ca="1" si="360"/>
        <v xml:space="preserve"> 微信支付 </v>
      </c>
      <c r="S1178" t="str">
        <f t="shared" ca="1" si="361"/>
        <v>信用卡 - 支付宝 - 微信支付</v>
      </c>
    </row>
    <row r="1179" spans="1:19" x14ac:dyDescent="0.2">
      <c r="A1179" s="3">
        <f t="shared" ca="1" si="347"/>
        <v>170220</v>
      </c>
      <c r="B1179">
        <v>100839</v>
      </c>
      <c r="C1179">
        <f t="shared" ca="1" si="348"/>
        <v>13352713066</v>
      </c>
      <c r="D1179" t="str">
        <f t="shared" ca="1" si="362"/>
        <v xml:space="preserve"> 天猫 </v>
      </c>
      <c r="E1179" t="str">
        <f t="shared" ca="1" si="362"/>
        <v xml:space="preserve"> 微信 </v>
      </c>
      <c r="F1179" t="str">
        <f t="shared" ca="1" si="349"/>
        <v xml:space="preserve"> 支付宝 </v>
      </c>
      <c r="G1179" t="str">
        <f t="shared" ca="1" si="350"/>
        <v xml:space="preserve"> 天猫 - 微信 - 支付宝 </v>
      </c>
      <c r="H1179" t="str">
        <f t="shared" ca="1" si="351"/>
        <v>3066</v>
      </c>
      <c r="I1179">
        <f t="shared" ca="1" si="352"/>
        <v>6</v>
      </c>
      <c r="J1179" t="str">
        <f t="shared" ca="1" si="353"/>
        <v>天猫 - 微信 - 支付宝</v>
      </c>
      <c r="K1179" t="str">
        <f t="shared" ca="1" si="354"/>
        <v>133****3066</v>
      </c>
      <c r="L1179">
        <f t="shared" si="355"/>
        <v>1179</v>
      </c>
      <c r="M1179">
        <f t="shared" si="356"/>
        <v>1178</v>
      </c>
      <c r="N1179" s="3">
        <f t="shared" ca="1" si="363"/>
        <v>138680</v>
      </c>
      <c r="O1179" s="5">
        <f t="shared" ca="1" si="357"/>
        <v>125097</v>
      </c>
      <c r="P1179" t="str">
        <f t="shared" ca="1" si="358"/>
        <v xml:space="preserve"> 信用卡 </v>
      </c>
      <c r="Q1179" t="str">
        <f t="shared" ca="1" si="359"/>
        <v xml:space="preserve"> 支付宝 </v>
      </c>
      <c r="R1179" t="str">
        <f t="shared" ca="1" si="360"/>
        <v xml:space="preserve"> 微信支付 </v>
      </c>
      <c r="S1179" t="str">
        <f t="shared" ca="1" si="361"/>
        <v>信用卡 - 支付宝 - 微信支付</v>
      </c>
    </row>
    <row r="1180" spans="1:19" x14ac:dyDescent="0.2">
      <c r="A1180" s="3">
        <f t="shared" ca="1" si="347"/>
        <v>125097</v>
      </c>
      <c r="B1180">
        <v>100545</v>
      </c>
      <c r="C1180">
        <f t="shared" ca="1" si="348"/>
        <v>13715149402</v>
      </c>
      <c r="D1180" t="str">
        <f t="shared" ca="1" si="362"/>
        <v xml:space="preserve"> 微信 </v>
      </c>
      <c r="E1180" t="str">
        <f t="shared" ca="1" si="362"/>
        <v xml:space="preserve"> 微信 </v>
      </c>
      <c r="F1180" t="str">
        <f t="shared" ca="1" si="349"/>
        <v xml:space="preserve"> 微信支付 </v>
      </c>
      <c r="G1180" t="str">
        <f t="shared" ca="1" si="350"/>
        <v xml:space="preserve"> 微信 - 微信 - 微信支付 </v>
      </c>
      <c r="H1180" t="str">
        <f t="shared" ca="1" si="351"/>
        <v>9402</v>
      </c>
      <c r="I1180">
        <f t="shared" ca="1" si="352"/>
        <v>6</v>
      </c>
      <c r="J1180" t="str">
        <f t="shared" ca="1" si="353"/>
        <v>微信 - 微信 - 微信支付</v>
      </c>
      <c r="K1180" t="str">
        <f t="shared" ca="1" si="354"/>
        <v>137****9402</v>
      </c>
      <c r="L1180">
        <f t="shared" si="355"/>
        <v>1180</v>
      </c>
      <c r="M1180">
        <f t="shared" si="356"/>
        <v>1179</v>
      </c>
      <c r="N1180" s="3">
        <f t="shared" ca="1" si="363"/>
        <v>159066</v>
      </c>
      <c r="O1180" s="5">
        <f t="shared" ca="1" si="357"/>
        <v>110318</v>
      </c>
      <c r="P1180" t="str">
        <f t="shared" ca="1" si="358"/>
        <v xml:space="preserve"> 微信支付 </v>
      </c>
      <c r="Q1180" t="str">
        <f t="shared" ca="1" si="359"/>
        <v xml:space="preserve"> 微信支付 </v>
      </c>
      <c r="R1180" t="str">
        <f t="shared" ca="1" si="360"/>
        <v xml:space="preserve"> 支付宝 </v>
      </c>
      <c r="S1180" t="str">
        <f t="shared" ca="1" si="361"/>
        <v>微信支付 - 微信支付 - 支付宝</v>
      </c>
    </row>
    <row r="1181" spans="1:19" x14ac:dyDescent="0.2">
      <c r="A1181" s="3">
        <f t="shared" ca="1" si="347"/>
        <v>110318</v>
      </c>
      <c r="B1181">
        <v>100795</v>
      </c>
      <c r="C1181">
        <f t="shared" ca="1" si="348"/>
        <v>13592554757</v>
      </c>
      <c r="D1181" t="str">
        <f t="shared" ca="1" si="362"/>
        <v xml:space="preserve"> 微信 </v>
      </c>
      <c r="E1181" t="str">
        <f t="shared" ca="1" si="362"/>
        <v xml:space="preserve"> 微信 </v>
      </c>
      <c r="F1181" t="str">
        <f t="shared" ca="1" si="349"/>
        <v xml:space="preserve"> 信用卡 </v>
      </c>
      <c r="G1181" t="str">
        <f t="shared" ca="1" si="350"/>
        <v xml:space="preserve"> 微信 - 微信 - 信用卡 </v>
      </c>
      <c r="H1181" t="str">
        <f t="shared" ca="1" si="351"/>
        <v>4757</v>
      </c>
      <c r="I1181">
        <f t="shared" ca="1" si="352"/>
        <v>6</v>
      </c>
      <c r="J1181" t="str">
        <f t="shared" ca="1" si="353"/>
        <v>微信 - 微信 - 信用卡</v>
      </c>
      <c r="K1181" t="str">
        <f t="shared" ca="1" si="354"/>
        <v>135****4757</v>
      </c>
      <c r="L1181">
        <f t="shared" si="355"/>
        <v>1181</v>
      </c>
      <c r="M1181">
        <f t="shared" si="356"/>
        <v>1180</v>
      </c>
      <c r="N1181" s="3">
        <f t="shared" ca="1" si="363"/>
        <v>123690</v>
      </c>
      <c r="O1181" s="5">
        <f t="shared" ca="1" si="357"/>
        <v>136878</v>
      </c>
      <c r="P1181" t="str">
        <f t="shared" ca="1" si="358"/>
        <v xml:space="preserve"> 信用卡 </v>
      </c>
      <c r="Q1181" t="str">
        <f t="shared" ca="1" si="359"/>
        <v xml:space="preserve"> 支付宝 </v>
      </c>
      <c r="R1181" t="str">
        <f t="shared" ca="1" si="360"/>
        <v xml:space="preserve"> 支付宝 </v>
      </c>
      <c r="S1181" t="str">
        <f t="shared" ca="1" si="361"/>
        <v>信用卡 - 支付宝 - 支付宝</v>
      </c>
    </row>
    <row r="1182" spans="1:19" x14ac:dyDescent="0.2">
      <c r="A1182" s="3">
        <f t="shared" ca="1" si="347"/>
        <v>136878</v>
      </c>
      <c r="B1182">
        <v>100014</v>
      </c>
      <c r="C1182">
        <f t="shared" ca="1" si="348"/>
        <v>13015198483</v>
      </c>
      <c r="D1182" t="str">
        <f t="shared" ref="D1182:E1201" ca="1" si="364">IF(RAND()&lt;0.33," 天猫 ",IF(RAND()&lt;0.66," 微信 "," App "))</f>
        <v xml:space="preserve"> 微信 </v>
      </c>
      <c r="E1182" t="str">
        <f t="shared" ca="1" si="364"/>
        <v xml:space="preserve"> 微信 </v>
      </c>
      <c r="F1182" t="str">
        <f t="shared" ca="1" si="349"/>
        <v xml:space="preserve"> 信用卡 </v>
      </c>
      <c r="G1182" t="str">
        <f t="shared" ca="1" si="350"/>
        <v xml:space="preserve"> 微信 - 微信 - 信用卡 </v>
      </c>
      <c r="H1182" t="str">
        <f t="shared" ca="1" si="351"/>
        <v>8483</v>
      </c>
      <c r="I1182">
        <f t="shared" ca="1" si="352"/>
        <v>6</v>
      </c>
      <c r="J1182" t="str">
        <f t="shared" ca="1" si="353"/>
        <v>微信 - 微信 - 信用卡</v>
      </c>
      <c r="K1182" t="str">
        <f t="shared" ca="1" si="354"/>
        <v>130****8483</v>
      </c>
      <c r="L1182">
        <f t="shared" si="355"/>
        <v>1182</v>
      </c>
      <c r="M1182">
        <f t="shared" si="356"/>
        <v>1181</v>
      </c>
      <c r="N1182" s="3">
        <f t="shared" ca="1" si="363"/>
        <v>100009</v>
      </c>
      <c r="O1182" s="5">
        <f t="shared" ca="1" si="357"/>
        <v>126025</v>
      </c>
      <c r="P1182" t="str">
        <f t="shared" ca="1" si="358"/>
        <v xml:space="preserve"> 微信支付 </v>
      </c>
      <c r="Q1182" t="str">
        <f t="shared" ca="1" si="359"/>
        <v xml:space="preserve"> 信用卡 </v>
      </c>
      <c r="R1182" t="str">
        <f t="shared" ca="1" si="360"/>
        <v xml:space="preserve"> 信用卡 </v>
      </c>
      <c r="S1182" t="str">
        <f t="shared" ca="1" si="361"/>
        <v>微信支付 - 信用卡 - 信用卡</v>
      </c>
    </row>
    <row r="1183" spans="1:19" x14ac:dyDescent="0.2">
      <c r="A1183" s="3">
        <f t="shared" ca="1" si="347"/>
        <v>126025</v>
      </c>
      <c r="B1183">
        <v>100510</v>
      </c>
      <c r="C1183">
        <f t="shared" ca="1" si="348"/>
        <v>13886516350</v>
      </c>
      <c r="D1183" t="str">
        <f t="shared" ca="1" si="364"/>
        <v xml:space="preserve"> 天猫 </v>
      </c>
      <c r="E1183" t="str">
        <f t="shared" ca="1" si="364"/>
        <v xml:space="preserve"> 微信 </v>
      </c>
      <c r="F1183" t="str">
        <f t="shared" ca="1" si="349"/>
        <v xml:space="preserve"> 微信支付 </v>
      </c>
      <c r="G1183" t="str">
        <f t="shared" ca="1" si="350"/>
        <v xml:space="preserve"> 天猫 - 微信 - 微信支付 </v>
      </c>
      <c r="H1183" t="str">
        <f t="shared" ca="1" si="351"/>
        <v>6350</v>
      </c>
      <c r="I1183">
        <f t="shared" ca="1" si="352"/>
        <v>6</v>
      </c>
      <c r="J1183" t="str">
        <f t="shared" ca="1" si="353"/>
        <v>天猫 - 微信 - 微信支付</v>
      </c>
      <c r="K1183" t="str">
        <f t="shared" ca="1" si="354"/>
        <v>138****6350</v>
      </c>
      <c r="L1183">
        <f t="shared" si="355"/>
        <v>1183</v>
      </c>
      <c r="M1183">
        <f t="shared" si="356"/>
        <v>1182</v>
      </c>
      <c r="N1183" s="3">
        <f t="shared" ca="1" si="363"/>
        <v>187840</v>
      </c>
      <c r="O1183" s="5">
        <f t="shared" ca="1" si="357"/>
        <v>134438</v>
      </c>
      <c r="P1183" t="str">
        <f t="shared" ca="1" si="358"/>
        <v xml:space="preserve"> 微信支付 </v>
      </c>
      <c r="Q1183" t="str">
        <f t="shared" ca="1" si="359"/>
        <v xml:space="preserve"> 支付宝 </v>
      </c>
      <c r="R1183" t="str">
        <f t="shared" ca="1" si="360"/>
        <v xml:space="preserve"> 微信支付 </v>
      </c>
      <c r="S1183" t="str">
        <f t="shared" ca="1" si="361"/>
        <v>微信支付 - 支付宝 - 微信支付</v>
      </c>
    </row>
    <row r="1184" spans="1:19" x14ac:dyDescent="0.2">
      <c r="A1184" s="3">
        <f t="shared" ca="1" si="347"/>
        <v>134438</v>
      </c>
      <c r="B1184">
        <v>100030</v>
      </c>
      <c r="C1184">
        <f t="shared" ca="1" si="348"/>
        <v>13581489586</v>
      </c>
      <c r="D1184" t="str">
        <f t="shared" ca="1" si="364"/>
        <v xml:space="preserve"> App </v>
      </c>
      <c r="E1184" t="str">
        <f t="shared" ca="1" si="364"/>
        <v xml:space="preserve"> 微信 </v>
      </c>
      <c r="F1184" t="str">
        <f t="shared" ca="1" si="349"/>
        <v xml:space="preserve"> 微信支付 </v>
      </c>
      <c r="G1184" t="str">
        <f t="shared" ca="1" si="350"/>
        <v xml:space="preserve"> App - 微信 - 微信支付 </v>
      </c>
      <c r="H1184" t="str">
        <f t="shared" ca="1" si="351"/>
        <v>9586</v>
      </c>
      <c r="I1184">
        <f t="shared" ca="1" si="352"/>
        <v>6</v>
      </c>
      <c r="J1184" t="str">
        <f t="shared" ca="1" si="353"/>
        <v>App - 微信 - 微信支付</v>
      </c>
      <c r="K1184" t="str">
        <f t="shared" ca="1" si="354"/>
        <v>135****9586</v>
      </c>
      <c r="L1184">
        <f t="shared" si="355"/>
        <v>1184</v>
      </c>
      <c r="M1184">
        <f t="shared" si="356"/>
        <v>1183</v>
      </c>
      <c r="N1184" s="3">
        <f t="shared" ca="1" si="363"/>
        <v>108087</v>
      </c>
      <c r="O1184" s="5">
        <f t="shared" ca="1" si="357"/>
        <v>120949</v>
      </c>
      <c r="P1184" t="str">
        <f t="shared" ca="1" si="358"/>
        <v xml:space="preserve"> 微信支付 </v>
      </c>
      <c r="Q1184" t="str">
        <f t="shared" ca="1" si="359"/>
        <v xml:space="preserve"> 微信支付 </v>
      </c>
      <c r="R1184" t="str">
        <f t="shared" ca="1" si="360"/>
        <v xml:space="preserve"> 微信支付 </v>
      </c>
      <c r="S1184" t="str">
        <f t="shared" ca="1" si="361"/>
        <v>微信支付 - 微信支付 - 微信支付</v>
      </c>
    </row>
    <row r="1185" spans="1:19" x14ac:dyDescent="0.2">
      <c r="A1185" s="3">
        <f t="shared" ca="1" si="347"/>
        <v>120949</v>
      </c>
      <c r="B1185">
        <v>100554</v>
      </c>
      <c r="C1185">
        <f t="shared" ca="1" si="348"/>
        <v>13997090351</v>
      </c>
      <c r="D1185" t="str">
        <f t="shared" ca="1" si="364"/>
        <v xml:space="preserve"> 微信 </v>
      </c>
      <c r="E1185" t="str">
        <f t="shared" ca="1" si="364"/>
        <v xml:space="preserve"> App </v>
      </c>
      <c r="F1185" t="str">
        <f t="shared" ca="1" si="349"/>
        <v xml:space="preserve"> 支付宝 </v>
      </c>
      <c r="G1185" t="str">
        <f t="shared" ca="1" si="350"/>
        <v xml:space="preserve"> 微信 - App - 支付宝 </v>
      </c>
      <c r="H1185" t="str">
        <f t="shared" ca="1" si="351"/>
        <v>0351</v>
      </c>
      <c r="I1185">
        <f t="shared" ca="1" si="352"/>
        <v>6</v>
      </c>
      <c r="J1185" t="str">
        <f t="shared" ca="1" si="353"/>
        <v>微信 - App - 支付宝</v>
      </c>
      <c r="K1185" t="str">
        <f t="shared" ca="1" si="354"/>
        <v>139****0351</v>
      </c>
      <c r="L1185">
        <f t="shared" si="355"/>
        <v>1185</v>
      </c>
      <c r="M1185">
        <f t="shared" si="356"/>
        <v>1184</v>
      </c>
      <c r="N1185" s="3">
        <f t="shared" ca="1" si="363"/>
        <v>181913</v>
      </c>
      <c r="O1185" s="5">
        <f t="shared" ca="1" si="357"/>
        <v>166964</v>
      </c>
      <c r="P1185" t="str">
        <f t="shared" ca="1" si="358"/>
        <v xml:space="preserve"> 支付宝 </v>
      </c>
      <c r="Q1185" t="str">
        <f t="shared" ca="1" si="359"/>
        <v xml:space="preserve"> 微信支付 </v>
      </c>
      <c r="R1185" t="str">
        <f t="shared" ca="1" si="360"/>
        <v xml:space="preserve"> 信用卡 </v>
      </c>
      <c r="S1185" t="str">
        <f t="shared" ca="1" si="361"/>
        <v>支付宝 - 微信支付 - 信用卡</v>
      </c>
    </row>
    <row r="1186" spans="1:19" x14ac:dyDescent="0.2">
      <c r="A1186" s="3">
        <f t="shared" ca="1" si="347"/>
        <v>166964</v>
      </c>
      <c r="B1186">
        <v>101179</v>
      </c>
      <c r="C1186">
        <f t="shared" ca="1" si="348"/>
        <v>13801777839</v>
      </c>
      <c r="D1186" t="str">
        <f t="shared" ca="1" si="364"/>
        <v xml:space="preserve"> App </v>
      </c>
      <c r="E1186" t="str">
        <f t="shared" ca="1" si="364"/>
        <v xml:space="preserve"> 微信 </v>
      </c>
      <c r="F1186" t="str">
        <f t="shared" ca="1" si="349"/>
        <v xml:space="preserve"> 信用卡 </v>
      </c>
      <c r="G1186" t="str">
        <f t="shared" ca="1" si="350"/>
        <v xml:space="preserve"> App - 微信 - 信用卡 </v>
      </c>
      <c r="H1186" t="str">
        <f t="shared" ca="1" si="351"/>
        <v>7839</v>
      </c>
      <c r="I1186">
        <f t="shared" ca="1" si="352"/>
        <v>6</v>
      </c>
      <c r="J1186" t="str">
        <f t="shared" ca="1" si="353"/>
        <v>App - 微信 - 信用卡</v>
      </c>
      <c r="K1186" t="str">
        <f t="shared" ca="1" si="354"/>
        <v>138****7839</v>
      </c>
      <c r="L1186">
        <f t="shared" si="355"/>
        <v>1186</v>
      </c>
      <c r="M1186">
        <f t="shared" si="356"/>
        <v>1185</v>
      </c>
      <c r="N1186" s="3">
        <f t="shared" ca="1" si="363"/>
        <v>152576</v>
      </c>
      <c r="O1186" s="5">
        <f t="shared" ca="1" si="357"/>
        <v>104560</v>
      </c>
      <c r="P1186" t="str">
        <f t="shared" ca="1" si="358"/>
        <v xml:space="preserve"> 微信支付 </v>
      </c>
      <c r="Q1186" t="str">
        <f t="shared" ca="1" si="359"/>
        <v xml:space="preserve"> 微信支付 </v>
      </c>
      <c r="R1186" t="str">
        <f t="shared" ca="1" si="360"/>
        <v xml:space="preserve"> 微信支付 </v>
      </c>
      <c r="S1186" t="str">
        <f t="shared" ca="1" si="361"/>
        <v>微信支付 - 微信支付 - 微信支付</v>
      </c>
    </row>
    <row r="1187" spans="1:19" x14ac:dyDescent="0.2">
      <c r="A1187" s="3">
        <f t="shared" ca="1" si="347"/>
        <v>104560</v>
      </c>
      <c r="B1187">
        <v>101143</v>
      </c>
      <c r="C1187">
        <f t="shared" ca="1" si="348"/>
        <v>13851980299</v>
      </c>
      <c r="D1187" t="str">
        <f t="shared" ca="1" si="364"/>
        <v xml:space="preserve"> App </v>
      </c>
      <c r="E1187" t="str">
        <f t="shared" ca="1" si="364"/>
        <v xml:space="preserve"> 天猫 </v>
      </c>
      <c r="F1187" t="str">
        <f t="shared" ca="1" si="349"/>
        <v xml:space="preserve"> 微信支付 </v>
      </c>
      <c r="G1187" t="str">
        <f t="shared" ca="1" si="350"/>
        <v xml:space="preserve"> App - 天猫 - 微信支付 </v>
      </c>
      <c r="H1187" t="str">
        <f t="shared" ca="1" si="351"/>
        <v>0299</v>
      </c>
      <c r="I1187">
        <f t="shared" ca="1" si="352"/>
        <v>6</v>
      </c>
      <c r="J1187" t="str">
        <f t="shared" ca="1" si="353"/>
        <v>App - 天猫 - 微信支付</v>
      </c>
      <c r="K1187" t="str">
        <f t="shared" ca="1" si="354"/>
        <v>138****0299</v>
      </c>
      <c r="L1187">
        <f t="shared" si="355"/>
        <v>1187</v>
      </c>
      <c r="M1187">
        <f t="shared" si="356"/>
        <v>1186</v>
      </c>
      <c r="N1187" s="3">
        <f t="shared" ca="1" si="363"/>
        <v>154508</v>
      </c>
      <c r="O1187" s="5">
        <f t="shared" ca="1" si="357"/>
        <v>198975</v>
      </c>
      <c r="P1187" t="str">
        <f t="shared" ca="1" si="358"/>
        <v xml:space="preserve"> 支付宝 </v>
      </c>
      <c r="Q1187" t="str">
        <f t="shared" ca="1" si="359"/>
        <v xml:space="preserve"> 信用卡 </v>
      </c>
      <c r="R1187" t="str">
        <f t="shared" ca="1" si="360"/>
        <v xml:space="preserve"> 支付宝 </v>
      </c>
      <c r="S1187" t="str">
        <f t="shared" ca="1" si="361"/>
        <v>支付宝 - 信用卡 - 支付宝</v>
      </c>
    </row>
    <row r="1188" spans="1:19" x14ac:dyDescent="0.2">
      <c r="A1188" s="3">
        <f t="shared" ca="1" si="347"/>
        <v>198975</v>
      </c>
      <c r="B1188">
        <v>100942</v>
      </c>
      <c r="C1188">
        <f t="shared" ca="1" si="348"/>
        <v>13125772207</v>
      </c>
      <c r="D1188" t="str">
        <f t="shared" ca="1" si="364"/>
        <v xml:space="preserve"> 微信 </v>
      </c>
      <c r="E1188" t="str">
        <f t="shared" ca="1" si="364"/>
        <v xml:space="preserve"> 天猫 </v>
      </c>
      <c r="F1188" t="str">
        <f t="shared" ca="1" si="349"/>
        <v xml:space="preserve"> 微信支付 </v>
      </c>
      <c r="G1188" t="str">
        <f t="shared" ca="1" si="350"/>
        <v xml:space="preserve"> 微信 - 天猫 - 微信支付 </v>
      </c>
      <c r="H1188" t="str">
        <f t="shared" ca="1" si="351"/>
        <v>2207</v>
      </c>
      <c r="I1188">
        <f t="shared" ca="1" si="352"/>
        <v>6</v>
      </c>
      <c r="J1188" t="str">
        <f t="shared" ca="1" si="353"/>
        <v>微信 - 天猫 - 微信支付</v>
      </c>
      <c r="K1188" t="str">
        <f t="shared" ca="1" si="354"/>
        <v>131****2207</v>
      </c>
      <c r="L1188">
        <f t="shared" si="355"/>
        <v>1188</v>
      </c>
      <c r="M1188">
        <f t="shared" si="356"/>
        <v>1187</v>
      </c>
      <c r="N1188" s="3">
        <f t="shared" ca="1" si="363"/>
        <v>196045</v>
      </c>
      <c r="O1188" s="5">
        <f t="shared" ca="1" si="357"/>
        <v>148923</v>
      </c>
      <c r="P1188" t="str">
        <f t="shared" ca="1" si="358"/>
        <v xml:space="preserve"> 信用卡 </v>
      </c>
      <c r="Q1188" t="str">
        <f t="shared" ca="1" si="359"/>
        <v xml:space="preserve"> 微信支付 </v>
      </c>
      <c r="R1188" t="str">
        <f t="shared" ca="1" si="360"/>
        <v xml:space="preserve"> 微信支付 </v>
      </c>
      <c r="S1188" t="str">
        <f t="shared" ca="1" si="361"/>
        <v>信用卡 - 微信支付 - 微信支付</v>
      </c>
    </row>
    <row r="1189" spans="1:19" x14ac:dyDescent="0.2">
      <c r="A1189" s="3">
        <f t="shared" ca="1" si="347"/>
        <v>148923</v>
      </c>
      <c r="B1189">
        <v>101032</v>
      </c>
      <c r="C1189">
        <f t="shared" ca="1" si="348"/>
        <v>13876461414</v>
      </c>
      <c r="D1189" t="str">
        <f t="shared" ca="1" si="364"/>
        <v xml:space="preserve"> 天猫 </v>
      </c>
      <c r="E1189" t="str">
        <f t="shared" ca="1" si="364"/>
        <v xml:space="preserve"> 天猫 </v>
      </c>
      <c r="F1189" t="str">
        <f t="shared" ca="1" si="349"/>
        <v xml:space="preserve"> 支付宝 </v>
      </c>
      <c r="G1189" t="str">
        <f t="shared" ca="1" si="350"/>
        <v xml:space="preserve"> 天猫 - 天猫 - 支付宝 </v>
      </c>
      <c r="H1189" t="str">
        <f t="shared" ca="1" si="351"/>
        <v>1414</v>
      </c>
      <c r="I1189">
        <f t="shared" ca="1" si="352"/>
        <v>6</v>
      </c>
      <c r="J1189" t="str">
        <f t="shared" ca="1" si="353"/>
        <v>天猫 - 天猫 - 支付宝</v>
      </c>
      <c r="K1189" t="str">
        <f t="shared" ca="1" si="354"/>
        <v>138****1414</v>
      </c>
      <c r="L1189">
        <f t="shared" si="355"/>
        <v>1189</v>
      </c>
      <c r="M1189">
        <f t="shared" si="356"/>
        <v>1188</v>
      </c>
      <c r="N1189" s="3">
        <f t="shared" ca="1" si="363"/>
        <v>141161</v>
      </c>
      <c r="O1189" s="5">
        <f t="shared" ca="1" si="357"/>
        <v>198671</v>
      </c>
      <c r="P1189" t="str">
        <f t="shared" ca="1" si="358"/>
        <v xml:space="preserve"> 支付宝 </v>
      </c>
      <c r="Q1189" t="str">
        <f t="shared" ca="1" si="359"/>
        <v xml:space="preserve"> 支付宝 </v>
      </c>
      <c r="R1189" t="str">
        <f t="shared" ca="1" si="360"/>
        <v xml:space="preserve"> 信用卡 </v>
      </c>
      <c r="S1189" t="str">
        <f t="shared" ca="1" si="361"/>
        <v>支付宝 - 支付宝 - 信用卡</v>
      </c>
    </row>
    <row r="1190" spans="1:19" x14ac:dyDescent="0.2">
      <c r="A1190" s="3">
        <f t="shared" ca="1" si="347"/>
        <v>198671</v>
      </c>
      <c r="B1190">
        <v>101229</v>
      </c>
      <c r="C1190">
        <f t="shared" ca="1" si="348"/>
        <v>13547543197</v>
      </c>
      <c r="D1190" t="str">
        <f t="shared" ca="1" si="364"/>
        <v xml:space="preserve"> 微信 </v>
      </c>
      <c r="E1190" t="str">
        <f t="shared" ca="1" si="364"/>
        <v xml:space="preserve"> 微信 </v>
      </c>
      <c r="F1190" t="str">
        <f t="shared" ca="1" si="349"/>
        <v xml:space="preserve"> 微信支付 </v>
      </c>
      <c r="G1190" t="str">
        <f t="shared" ca="1" si="350"/>
        <v xml:space="preserve"> 微信 - 微信 - 微信支付 </v>
      </c>
      <c r="H1190" t="str">
        <f t="shared" ca="1" si="351"/>
        <v>3197</v>
      </c>
      <c r="I1190">
        <f t="shared" ca="1" si="352"/>
        <v>6</v>
      </c>
      <c r="J1190" t="str">
        <f t="shared" ca="1" si="353"/>
        <v>微信 - 微信 - 微信支付</v>
      </c>
      <c r="K1190" t="str">
        <f t="shared" ca="1" si="354"/>
        <v>135****3197</v>
      </c>
      <c r="L1190">
        <f t="shared" si="355"/>
        <v>1190</v>
      </c>
      <c r="M1190">
        <f t="shared" si="356"/>
        <v>1189</v>
      </c>
      <c r="N1190" s="3">
        <f t="shared" ca="1" si="363"/>
        <v>125907</v>
      </c>
      <c r="O1190" s="5">
        <f t="shared" ca="1" si="357"/>
        <v>120728</v>
      </c>
      <c r="P1190" t="str">
        <f t="shared" ca="1" si="358"/>
        <v xml:space="preserve"> 支付宝 </v>
      </c>
      <c r="Q1190" t="str">
        <f t="shared" ca="1" si="359"/>
        <v xml:space="preserve"> 微信支付 </v>
      </c>
      <c r="R1190" t="str">
        <f t="shared" ca="1" si="360"/>
        <v xml:space="preserve"> 信用卡 </v>
      </c>
      <c r="S1190" t="str">
        <f t="shared" ca="1" si="361"/>
        <v>支付宝 - 微信支付 - 信用卡</v>
      </c>
    </row>
    <row r="1191" spans="1:19" x14ac:dyDescent="0.2">
      <c r="A1191" s="3">
        <f t="shared" ca="1" si="347"/>
        <v>120728</v>
      </c>
      <c r="B1191">
        <v>100448</v>
      </c>
      <c r="C1191">
        <f t="shared" ca="1" si="348"/>
        <v>13024274316</v>
      </c>
      <c r="D1191" t="str">
        <f t="shared" ca="1" si="364"/>
        <v xml:space="preserve"> 天猫 </v>
      </c>
      <c r="E1191" t="str">
        <f t="shared" ca="1" si="364"/>
        <v xml:space="preserve"> 天猫 </v>
      </c>
      <c r="F1191" t="str">
        <f t="shared" ca="1" si="349"/>
        <v xml:space="preserve"> 微信支付 </v>
      </c>
      <c r="G1191" t="str">
        <f t="shared" ca="1" si="350"/>
        <v xml:space="preserve"> 天猫 - 天猫 - 微信支付 </v>
      </c>
      <c r="H1191" t="str">
        <f t="shared" ca="1" si="351"/>
        <v>4316</v>
      </c>
      <c r="I1191">
        <f t="shared" ca="1" si="352"/>
        <v>6</v>
      </c>
      <c r="J1191" t="str">
        <f t="shared" ca="1" si="353"/>
        <v>天猫 - 天猫 - 微信支付</v>
      </c>
      <c r="K1191" t="str">
        <f t="shared" ca="1" si="354"/>
        <v>130****4316</v>
      </c>
      <c r="L1191">
        <f t="shared" si="355"/>
        <v>1191</v>
      </c>
      <c r="M1191">
        <f t="shared" si="356"/>
        <v>1190</v>
      </c>
      <c r="N1191" s="3">
        <f t="shared" ca="1" si="363"/>
        <v>103260</v>
      </c>
      <c r="O1191" s="5">
        <f t="shared" ca="1" si="357"/>
        <v>176680</v>
      </c>
      <c r="P1191" t="str">
        <f t="shared" ca="1" si="358"/>
        <v xml:space="preserve"> 信用卡 </v>
      </c>
      <c r="Q1191" t="str">
        <f t="shared" ca="1" si="359"/>
        <v xml:space="preserve"> 信用卡 </v>
      </c>
      <c r="R1191" t="str">
        <f t="shared" ca="1" si="360"/>
        <v xml:space="preserve"> 信用卡 </v>
      </c>
      <c r="S1191" t="str">
        <f t="shared" ca="1" si="361"/>
        <v>信用卡 - 信用卡 - 信用卡</v>
      </c>
    </row>
    <row r="1192" spans="1:19" x14ac:dyDescent="0.2">
      <c r="A1192" s="3">
        <f t="shared" ca="1" si="347"/>
        <v>176680</v>
      </c>
      <c r="B1192">
        <v>100711</v>
      </c>
      <c r="C1192">
        <f t="shared" ca="1" si="348"/>
        <v>13501097793</v>
      </c>
      <c r="D1192" t="str">
        <f t="shared" ca="1" si="364"/>
        <v xml:space="preserve"> App </v>
      </c>
      <c r="E1192" t="str">
        <f t="shared" ca="1" si="364"/>
        <v xml:space="preserve"> 微信 </v>
      </c>
      <c r="F1192" t="str">
        <f t="shared" ca="1" si="349"/>
        <v xml:space="preserve"> 微信支付 </v>
      </c>
      <c r="G1192" t="str">
        <f t="shared" ca="1" si="350"/>
        <v xml:space="preserve"> App - 微信 - 微信支付 </v>
      </c>
      <c r="H1192" t="str">
        <f t="shared" ca="1" si="351"/>
        <v>7793</v>
      </c>
      <c r="I1192">
        <f t="shared" ca="1" si="352"/>
        <v>6</v>
      </c>
      <c r="J1192" t="str">
        <f t="shared" ca="1" si="353"/>
        <v>App - 微信 - 微信支付</v>
      </c>
      <c r="K1192" t="str">
        <f t="shared" ca="1" si="354"/>
        <v>135****7793</v>
      </c>
      <c r="L1192">
        <f t="shared" si="355"/>
        <v>1192</v>
      </c>
      <c r="M1192">
        <f t="shared" si="356"/>
        <v>1191</v>
      </c>
      <c r="N1192" s="3">
        <f t="shared" ca="1" si="363"/>
        <v>105507</v>
      </c>
      <c r="O1192" s="5">
        <f t="shared" ca="1" si="357"/>
        <v>150420</v>
      </c>
      <c r="P1192" t="str">
        <f t="shared" ca="1" si="358"/>
        <v xml:space="preserve"> 信用卡 </v>
      </c>
      <c r="Q1192" t="str">
        <f t="shared" ca="1" si="359"/>
        <v xml:space="preserve"> 微信支付 </v>
      </c>
      <c r="R1192" t="str">
        <f t="shared" ca="1" si="360"/>
        <v xml:space="preserve"> 支付宝 </v>
      </c>
      <c r="S1192" t="str">
        <f t="shared" ca="1" si="361"/>
        <v>信用卡 - 微信支付 - 支付宝</v>
      </c>
    </row>
    <row r="1193" spans="1:19" x14ac:dyDescent="0.2">
      <c r="A1193" s="3">
        <f t="shared" ca="1" si="347"/>
        <v>150420</v>
      </c>
      <c r="B1193">
        <v>100303</v>
      </c>
      <c r="C1193">
        <f t="shared" ca="1" si="348"/>
        <v>13362228331</v>
      </c>
      <c r="D1193" t="str">
        <f t="shared" ca="1" si="364"/>
        <v xml:space="preserve"> 微信 </v>
      </c>
      <c r="E1193" t="str">
        <f t="shared" ca="1" si="364"/>
        <v xml:space="preserve"> App </v>
      </c>
      <c r="F1193" t="str">
        <f t="shared" ca="1" si="349"/>
        <v xml:space="preserve"> 微信支付 </v>
      </c>
      <c r="G1193" t="str">
        <f t="shared" ca="1" si="350"/>
        <v xml:space="preserve"> 微信 - App - 微信支付 </v>
      </c>
      <c r="H1193" t="str">
        <f t="shared" ca="1" si="351"/>
        <v>8331</v>
      </c>
      <c r="I1193">
        <f t="shared" ca="1" si="352"/>
        <v>6</v>
      </c>
      <c r="J1193" t="str">
        <f t="shared" ca="1" si="353"/>
        <v>微信 - App - 微信支付</v>
      </c>
      <c r="K1193" t="str">
        <f t="shared" ca="1" si="354"/>
        <v>133****8331</v>
      </c>
      <c r="L1193">
        <f t="shared" si="355"/>
        <v>1193</v>
      </c>
      <c r="M1193">
        <f t="shared" si="356"/>
        <v>1192</v>
      </c>
      <c r="N1193" s="3">
        <f t="shared" ca="1" si="363"/>
        <v>176557</v>
      </c>
      <c r="O1193" s="5">
        <f t="shared" ca="1" si="357"/>
        <v>167527</v>
      </c>
      <c r="P1193" t="str">
        <f t="shared" ca="1" si="358"/>
        <v xml:space="preserve"> 信用卡 </v>
      </c>
      <c r="Q1193" t="str">
        <f t="shared" ca="1" si="359"/>
        <v xml:space="preserve"> 微信支付 </v>
      </c>
      <c r="R1193" t="str">
        <f t="shared" ca="1" si="360"/>
        <v xml:space="preserve"> 信用卡 </v>
      </c>
      <c r="S1193" t="str">
        <f t="shared" ca="1" si="361"/>
        <v>信用卡 - 微信支付 - 信用卡</v>
      </c>
    </row>
    <row r="1194" spans="1:19" x14ac:dyDescent="0.2">
      <c r="A1194" s="3">
        <f t="shared" ca="1" si="347"/>
        <v>167527</v>
      </c>
      <c r="B1194">
        <v>100188</v>
      </c>
      <c r="C1194">
        <f t="shared" ca="1" si="348"/>
        <v>13879443697</v>
      </c>
      <c r="D1194" t="str">
        <f t="shared" ca="1" si="364"/>
        <v xml:space="preserve"> 天猫 </v>
      </c>
      <c r="E1194" t="str">
        <f t="shared" ca="1" si="364"/>
        <v xml:space="preserve"> 天猫 </v>
      </c>
      <c r="F1194" t="str">
        <f t="shared" ca="1" si="349"/>
        <v xml:space="preserve"> 支付宝 </v>
      </c>
      <c r="G1194" t="str">
        <f t="shared" ca="1" si="350"/>
        <v xml:space="preserve"> 天猫 - 天猫 - 支付宝 </v>
      </c>
      <c r="H1194" t="str">
        <f t="shared" ca="1" si="351"/>
        <v>3697</v>
      </c>
      <c r="I1194">
        <f t="shared" ca="1" si="352"/>
        <v>6</v>
      </c>
      <c r="J1194" t="str">
        <f t="shared" ca="1" si="353"/>
        <v>天猫 - 天猫 - 支付宝</v>
      </c>
      <c r="K1194" t="str">
        <f t="shared" ca="1" si="354"/>
        <v>138****3697</v>
      </c>
      <c r="L1194">
        <f t="shared" si="355"/>
        <v>1194</v>
      </c>
      <c r="M1194">
        <f t="shared" si="356"/>
        <v>1193</v>
      </c>
      <c r="N1194" s="3">
        <f t="shared" ca="1" si="363"/>
        <v>130978</v>
      </c>
      <c r="O1194" s="5">
        <f t="shared" ca="1" si="357"/>
        <v>148879</v>
      </c>
      <c r="P1194" t="str">
        <f t="shared" ca="1" si="358"/>
        <v xml:space="preserve"> 微信支付 </v>
      </c>
      <c r="Q1194" t="str">
        <f t="shared" ca="1" si="359"/>
        <v xml:space="preserve"> 信用卡 </v>
      </c>
      <c r="R1194" t="str">
        <f t="shared" ca="1" si="360"/>
        <v xml:space="preserve"> 信用卡 </v>
      </c>
      <c r="S1194" t="str">
        <f t="shared" ca="1" si="361"/>
        <v>微信支付 - 信用卡 - 信用卡</v>
      </c>
    </row>
    <row r="1195" spans="1:19" x14ac:dyDescent="0.2">
      <c r="A1195" s="3">
        <f t="shared" ca="1" si="347"/>
        <v>148879</v>
      </c>
      <c r="B1195">
        <v>100277</v>
      </c>
      <c r="C1195">
        <f t="shared" ca="1" si="348"/>
        <v>13092665862</v>
      </c>
      <c r="D1195" t="str">
        <f t="shared" ca="1" si="364"/>
        <v xml:space="preserve"> 天猫 </v>
      </c>
      <c r="E1195" t="str">
        <f t="shared" ca="1" si="364"/>
        <v xml:space="preserve"> 微信 </v>
      </c>
      <c r="F1195" t="str">
        <f t="shared" ca="1" si="349"/>
        <v xml:space="preserve"> 信用卡 </v>
      </c>
      <c r="G1195" t="str">
        <f t="shared" ca="1" si="350"/>
        <v xml:space="preserve"> 天猫 - 微信 - 信用卡 </v>
      </c>
      <c r="H1195" t="str">
        <f t="shared" ca="1" si="351"/>
        <v>5862</v>
      </c>
      <c r="I1195">
        <f t="shared" ca="1" si="352"/>
        <v>6</v>
      </c>
      <c r="J1195" t="str">
        <f t="shared" ca="1" si="353"/>
        <v>天猫 - 微信 - 信用卡</v>
      </c>
      <c r="K1195" t="str">
        <f t="shared" ca="1" si="354"/>
        <v>130****5862</v>
      </c>
      <c r="L1195">
        <f t="shared" si="355"/>
        <v>1195</v>
      </c>
      <c r="M1195">
        <f t="shared" si="356"/>
        <v>1194</v>
      </c>
      <c r="N1195" s="3">
        <f t="shared" ca="1" si="363"/>
        <v>144528</v>
      </c>
      <c r="O1195" s="5">
        <f t="shared" ca="1" si="357"/>
        <v>195797</v>
      </c>
      <c r="P1195" t="str">
        <f t="shared" ca="1" si="358"/>
        <v xml:space="preserve"> 微信支付 </v>
      </c>
      <c r="Q1195" t="str">
        <f t="shared" ca="1" si="359"/>
        <v xml:space="preserve"> 微信支付 </v>
      </c>
      <c r="R1195" t="str">
        <f t="shared" ca="1" si="360"/>
        <v xml:space="preserve"> 微信支付 </v>
      </c>
      <c r="S1195" t="str">
        <f t="shared" ca="1" si="361"/>
        <v>微信支付 - 微信支付 - 微信支付</v>
      </c>
    </row>
    <row r="1196" spans="1:19" x14ac:dyDescent="0.2">
      <c r="A1196" s="3">
        <f t="shared" ca="1" si="347"/>
        <v>195797</v>
      </c>
      <c r="B1196">
        <v>101172</v>
      </c>
      <c r="C1196">
        <f t="shared" ca="1" si="348"/>
        <v>13002953003</v>
      </c>
      <c r="D1196" t="str">
        <f t="shared" ca="1" si="364"/>
        <v xml:space="preserve"> 微信 </v>
      </c>
      <c r="E1196" t="str">
        <f t="shared" ca="1" si="364"/>
        <v xml:space="preserve"> 微信 </v>
      </c>
      <c r="F1196" t="str">
        <f t="shared" ca="1" si="349"/>
        <v xml:space="preserve"> 信用卡 </v>
      </c>
      <c r="G1196" t="str">
        <f t="shared" ca="1" si="350"/>
        <v xml:space="preserve"> 微信 - 微信 - 信用卡 </v>
      </c>
      <c r="H1196" t="str">
        <f t="shared" ca="1" si="351"/>
        <v>3003</v>
      </c>
      <c r="I1196">
        <f t="shared" ca="1" si="352"/>
        <v>6</v>
      </c>
      <c r="J1196" t="str">
        <f t="shared" ca="1" si="353"/>
        <v>微信 - 微信 - 信用卡</v>
      </c>
      <c r="K1196" t="str">
        <f t="shared" ca="1" si="354"/>
        <v>130****3003</v>
      </c>
      <c r="L1196">
        <f t="shared" si="355"/>
        <v>1196</v>
      </c>
      <c r="M1196">
        <f t="shared" si="356"/>
        <v>1195</v>
      </c>
      <c r="N1196" s="3">
        <f t="shared" ca="1" si="363"/>
        <v>139411</v>
      </c>
      <c r="O1196" s="5">
        <f t="shared" ca="1" si="357"/>
        <v>168319</v>
      </c>
      <c r="P1196" t="str">
        <f t="shared" ca="1" si="358"/>
        <v xml:space="preserve"> 信用卡 </v>
      </c>
      <c r="Q1196" t="str">
        <f t="shared" ca="1" si="359"/>
        <v xml:space="preserve"> 微信支付 </v>
      </c>
      <c r="R1196" t="str">
        <f t="shared" ca="1" si="360"/>
        <v xml:space="preserve"> 微信支付 </v>
      </c>
      <c r="S1196" t="str">
        <f t="shared" ca="1" si="361"/>
        <v>信用卡 - 微信支付 - 微信支付</v>
      </c>
    </row>
    <row r="1197" spans="1:19" x14ac:dyDescent="0.2">
      <c r="A1197" s="3">
        <f t="shared" ca="1" si="347"/>
        <v>168319</v>
      </c>
      <c r="B1197">
        <v>101380</v>
      </c>
      <c r="C1197">
        <f t="shared" ca="1" si="348"/>
        <v>13428869670</v>
      </c>
      <c r="D1197" t="str">
        <f t="shared" ca="1" si="364"/>
        <v xml:space="preserve"> App </v>
      </c>
      <c r="E1197" t="str">
        <f t="shared" ca="1" si="364"/>
        <v xml:space="preserve"> 天猫 </v>
      </c>
      <c r="F1197" t="str">
        <f t="shared" ca="1" si="349"/>
        <v xml:space="preserve"> 信用卡 </v>
      </c>
      <c r="G1197" t="str">
        <f t="shared" ca="1" si="350"/>
        <v xml:space="preserve"> App - 天猫 - 信用卡 </v>
      </c>
      <c r="H1197" t="str">
        <f t="shared" ca="1" si="351"/>
        <v>9670</v>
      </c>
      <c r="I1197">
        <f t="shared" ca="1" si="352"/>
        <v>6</v>
      </c>
      <c r="J1197" t="str">
        <f t="shared" ca="1" si="353"/>
        <v>App - 天猫 - 信用卡</v>
      </c>
      <c r="K1197" t="str">
        <f t="shared" ca="1" si="354"/>
        <v>134****9670</v>
      </c>
      <c r="L1197">
        <f t="shared" si="355"/>
        <v>1197</v>
      </c>
      <c r="M1197">
        <f t="shared" si="356"/>
        <v>1196</v>
      </c>
      <c r="N1197" s="3">
        <f t="shared" ca="1" si="363"/>
        <v>148316</v>
      </c>
      <c r="O1197" s="5">
        <f t="shared" ca="1" si="357"/>
        <v>121048</v>
      </c>
      <c r="P1197" t="str">
        <f t="shared" ca="1" si="358"/>
        <v xml:space="preserve"> 信用卡 </v>
      </c>
      <c r="Q1197" t="str">
        <f t="shared" ca="1" si="359"/>
        <v xml:space="preserve"> 微信支付 </v>
      </c>
      <c r="R1197" t="str">
        <f t="shared" ca="1" si="360"/>
        <v xml:space="preserve"> 信用卡 </v>
      </c>
      <c r="S1197" t="str">
        <f t="shared" ca="1" si="361"/>
        <v>信用卡 - 微信支付 - 信用卡</v>
      </c>
    </row>
    <row r="1198" spans="1:19" x14ac:dyDescent="0.2">
      <c r="A1198" s="3">
        <f t="shared" ca="1" si="347"/>
        <v>121048</v>
      </c>
      <c r="B1198">
        <v>101012</v>
      </c>
      <c r="C1198">
        <f t="shared" ca="1" si="348"/>
        <v>13126690391</v>
      </c>
      <c r="D1198" t="str">
        <f t="shared" ca="1" si="364"/>
        <v xml:space="preserve"> 微信 </v>
      </c>
      <c r="E1198" t="str">
        <f t="shared" ca="1" si="364"/>
        <v xml:space="preserve"> 微信 </v>
      </c>
      <c r="F1198" t="str">
        <f t="shared" ca="1" si="349"/>
        <v xml:space="preserve"> 支付宝 </v>
      </c>
      <c r="G1198" t="str">
        <f t="shared" ca="1" si="350"/>
        <v xml:space="preserve"> 微信 - 微信 - 支付宝 </v>
      </c>
      <c r="H1198" t="str">
        <f t="shared" ca="1" si="351"/>
        <v>0391</v>
      </c>
      <c r="I1198">
        <f t="shared" ca="1" si="352"/>
        <v>6</v>
      </c>
      <c r="J1198" t="str">
        <f t="shared" ca="1" si="353"/>
        <v>微信 - 微信 - 支付宝</v>
      </c>
      <c r="K1198" t="str">
        <f t="shared" ca="1" si="354"/>
        <v>131****0391</v>
      </c>
      <c r="L1198">
        <f t="shared" si="355"/>
        <v>1198</v>
      </c>
      <c r="M1198">
        <f t="shared" si="356"/>
        <v>1197</v>
      </c>
      <c r="N1198" s="3">
        <f t="shared" ca="1" si="363"/>
        <v>178761</v>
      </c>
      <c r="O1198" s="5">
        <f t="shared" ca="1" si="357"/>
        <v>188580</v>
      </c>
      <c r="P1198" t="str">
        <f t="shared" ca="1" si="358"/>
        <v xml:space="preserve"> 支付宝 </v>
      </c>
      <c r="Q1198" t="str">
        <f t="shared" ca="1" si="359"/>
        <v xml:space="preserve"> 微信支付 </v>
      </c>
      <c r="R1198" t="str">
        <f t="shared" ca="1" si="360"/>
        <v xml:space="preserve"> 信用卡 </v>
      </c>
      <c r="S1198" t="str">
        <f t="shared" ca="1" si="361"/>
        <v>支付宝 - 微信支付 - 信用卡</v>
      </c>
    </row>
    <row r="1199" spans="1:19" x14ac:dyDescent="0.2">
      <c r="A1199" s="3">
        <f t="shared" ca="1" si="347"/>
        <v>188580</v>
      </c>
      <c r="B1199">
        <v>101205</v>
      </c>
      <c r="C1199">
        <f t="shared" ca="1" si="348"/>
        <v>13042980863</v>
      </c>
      <c r="D1199" t="str">
        <f t="shared" ca="1" si="364"/>
        <v xml:space="preserve"> App </v>
      </c>
      <c r="E1199" t="str">
        <f t="shared" ca="1" si="364"/>
        <v xml:space="preserve"> 天猫 </v>
      </c>
      <c r="F1199" t="str">
        <f t="shared" ca="1" si="349"/>
        <v xml:space="preserve"> 信用卡 </v>
      </c>
      <c r="G1199" t="str">
        <f t="shared" ca="1" si="350"/>
        <v xml:space="preserve"> App - 天猫 - 信用卡 </v>
      </c>
      <c r="H1199" t="str">
        <f t="shared" ca="1" si="351"/>
        <v>0863</v>
      </c>
      <c r="I1199">
        <f t="shared" ca="1" si="352"/>
        <v>6</v>
      </c>
      <c r="J1199" t="str">
        <f t="shared" ca="1" si="353"/>
        <v>App - 天猫 - 信用卡</v>
      </c>
      <c r="K1199" t="str">
        <f t="shared" ca="1" si="354"/>
        <v>130****0863</v>
      </c>
      <c r="L1199">
        <f t="shared" si="355"/>
        <v>1199</v>
      </c>
      <c r="M1199">
        <f t="shared" si="356"/>
        <v>1198</v>
      </c>
      <c r="N1199" s="3">
        <f t="shared" ca="1" si="363"/>
        <v>130698</v>
      </c>
      <c r="O1199" s="5">
        <f t="shared" ca="1" si="357"/>
        <v>186374</v>
      </c>
      <c r="P1199" t="str">
        <f t="shared" ca="1" si="358"/>
        <v xml:space="preserve"> 信用卡 </v>
      </c>
      <c r="Q1199" t="str">
        <f t="shared" ca="1" si="359"/>
        <v xml:space="preserve"> 信用卡 </v>
      </c>
      <c r="R1199" t="str">
        <f t="shared" ca="1" si="360"/>
        <v xml:space="preserve"> 信用卡 </v>
      </c>
      <c r="S1199" t="str">
        <f t="shared" ca="1" si="361"/>
        <v>信用卡 - 信用卡 - 信用卡</v>
      </c>
    </row>
    <row r="1200" spans="1:19" x14ac:dyDescent="0.2">
      <c r="A1200" s="3">
        <f t="shared" ca="1" si="347"/>
        <v>186374</v>
      </c>
      <c r="B1200">
        <v>101062</v>
      </c>
      <c r="C1200">
        <f t="shared" ca="1" si="348"/>
        <v>13504532039</v>
      </c>
      <c r="D1200" t="str">
        <f t="shared" ca="1" si="364"/>
        <v xml:space="preserve"> 微信 </v>
      </c>
      <c r="E1200" t="str">
        <f t="shared" ca="1" si="364"/>
        <v xml:space="preserve"> 天猫 </v>
      </c>
      <c r="F1200" t="str">
        <f t="shared" ca="1" si="349"/>
        <v xml:space="preserve"> 微信支付 </v>
      </c>
      <c r="G1200" t="str">
        <f t="shared" ca="1" si="350"/>
        <v xml:space="preserve"> 微信 - 天猫 - 微信支付 </v>
      </c>
      <c r="H1200" t="str">
        <f t="shared" ca="1" si="351"/>
        <v>2039</v>
      </c>
      <c r="I1200">
        <f t="shared" ca="1" si="352"/>
        <v>6</v>
      </c>
      <c r="J1200" t="str">
        <f t="shared" ca="1" si="353"/>
        <v>微信 - 天猫 - 微信支付</v>
      </c>
      <c r="K1200" t="str">
        <f t="shared" ca="1" si="354"/>
        <v>135****2039</v>
      </c>
      <c r="L1200">
        <f t="shared" si="355"/>
        <v>1200</v>
      </c>
      <c r="M1200">
        <f t="shared" si="356"/>
        <v>1199</v>
      </c>
      <c r="N1200" s="3">
        <f t="shared" ca="1" si="363"/>
        <v>144879</v>
      </c>
      <c r="O1200" s="5">
        <f t="shared" ca="1" si="357"/>
        <v>102911</v>
      </c>
      <c r="P1200" t="str">
        <f t="shared" ca="1" si="358"/>
        <v xml:space="preserve"> 信用卡 </v>
      </c>
      <c r="Q1200" t="str">
        <f t="shared" ca="1" si="359"/>
        <v xml:space="preserve"> 支付宝 </v>
      </c>
      <c r="R1200" t="str">
        <f t="shared" ca="1" si="360"/>
        <v xml:space="preserve"> 微信支付 </v>
      </c>
      <c r="S1200" t="str">
        <f t="shared" ca="1" si="361"/>
        <v>信用卡 - 支付宝 - 微信支付</v>
      </c>
    </row>
    <row r="1201" spans="1:19" x14ac:dyDescent="0.2">
      <c r="A1201" s="3">
        <f t="shared" ca="1" si="347"/>
        <v>102911</v>
      </c>
      <c r="B1201">
        <v>100537</v>
      </c>
      <c r="C1201">
        <f t="shared" ca="1" si="348"/>
        <v>13194989366</v>
      </c>
      <c r="D1201" t="str">
        <f t="shared" ca="1" si="364"/>
        <v xml:space="preserve"> 天猫 </v>
      </c>
      <c r="E1201" t="str">
        <f t="shared" ca="1" si="364"/>
        <v xml:space="preserve"> 天猫 </v>
      </c>
      <c r="F1201" t="str">
        <f t="shared" ca="1" si="349"/>
        <v xml:space="preserve"> 信用卡 </v>
      </c>
      <c r="G1201" t="str">
        <f t="shared" ca="1" si="350"/>
        <v xml:space="preserve"> 天猫 - 天猫 - 信用卡 </v>
      </c>
      <c r="H1201" t="str">
        <f t="shared" ca="1" si="351"/>
        <v>9366</v>
      </c>
      <c r="I1201">
        <f t="shared" ca="1" si="352"/>
        <v>6</v>
      </c>
      <c r="J1201" t="str">
        <f t="shared" ca="1" si="353"/>
        <v>天猫 - 天猫 - 信用卡</v>
      </c>
      <c r="K1201" t="str">
        <f t="shared" ca="1" si="354"/>
        <v>131****9366</v>
      </c>
      <c r="L1201">
        <f t="shared" si="355"/>
        <v>1201</v>
      </c>
      <c r="M1201">
        <f t="shared" si="356"/>
        <v>1200</v>
      </c>
      <c r="N1201" s="3">
        <f t="shared" ca="1" si="363"/>
        <v>152991</v>
      </c>
      <c r="O1201" s="5">
        <f t="shared" ca="1" si="357"/>
        <v>144650</v>
      </c>
      <c r="P1201" t="str">
        <f t="shared" ca="1" si="358"/>
        <v xml:space="preserve"> 微信支付 </v>
      </c>
      <c r="Q1201" t="str">
        <f t="shared" ca="1" si="359"/>
        <v xml:space="preserve"> 微信支付 </v>
      </c>
      <c r="R1201" t="str">
        <f t="shared" ca="1" si="360"/>
        <v xml:space="preserve"> 微信支付 </v>
      </c>
      <c r="S1201" t="str">
        <f t="shared" ca="1" si="361"/>
        <v>微信支付 - 微信支付 - 微信支付</v>
      </c>
    </row>
    <row r="1202" spans="1:19" x14ac:dyDescent="0.2">
      <c r="A1202" s="3">
        <f t="shared" ca="1" si="347"/>
        <v>144650</v>
      </c>
      <c r="B1202">
        <v>101057</v>
      </c>
      <c r="C1202">
        <f t="shared" ca="1" si="348"/>
        <v>13932312394</v>
      </c>
      <c r="D1202" t="str">
        <f t="shared" ref="D1202:E1221" ca="1" si="365">IF(RAND()&lt;0.33," 天猫 ",IF(RAND()&lt;0.66," 微信 "," App "))</f>
        <v xml:space="preserve"> 天猫 </v>
      </c>
      <c r="E1202" t="str">
        <f t="shared" ca="1" si="365"/>
        <v xml:space="preserve"> 微信 </v>
      </c>
      <c r="F1202" t="str">
        <f t="shared" ca="1" si="349"/>
        <v xml:space="preserve"> 支付宝 </v>
      </c>
      <c r="G1202" t="str">
        <f t="shared" ca="1" si="350"/>
        <v xml:space="preserve"> 天猫 - 微信 - 支付宝 </v>
      </c>
      <c r="H1202" t="str">
        <f t="shared" ca="1" si="351"/>
        <v>2394</v>
      </c>
      <c r="I1202">
        <f t="shared" ca="1" si="352"/>
        <v>6</v>
      </c>
      <c r="J1202" t="str">
        <f t="shared" ca="1" si="353"/>
        <v>天猫 - 微信 - 支付宝</v>
      </c>
      <c r="K1202" t="str">
        <f t="shared" ca="1" si="354"/>
        <v>139****2394</v>
      </c>
      <c r="L1202">
        <f t="shared" si="355"/>
        <v>1202</v>
      </c>
      <c r="M1202">
        <f t="shared" si="356"/>
        <v>1201</v>
      </c>
      <c r="N1202" s="3">
        <f t="shared" ca="1" si="363"/>
        <v>140227</v>
      </c>
      <c r="O1202" s="5">
        <f t="shared" ca="1" si="357"/>
        <v>132964</v>
      </c>
      <c r="P1202" t="str">
        <f t="shared" ca="1" si="358"/>
        <v xml:space="preserve"> 信用卡 </v>
      </c>
      <c r="Q1202" t="str">
        <f t="shared" ca="1" si="359"/>
        <v xml:space="preserve"> 微信支付 </v>
      </c>
      <c r="R1202" t="str">
        <f t="shared" ca="1" si="360"/>
        <v xml:space="preserve"> 支付宝 </v>
      </c>
      <c r="S1202" t="str">
        <f t="shared" ca="1" si="361"/>
        <v>信用卡 - 微信支付 - 支付宝</v>
      </c>
    </row>
    <row r="1203" spans="1:19" x14ac:dyDescent="0.2">
      <c r="A1203" s="3">
        <f t="shared" ca="1" si="347"/>
        <v>132964</v>
      </c>
      <c r="B1203">
        <v>100582</v>
      </c>
      <c r="C1203">
        <f t="shared" ca="1" si="348"/>
        <v>13247839087</v>
      </c>
      <c r="D1203" t="str">
        <f t="shared" ca="1" si="365"/>
        <v xml:space="preserve"> 天猫 </v>
      </c>
      <c r="E1203" t="str">
        <f t="shared" ca="1" si="365"/>
        <v xml:space="preserve"> 微信 </v>
      </c>
      <c r="F1203" t="str">
        <f t="shared" ca="1" si="349"/>
        <v xml:space="preserve"> 信用卡 </v>
      </c>
      <c r="G1203" t="str">
        <f t="shared" ca="1" si="350"/>
        <v xml:space="preserve"> 天猫 - 微信 - 信用卡 </v>
      </c>
      <c r="H1203" t="str">
        <f t="shared" ca="1" si="351"/>
        <v>9087</v>
      </c>
      <c r="I1203">
        <f t="shared" ca="1" si="352"/>
        <v>6</v>
      </c>
      <c r="J1203" t="str">
        <f t="shared" ca="1" si="353"/>
        <v>天猫 - 微信 - 信用卡</v>
      </c>
      <c r="K1203" t="str">
        <f t="shared" ca="1" si="354"/>
        <v>132****9087</v>
      </c>
      <c r="L1203">
        <f t="shared" si="355"/>
        <v>1203</v>
      </c>
      <c r="M1203">
        <f t="shared" si="356"/>
        <v>1202</v>
      </c>
      <c r="N1203" s="3">
        <f t="shared" ca="1" si="363"/>
        <v>118361</v>
      </c>
      <c r="O1203" s="5">
        <f t="shared" ca="1" si="357"/>
        <v>178119</v>
      </c>
      <c r="P1203" t="str">
        <f t="shared" ca="1" si="358"/>
        <v xml:space="preserve"> 信用卡 </v>
      </c>
      <c r="Q1203" t="str">
        <f t="shared" ca="1" si="359"/>
        <v xml:space="preserve"> 信用卡 </v>
      </c>
      <c r="R1203" t="str">
        <f t="shared" ca="1" si="360"/>
        <v xml:space="preserve"> 信用卡 </v>
      </c>
      <c r="S1203" t="str">
        <f t="shared" ca="1" si="361"/>
        <v>信用卡 - 信用卡 - 信用卡</v>
      </c>
    </row>
    <row r="1204" spans="1:19" x14ac:dyDescent="0.2">
      <c r="A1204" s="3">
        <f t="shared" ca="1" si="347"/>
        <v>178119</v>
      </c>
      <c r="B1204">
        <v>101253</v>
      </c>
      <c r="C1204">
        <f t="shared" ca="1" si="348"/>
        <v>13995985696</v>
      </c>
      <c r="D1204" t="str">
        <f t="shared" ca="1" si="365"/>
        <v xml:space="preserve"> 微信 </v>
      </c>
      <c r="E1204" t="str">
        <f t="shared" ca="1" si="365"/>
        <v xml:space="preserve"> App </v>
      </c>
      <c r="F1204" t="str">
        <f t="shared" ca="1" si="349"/>
        <v xml:space="preserve"> 信用卡 </v>
      </c>
      <c r="G1204" t="str">
        <f t="shared" ca="1" si="350"/>
        <v xml:space="preserve"> 微信 - App - 信用卡 </v>
      </c>
      <c r="H1204" t="str">
        <f t="shared" ca="1" si="351"/>
        <v>5696</v>
      </c>
      <c r="I1204">
        <f t="shared" ca="1" si="352"/>
        <v>6</v>
      </c>
      <c r="J1204" t="str">
        <f t="shared" ca="1" si="353"/>
        <v>微信 - App - 信用卡</v>
      </c>
      <c r="K1204" t="str">
        <f t="shared" ca="1" si="354"/>
        <v>139****5696</v>
      </c>
      <c r="L1204">
        <f t="shared" si="355"/>
        <v>1204</v>
      </c>
      <c r="M1204">
        <f t="shared" si="356"/>
        <v>1203</v>
      </c>
      <c r="N1204" s="3">
        <f t="shared" ca="1" si="363"/>
        <v>140649</v>
      </c>
      <c r="O1204" s="5">
        <f t="shared" ca="1" si="357"/>
        <v>192106</v>
      </c>
      <c r="P1204" t="str">
        <f t="shared" ca="1" si="358"/>
        <v xml:space="preserve"> 信用卡 </v>
      </c>
      <c r="Q1204" t="str">
        <f t="shared" ca="1" si="359"/>
        <v xml:space="preserve"> 支付宝 </v>
      </c>
      <c r="R1204" t="str">
        <f t="shared" ca="1" si="360"/>
        <v xml:space="preserve"> 支付宝 </v>
      </c>
      <c r="S1204" t="str">
        <f t="shared" ca="1" si="361"/>
        <v>信用卡 - 支付宝 - 支付宝</v>
      </c>
    </row>
    <row r="1205" spans="1:19" x14ac:dyDescent="0.2">
      <c r="A1205" s="3">
        <f t="shared" ca="1" si="347"/>
        <v>192106</v>
      </c>
      <c r="B1205">
        <v>100225</v>
      </c>
      <c r="C1205">
        <f t="shared" ca="1" si="348"/>
        <v>13485352530</v>
      </c>
      <c r="D1205" t="str">
        <f t="shared" ca="1" si="365"/>
        <v xml:space="preserve"> App </v>
      </c>
      <c r="E1205" t="str">
        <f t="shared" ca="1" si="365"/>
        <v xml:space="preserve"> 微信 </v>
      </c>
      <c r="F1205" t="str">
        <f t="shared" ca="1" si="349"/>
        <v xml:space="preserve"> 信用卡 </v>
      </c>
      <c r="G1205" t="str">
        <f t="shared" ca="1" si="350"/>
        <v xml:space="preserve"> App - 微信 - 信用卡 </v>
      </c>
      <c r="H1205" t="str">
        <f t="shared" ca="1" si="351"/>
        <v>2530</v>
      </c>
      <c r="I1205">
        <f t="shared" ca="1" si="352"/>
        <v>6</v>
      </c>
      <c r="J1205" t="str">
        <f t="shared" ca="1" si="353"/>
        <v>App - 微信 - 信用卡</v>
      </c>
      <c r="K1205" t="str">
        <f t="shared" ca="1" si="354"/>
        <v>134****2530</v>
      </c>
      <c r="L1205">
        <f t="shared" si="355"/>
        <v>1205</v>
      </c>
      <c r="M1205">
        <f t="shared" si="356"/>
        <v>1204</v>
      </c>
      <c r="N1205" s="3">
        <f t="shared" ca="1" si="363"/>
        <v>180167</v>
      </c>
      <c r="O1205" s="5">
        <f t="shared" ca="1" si="357"/>
        <v>141784</v>
      </c>
      <c r="P1205" t="str">
        <f t="shared" ca="1" si="358"/>
        <v xml:space="preserve"> 信用卡 </v>
      </c>
      <c r="Q1205" t="str">
        <f t="shared" ca="1" si="359"/>
        <v xml:space="preserve"> 微信支付 </v>
      </c>
      <c r="R1205" t="str">
        <f t="shared" ca="1" si="360"/>
        <v xml:space="preserve"> 微信支付 </v>
      </c>
      <c r="S1205" t="str">
        <f t="shared" ca="1" si="361"/>
        <v>信用卡 - 微信支付 - 微信支付</v>
      </c>
    </row>
    <row r="1206" spans="1:19" x14ac:dyDescent="0.2">
      <c r="A1206" s="3">
        <f t="shared" ca="1" si="347"/>
        <v>141784</v>
      </c>
      <c r="B1206">
        <v>101433</v>
      </c>
      <c r="C1206">
        <f t="shared" ca="1" si="348"/>
        <v>13766616430</v>
      </c>
      <c r="D1206" t="str">
        <f t="shared" ca="1" si="365"/>
        <v xml:space="preserve"> 天猫 </v>
      </c>
      <c r="E1206" t="str">
        <f t="shared" ca="1" si="365"/>
        <v xml:space="preserve"> 微信 </v>
      </c>
      <c r="F1206" t="str">
        <f t="shared" ca="1" si="349"/>
        <v xml:space="preserve"> 支付宝 </v>
      </c>
      <c r="G1206" t="str">
        <f t="shared" ca="1" si="350"/>
        <v xml:space="preserve"> 天猫 - 微信 - 支付宝 </v>
      </c>
      <c r="H1206" t="str">
        <f t="shared" ca="1" si="351"/>
        <v>6430</v>
      </c>
      <c r="I1206">
        <f t="shared" ca="1" si="352"/>
        <v>6</v>
      </c>
      <c r="J1206" t="str">
        <f t="shared" ca="1" si="353"/>
        <v>天猫 - 微信 - 支付宝</v>
      </c>
      <c r="K1206" t="str">
        <f t="shared" ca="1" si="354"/>
        <v>137****6430</v>
      </c>
      <c r="L1206">
        <f t="shared" si="355"/>
        <v>1206</v>
      </c>
      <c r="M1206">
        <f t="shared" si="356"/>
        <v>1205</v>
      </c>
      <c r="N1206" s="3">
        <f t="shared" ca="1" si="363"/>
        <v>196986</v>
      </c>
      <c r="O1206" s="5">
        <f t="shared" ca="1" si="357"/>
        <v>127649</v>
      </c>
      <c r="P1206" t="str">
        <f t="shared" ca="1" si="358"/>
        <v xml:space="preserve"> 信用卡 </v>
      </c>
      <c r="Q1206" t="str">
        <f t="shared" ca="1" si="359"/>
        <v xml:space="preserve"> 信用卡 </v>
      </c>
      <c r="R1206" t="str">
        <f t="shared" ca="1" si="360"/>
        <v xml:space="preserve"> 支付宝 </v>
      </c>
      <c r="S1206" t="str">
        <f t="shared" ca="1" si="361"/>
        <v>信用卡 - 信用卡 - 支付宝</v>
      </c>
    </row>
    <row r="1207" spans="1:19" x14ac:dyDescent="0.2">
      <c r="A1207" s="3">
        <f t="shared" ca="1" si="347"/>
        <v>127649</v>
      </c>
      <c r="B1207">
        <v>100632</v>
      </c>
      <c r="C1207">
        <f t="shared" ca="1" si="348"/>
        <v>13421444238</v>
      </c>
      <c r="D1207" t="str">
        <f t="shared" ca="1" si="365"/>
        <v xml:space="preserve"> App </v>
      </c>
      <c r="E1207" t="str">
        <f t="shared" ca="1" si="365"/>
        <v xml:space="preserve"> App </v>
      </c>
      <c r="F1207" t="str">
        <f t="shared" ca="1" si="349"/>
        <v xml:space="preserve"> 微信支付 </v>
      </c>
      <c r="G1207" t="str">
        <f t="shared" ca="1" si="350"/>
        <v xml:space="preserve"> App - App - 微信支付 </v>
      </c>
      <c r="H1207" t="str">
        <f t="shared" ca="1" si="351"/>
        <v>4238</v>
      </c>
      <c r="I1207">
        <f t="shared" ca="1" si="352"/>
        <v>6</v>
      </c>
      <c r="J1207" t="str">
        <f t="shared" ca="1" si="353"/>
        <v>App - App - 微信支付</v>
      </c>
      <c r="K1207" t="str">
        <f t="shared" ca="1" si="354"/>
        <v>134****4238</v>
      </c>
      <c r="L1207">
        <f t="shared" si="355"/>
        <v>1207</v>
      </c>
      <c r="M1207">
        <f t="shared" si="356"/>
        <v>1206</v>
      </c>
      <c r="N1207" s="3">
        <f t="shared" ca="1" si="363"/>
        <v>186534</v>
      </c>
      <c r="O1207" s="5">
        <f t="shared" ca="1" si="357"/>
        <v>194593</v>
      </c>
      <c r="P1207" t="str">
        <f t="shared" ca="1" si="358"/>
        <v xml:space="preserve"> 微信支付 </v>
      </c>
      <c r="Q1207" t="str">
        <f t="shared" ca="1" si="359"/>
        <v xml:space="preserve"> 微信支付 </v>
      </c>
      <c r="R1207" t="str">
        <f t="shared" ca="1" si="360"/>
        <v xml:space="preserve"> 微信支付 </v>
      </c>
      <c r="S1207" t="str">
        <f t="shared" ca="1" si="361"/>
        <v>微信支付 - 微信支付 - 微信支付</v>
      </c>
    </row>
    <row r="1208" spans="1:19" x14ac:dyDescent="0.2">
      <c r="A1208" s="3">
        <f t="shared" ca="1" si="347"/>
        <v>194593</v>
      </c>
      <c r="B1208">
        <v>101082</v>
      </c>
      <c r="C1208">
        <f t="shared" ca="1" si="348"/>
        <v>13344702204</v>
      </c>
      <c r="D1208" t="str">
        <f t="shared" ca="1" si="365"/>
        <v xml:space="preserve"> App </v>
      </c>
      <c r="E1208" t="str">
        <f t="shared" ca="1" si="365"/>
        <v xml:space="preserve"> 天猫 </v>
      </c>
      <c r="F1208" t="str">
        <f t="shared" ca="1" si="349"/>
        <v xml:space="preserve"> 支付宝 </v>
      </c>
      <c r="G1208" t="str">
        <f t="shared" ca="1" si="350"/>
        <v xml:space="preserve"> App - 天猫 - 支付宝 </v>
      </c>
      <c r="H1208" t="str">
        <f t="shared" ca="1" si="351"/>
        <v>2204</v>
      </c>
      <c r="I1208">
        <f t="shared" ca="1" si="352"/>
        <v>6</v>
      </c>
      <c r="J1208" t="str">
        <f t="shared" ca="1" si="353"/>
        <v>App - 天猫 - 支付宝</v>
      </c>
      <c r="K1208" t="str">
        <f t="shared" ca="1" si="354"/>
        <v>133****2204</v>
      </c>
      <c r="L1208">
        <f t="shared" si="355"/>
        <v>1208</v>
      </c>
      <c r="M1208">
        <f t="shared" si="356"/>
        <v>1207</v>
      </c>
      <c r="N1208" s="3">
        <f t="shared" ca="1" si="363"/>
        <v>155120</v>
      </c>
      <c r="O1208" s="5">
        <f t="shared" ca="1" si="357"/>
        <v>162727</v>
      </c>
      <c r="P1208" t="str">
        <f t="shared" ca="1" si="358"/>
        <v xml:space="preserve"> 微信支付 </v>
      </c>
      <c r="Q1208" t="str">
        <f t="shared" ca="1" si="359"/>
        <v xml:space="preserve"> 微信支付 </v>
      </c>
      <c r="R1208" t="str">
        <f t="shared" ca="1" si="360"/>
        <v xml:space="preserve"> 微信支付 </v>
      </c>
      <c r="S1208" t="str">
        <f t="shared" ca="1" si="361"/>
        <v>微信支付 - 微信支付 - 微信支付</v>
      </c>
    </row>
    <row r="1209" spans="1:19" x14ac:dyDescent="0.2">
      <c r="A1209" s="3">
        <f t="shared" ca="1" si="347"/>
        <v>162727</v>
      </c>
      <c r="B1209">
        <v>100603</v>
      </c>
      <c r="C1209">
        <f t="shared" ca="1" si="348"/>
        <v>13580566769</v>
      </c>
      <c r="D1209" t="str">
        <f t="shared" ca="1" si="365"/>
        <v xml:space="preserve"> 天猫 </v>
      </c>
      <c r="E1209" t="str">
        <f t="shared" ca="1" si="365"/>
        <v xml:space="preserve"> 天猫 </v>
      </c>
      <c r="F1209" t="str">
        <f t="shared" ca="1" si="349"/>
        <v xml:space="preserve"> 信用卡 </v>
      </c>
      <c r="G1209" t="str">
        <f t="shared" ca="1" si="350"/>
        <v xml:space="preserve"> 天猫 - 天猫 - 信用卡 </v>
      </c>
      <c r="H1209" t="str">
        <f t="shared" ca="1" si="351"/>
        <v>6769</v>
      </c>
      <c r="I1209">
        <f t="shared" ca="1" si="352"/>
        <v>6</v>
      </c>
      <c r="J1209" t="str">
        <f t="shared" ca="1" si="353"/>
        <v>天猫 - 天猫 - 信用卡</v>
      </c>
      <c r="K1209" t="str">
        <f t="shared" ca="1" si="354"/>
        <v>135****6769</v>
      </c>
      <c r="L1209">
        <f t="shared" si="355"/>
        <v>1209</v>
      </c>
      <c r="M1209">
        <f t="shared" si="356"/>
        <v>1208</v>
      </c>
      <c r="N1209" s="3">
        <f t="shared" ca="1" si="363"/>
        <v>131598</v>
      </c>
      <c r="O1209" s="5">
        <f t="shared" ca="1" si="357"/>
        <v>133537</v>
      </c>
      <c r="P1209" t="str">
        <f t="shared" ca="1" si="358"/>
        <v xml:space="preserve"> 信用卡 </v>
      </c>
      <c r="Q1209" t="str">
        <f t="shared" ca="1" si="359"/>
        <v xml:space="preserve"> 微信支付 </v>
      </c>
      <c r="R1209" t="str">
        <f t="shared" ca="1" si="360"/>
        <v xml:space="preserve"> 信用卡 </v>
      </c>
      <c r="S1209" t="str">
        <f t="shared" ca="1" si="361"/>
        <v>信用卡 - 微信支付 - 信用卡</v>
      </c>
    </row>
    <row r="1210" spans="1:19" x14ac:dyDescent="0.2">
      <c r="A1210" s="3">
        <f t="shared" ca="1" si="347"/>
        <v>133537</v>
      </c>
      <c r="B1210">
        <v>101187</v>
      </c>
      <c r="C1210">
        <f t="shared" ca="1" si="348"/>
        <v>13618085551</v>
      </c>
      <c r="D1210" t="str">
        <f t="shared" ca="1" si="365"/>
        <v xml:space="preserve"> 微信 </v>
      </c>
      <c r="E1210" t="str">
        <f t="shared" ca="1" si="365"/>
        <v xml:space="preserve"> App </v>
      </c>
      <c r="F1210" t="str">
        <f t="shared" ca="1" si="349"/>
        <v xml:space="preserve"> 信用卡 </v>
      </c>
      <c r="G1210" t="str">
        <f t="shared" ca="1" si="350"/>
        <v xml:space="preserve"> 微信 - App - 信用卡 </v>
      </c>
      <c r="H1210" t="str">
        <f t="shared" ca="1" si="351"/>
        <v>5551</v>
      </c>
      <c r="I1210">
        <f t="shared" ca="1" si="352"/>
        <v>6</v>
      </c>
      <c r="J1210" t="str">
        <f t="shared" ca="1" si="353"/>
        <v>微信 - App - 信用卡</v>
      </c>
      <c r="K1210" t="str">
        <f t="shared" ca="1" si="354"/>
        <v>136****5551</v>
      </c>
      <c r="L1210">
        <f t="shared" si="355"/>
        <v>1210</v>
      </c>
      <c r="M1210">
        <f t="shared" si="356"/>
        <v>1209</v>
      </c>
      <c r="N1210" s="3">
        <f t="shared" ca="1" si="363"/>
        <v>159984</v>
      </c>
      <c r="O1210" s="5">
        <f t="shared" ca="1" si="357"/>
        <v>175528</v>
      </c>
      <c r="P1210" t="str">
        <f t="shared" ca="1" si="358"/>
        <v xml:space="preserve"> 微信支付 </v>
      </c>
      <c r="Q1210" t="str">
        <f t="shared" ca="1" si="359"/>
        <v xml:space="preserve"> 微信支付 </v>
      </c>
      <c r="R1210" t="str">
        <f t="shared" ca="1" si="360"/>
        <v xml:space="preserve"> 微信支付 </v>
      </c>
      <c r="S1210" t="str">
        <f t="shared" ca="1" si="361"/>
        <v>微信支付 - 微信支付 - 微信支付</v>
      </c>
    </row>
    <row r="1211" spans="1:19" x14ac:dyDescent="0.2">
      <c r="A1211" s="3">
        <f t="shared" ca="1" si="347"/>
        <v>175528</v>
      </c>
      <c r="B1211">
        <v>101184</v>
      </c>
      <c r="C1211">
        <f t="shared" ca="1" si="348"/>
        <v>13848145360</v>
      </c>
      <c r="D1211" t="str">
        <f t="shared" ca="1" si="365"/>
        <v xml:space="preserve"> 微信 </v>
      </c>
      <c r="E1211" t="str">
        <f t="shared" ca="1" si="365"/>
        <v xml:space="preserve"> App </v>
      </c>
      <c r="F1211" t="str">
        <f t="shared" ca="1" si="349"/>
        <v xml:space="preserve"> 信用卡 </v>
      </c>
      <c r="G1211" t="str">
        <f t="shared" ca="1" si="350"/>
        <v xml:space="preserve"> 微信 - App - 信用卡 </v>
      </c>
      <c r="H1211" t="str">
        <f t="shared" ca="1" si="351"/>
        <v>5360</v>
      </c>
      <c r="I1211">
        <f t="shared" ca="1" si="352"/>
        <v>6</v>
      </c>
      <c r="J1211" t="str">
        <f t="shared" ca="1" si="353"/>
        <v>微信 - App - 信用卡</v>
      </c>
      <c r="K1211" t="str">
        <f t="shared" ca="1" si="354"/>
        <v>138****5360</v>
      </c>
      <c r="L1211">
        <f t="shared" si="355"/>
        <v>1211</v>
      </c>
      <c r="M1211">
        <f t="shared" si="356"/>
        <v>1210</v>
      </c>
      <c r="N1211" s="3">
        <f t="shared" ca="1" si="363"/>
        <v>195447</v>
      </c>
      <c r="O1211" s="5">
        <f t="shared" ca="1" si="357"/>
        <v>179314</v>
      </c>
      <c r="P1211" t="str">
        <f t="shared" ca="1" si="358"/>
        <v xml:space="preserve"> 支付宝 </v>
      </c>
      <c r="Q1211" t="str">
        <f t="shared" ca="1" si="359"/>
        <v xml:space="preserve"> 信用卡 </v>
      </c>
      <c r="R1211" t="str">
        <f t="shared" ca="1" si="360"/>
        <v xml:space="preserve"> 支付宝 </v>
      </c>
      <c r="S1211" t="str">
        <f t="shared" ca="1" si="361"/>
        <v>支付宝 - 信用卡 - 支付宝</v>
      </c>
    </row>
    <row r="1212" spans="1:19" x14ac:dyDescent="0.2">
      <c r="A1212" s="3">
        <f t="shared" ca="1" si="347"/>
        <v>179314</v>
      </c>
      <c r="B1212">
        <v>100020</v>
      </c>
      <c r="C1212">
        <f t="shared" ca="1" si="348"/>
        <v>13866544388</v>
      </c>
      <c r="D1212" t="str">
        <f t="shared" ca="1" si="365"/>
        <v xml:space="preserve"> 天猫 </v>
      </c>
      <c r="E1212" t="str">
        <f t="shared" ca="1" si="365"/>
        <v xml:space="preserve"> 微信 </v>
      </c>
      <c r="F1212" t="str">
        <f t="shared" ca="1" si="349"/>
        <v xml:space="preserve"> 微信支付 </v>
      </c>
      <c r="G1212" t="str">
        <f t="shared" ca="1" si="350"/>
        <v xml:space="preserve"> 天猫 - 微信 - 微信支付 </v>
      </c>
      <c r="H1212" t="str">
        <f t="shared" ca="1" si="351"/>
        <v>4388</v>
      </c>
      <c r="I1212">
        <f t="shared" ca="1" si="352"/>
        <v>6</v>
      </c>
      <c r="J1212" t="str">
        <f t="shared" ca="1" si="353"/>
        <v>天猫 - 微信 - 微信支付</v>
      </c>
      <c r="K1212" t="str">
        <f t="shared" ca="1" si="354"/>
        <v>138****4388</v>
      </c>
      <c r="L1212">
        <f t="shared" si="355"/>
        <v>1212</v>
      </c>
      <c r="M1212">
        <f t="shared" si="356"/>
        <v>1211</v>
      </c>
      <c r="N1212" s="3">
        <f t="shared" ca="1" si="363"/>
        <v>120964</v>
      </c>
      <c r="O1212" s="5">
        <f t="shared" ca="1" si="357"/>
        <v>153392</v>
      </c>
      <c r="P1212" t="str">
        <f t="shared" ca="1" si="358"/>
        <v xml:space="preserve"> 信用卡 </v>
      </c>
      <c r="Q1212" t="str">
        <f t="shared" ca="1" si="359"/>
        <v xml:space="preserve"> 支付宝 </v>
      </c>
      <c r="R1212" t="str">
        <f t="shared" ca="1" si="360"/>
        <v xml:space="preserve"> 信用卡 </v>
      </c>
      <c r="S1212" t="str">
        <f t="shared" ca="1" si="361"/>
        <v>信用卡 - 支付宝 - 信用卡</v>
      </c>
    </row>
    <row r="1213" spans="1:19" x14ac:dyDescent="0.2">
      <c r="A1213" s="3">
        <f t="shared" ca="1" si="347"/>
        <v>153392</v>
      </c>
      <c r="B1213">
        <v>101034</v>
      </c>
      <c r="C1213">
        <f t="shared" ca="1" si="348"/>
        <v>13579872532</v>
      </c>
      <c r="D1213" t="str">
        <f t="shared" ca="1" si="365"/>
        <v xml:space="preserve"> 微信 </v>
      </c>
      <c r="E1213" t="str">
        <f t="shared" ca="1" si="365"/>
        <v xml:space="preserve"> 微信 </v>
      </c>
      <c r="F1213" t="str">
        <f t="shared" ca="1" si="349"/>
        <v xml:space="preserve"> 微信支付 </v>
      </c>
      <c r="G1213" t="str">
        <f t="shared" ca="1" si="350"/>
        <v xml:space="preserve"> 微信 - 微信 - 微信支付 </v>
      </c>
      <c r="H1213" t="str">
        <f t="shared" ca="1" si="351"/>
        <v>2532</v>
      </c>
      <c r="I1213">
        <f t="shared" ca="1" si="352"/>
        <v>6</v>
      </c>
      <c r="J1213" t="str">
        <f t="shared" ca="1" si="353"/>
        <v>微信 - 微信 - 微信支付</v>
      </c>
      <c r="K1213" t="str">
        <f t="shared" ca="1" si="354"/>
        <v>135****2532</v>
      </c>
      <c r="L1213">
        <f t="shared" si="355"/>
        <v>1213</v>
      </c>
      <c r="M1213">
        <f t="shared" si="356"/>
        <v>1212</v>
      </c>
      <c r="N1213" s="3">
        <f t="shared" ca="1" si="363"/>
        <v>179748</v>
      </c>
      <c r="O1213" s="5">
        <f t="shared" ca="1" si="357"/>
        <v>171531</v>
      </c>
      <c r="P1213" t="str">
        <f t="shared" ca="1" si="358"/>
        <v xml:space="preserve"> 支付宝 </v>
      </c>
      <c r="Q1213" t="str">
        <f t="shared" ca="1" si="359"/>
        <v xml:space="preserve"> 支付宝 </v>
      </c>
      <c r="R1213" t="str">
        <f t="shared" ca="1" si="360"/>
        <v xml:space="preserve"> 微信支付 </v>
      </c>
      <c r="S1213" t="str">
        <f t="shared" ca="1" si="361"/>
        <v>支付宝 - 支付宝 - 微信支付</v>
      </c>
    </row>
    <row r="1214" spans="1:19" x14ac:dyDescent="0.2">
      <c r="A1214" s="3">
        <f t="shared" ca="1" si="347"/>
        <v>171531</v>
      </c>
      <c r="B1214">
        <v>100691</v>
      </c>
      <c r="C1214">
        <f t="shared" ca="1" si="348"/>
        <v>13234176052</v>
      </c>
      <c r="D1214" t="str">
        <f t="shared" ca="1" si="365"/>
        <v xml:space="preserve"> App </v>
      </c>
      <c r="E1214" t="str">
        <f t="shared" ca="1" si="365"/>
        <v xml:space="preserve"> 天猫 </v>
      </c>
      <c r="F1214" t="str">
        <f t="shared" ca="1" si="349"/>
        <v xml:space="preserve"> 微信支付 </v>
      </c>
      <c r="G1214" t="str">
        <f t="shared" ca="1" si="350"/>
        <v xml:space="preserve"> App - 天猫 - 微信支付 </v>
      </c>
      <c r="H1214" t="str">
        <f t="shared" ca="1" si="351"/>
        <v>6052</v>
      </c>
      <c r="I1214">
        <f t="shared" ca="1" si="352"/>
        <v>6</v>
      </c>
      <c r="J1214" t="str">
        <f t="shared" ca="1" si="353"/>
        <v>App - 天猫 - 微信支付</v>
      </c>
      <c r="K1214" t="str">
        <f t="shared" ca="1" si="354"/>
        <v>132****6052</v>
      </c>
      <c r="L1214">
        <f t="shared" si="355"/>
        <v>1214</v>
      </c>
      <c r="M1214">
        <f t="shared" si="356"/>
        <v>1213</v>
      </c>
      <c r="N1214" s="3">
        <f t="shared" ca="1" si="363"/>
        <v>162035</v>
      </c>
      <c r="O1214" s="5">
        <f t="shared" ca="1" si="357"/>
        <v>126816</v>
      </c>
      <c r="P1214" t="str">
        <f t="shared" ca="1" si="358"/>
        <v xml:space="preserve"> 信用卡 </v>
      </c>
      <c r="Q1214" t="str">
        <f t="shared" ca="1" si="359"/>
        <v xml:space="preserve"> 微信支付 </v>
      </c>
      <c r="R1214" t="str">
        <f t="shared" ca="1" si="360"/>
        <v xml:space="preserve"> 信用卡 </v>
      </c>
      <c r="S1214" t="str">
        <f t="shared" ca="1" si="361"/>
        <v>信用卡 - 微信支付 - 信用卡</v>
      </c>
    </row>
    <row r="1215" spans="1:19" x14ac:dyDescent="0.2">
      <c r="A1215" s="3">
        <f t="shared" ca="1" si="347"/>
        <v>126816</v>
      </c>
      <c r="B1215">
        <v>100307</v>
      </c>
      <c r="C1215">
        <f t="shared" ca="1" si="348"/>
        <v>13694023867</v>
      </c>
      <c r="D1215" t="str">
        <f t="shared" ca="1" si="365"/>
        <v xml:space="preserve"> 微信 </v>
      </c>
      <c r="E1215" t="str">
        <f t="shared" ca="1" si="365"/>
        <v xml:space="preserve"> 微信 </v>
      </c>
      <c r="F1215" t="str">
        <f t="shared" ca="1" si="349"/>
        <v xml:space="preserve"> 微信支付 </v>
      </c>
      <c r="G1215" t="str">
        <f t="shared" ca="1" si="350"/>
        <v xml:space="preserve"> 微信 - 微信 - 微信支付 </v>
      </c>
      <c r="H1215" t="str">
        <f t="shared" ca="1" si="351"/>
        <v>3867</v>
      </c>
      <c r="I1215">
        <f t="shared" ca="1" si="352"/>
        <v>6</v>
      </c>
      <c r="J1215" t="str">
        <f t="shared" ca="1" si="353"/>
        <v>微信 - 微信 - 微信支付</v>
      </c>
      <c r="K1215" t="str">
        <f t="shared" ca="1" si="354"/>
        <v>136****3867</v>
      </c>
      <c r="L1215">
        <f t="shared" si="355"/>
        <v>1215</v>
      </c>
      <c r="M1215">
        <f t="shared" si="356"/>
        <v>1214</v>
      </c>
      <c r="N1215" s="3">
        <f t="shared" ca="1" si="363"/>
        <v>104154</v>
      </c>
      <c r="O1215" s="5">
        <f t="shared" ca="1" si="357"/>
        <v>163416</v>
      </c>
      <c r="P1215" t="str">
        <f t="shared" ca="1" si="358"/>
        <v xml:space="preserve"> 微信支付 </v>
      </c>
      <c r="Q1215" t="str">
        <f t="shared" ca="1" si="359"/>
        <v xml:space="preserve"> 微信支付 </v>
      </c>
      <c r="R1215" t="str">
        <f t="shared" ca="1" si="360"/>
        <v xml:space="preserve"> 微信支付 </v>
      </c>
      <c r="S1215" t="str">
        <f t="shared" ca="1" si="361"/>
        <v>微信支付 - 微信支付 - 微信支付</v>
      </c>
    </row>
    <row r="1216" spans="1:19" x14ac:dyDescent="0.2">
      <c r="A1216" s="3">
        <f t="shared" ca="1" si="347"/>
        <v>163416</v>
      </c>
      <c r="B1216">
        <v>100694</v>
      </c>
      <c r="C1216">
        <f t="shared" ca="1" si="348"/>
        <v>13178772166</v>
      </c>
      <c r="D1216" t="str">
        <f t="shared" ca="1" si="365"/>
        <v xml:space="preserve"> App </v>
      </c>
      <c r="E1216" t="str">
        <f t="shared" ca="1" si="365"/>
        <v xml:space="preserve"> App </v>
      </c>
      <c r="F1216" t="str">
        <f t="shared" ca="1" si="349"/>
        <v xml:space="preserve"> 微信支付 </v>
      </c>
      <c r="G1216" t="str">
        <f t="shared" ca="1" si="350"/>
        <v xml:space="preserve"> App - App - 微信支付 </v>
      </c>
      <c r="H1216" t="str">
        <f t="shared" ca="1" si="351"/>
        <v>2166</v>
      </c>
      <c r="I1216">
        <f t="shared" ca="1" si="352"/>
        <v>6</v>
      </c>
      <c r="J1216" t="str">
        <f t="shared" ca="1" si="353"/>
        <v>App - App - 微信支付</v>
      </c>
      <c r="K1216" t="str">
        <f t="shared" ca="1" si="354"/>
        <v>131****2166</v>
      </c>
      <c r="L1216">
        <f t="shared" si="355"/>
        <v>1216</v>
      </c>
      <c r="M1216">
        <f t="shared" si="356"/>
        <v>1215</v>
      </c>
      <c r="N1216" s="3">
        <f t="shared" ca="1" si="363"/>
        <v>146726</v>
      </c>
      <c r="O1216" s="5">
        <f t="shared" ca="1" si="357"/>
        <v>119682</v>
      </c>
      <c r="P1216" t="str">
        <f t="shared" ca="1" si="358"/>
        <v xml:space="preserve"> 支付宝 </v>
      </c>
      <c r="Q1216" t="str">
        <f t="shared" ca="1" si="359"/>
        <v xml:space="preserve"> 支付宝 </v>
      </c>
      <c r="R1216" t="str">
        <f t="shared" ca="1" si="360"/>
        <v xml:space="preserve"> 微信支付 </v>
      </c>
      <c r="S1216" t="str">
        <f t="shared" ca="1" si="361"/>
        <v>支付宝 - 支付宝 - 微信支付</v>
      </c>
    </row>
    <row r="1217" spans="1:19" x14ac:dyDescent="0.2">
      <c r="A1217" s="3">
        <f t="shared" ca="1" si="347"/>
        <v>119682</v>
      </c>
      <c r="B1217">
        <v>100994</v>
      </c>
      <c r="C1217">
        <f t="shared" ca="1" si="348"/>
        <v>13666158631</v>
      </c>
      <c r="D1217" t="str">
        <f t="shared" ca="1" si="365"/>
        <v xml:space="preserve"> 微信 </v>
      </c>
      <c r="E1217" t="str">
        <f t="shared" ca="1" si="365"/>
        <v xml:space="preserve"> 微信 </v>
      </c>
      <c r="F1217" t="str">
        <f t="shared" ca="1" si="349"/>
        <v xml:space="preserve"> 信用卡 </v>
      </c>
      <c r="G1217" t="str">
        <f t="shared" ca="1" si="350"/>
        <v xml:space="preserve"> 微信 - 微信 - 信用卡 </v>
      </c>
      <c r="H1217" t="str">
        <f t="shared" ca="1" si="351"/>
        <v>8631</v>
      </c>
      <c r="I1217">
        <f t="shared" ca="1" si="352"/>
        <v>6</v>
      </c>
      <c r="J1217" t="str">
        <f t="shared" ca="1" si="353"/>
        <v>微信 - 微信 - 信用卡</v>
      </c>
      <c r="K1217" t="str">
        <f t="shared" ca="1" si="354"/>
        <v>136****8631</v>
      </c>
      <c r="L1217">
        <f t="shared" si="355"/>
        <v>1217</v>
      </c>
      <c r="M1217">
        <f t="shared" si="356"/>
        <v>1216</v>
      </c>
      <c r="N1217" s="3">
        <f t="shared" ca="1" si="363"/>
        <v>107884</v>
      </c>
      <c r="O1217" s="5">
        <f t="shared" ca="1" si="357"/>
        <v>124664</v>
      </c>
      <c r="P1217" t="str">
        <f t="shared" ca="1" si="358"/>
        <v xml:space="preserve"> 信用卡 </v>
      </c>
      <c r="Q1217" t="str">
        <f t="shared" ca="1" si="359"/>
        <v xml:space="preserve"> 支付宝 </v>
      </c>
      <c r="R1217" t="str">
        <f t="shared" ca="1" si="360"/>
        <v xml:space="preserve"> 支付宝 </v>
      </c>
      <c r="S1217" t="str">
        <f t="shared" ca="1" si="361"/>
        <v>信用卡 - 支付宝 - 支付宝</v>
      </c>
    </row>
    <row r="1218" spans="1:19" x14ac:dyDescent="0.2">
      <c r="A1218" s="3">
        <f t="shared" ref="A1218:A1281" ca="1" si="366">ROUND((RAND()*100000+100000),0)</f>
        <v>124664</v>
      </c>
      <c r="B1218">
        <v>100082</v>
      </c>
      <c r="C1218">
        <f t="shared" ref="C1218:C1281" ca="1" si="367">ROUND((13000000000+RAND()*1000000000),0)</f>
        <v>13552037469</v>
      </c>
      <c r="D1218" t="str">
        <f t="shared" ca="1" si="365"/>
        <v xml:space="preserve"> 微信 </v>
      </c>
      <c r="E1218" t="str">
        <f t="shared" ca="1" si="365"/>
        <v xml:space="preserve"> 天猫 </v>
      </c>
      <c r="F1218" t="str">
        <f t="shared" ref="F1218:F1281" ca="1" si="368">IF(RAND()&lt;0.33," 信用卡 ",IF(RAND()&lt;0.66," 微信支付 "," 支付宝 "))</f>
        <v xml:space="preserve"> 支付宝 </v>
      </c>
      <c r="G1218" t="str">
        <f t="shared" ref="G1218:G1281" ca="1" si="369">CONCATENATE(D1218,"-",E1218,"-",F1218)</f>
        <v xml:space="preserve"> 微信 - 天猫 - 支付宝 </v>
      </c>
      <c r="H1218" t="str">
        <f t="shared" ref="H1218:H1281" ca="1" si="370">RIGHT(C1218,4)</f>
        <v>7469</v>
      </c>
      <c r="I1218">
        <f t="shared" ref="I1218:I1281" ca="1" si="371">LEN(A1218)</f>
        <v>6</v>
      </c>
      <c r="J1218" t="str">
        <f t="shared" ref="J1218:J1281" ca="1" si="372">TRIM(G1218)</f>
        <v>微信 - 天猫 - 支付宝</v>
      </c>
      <c r="K1218" t="str">
        <f t="shared" ref="K1218:K1281" ca="1" si="373">REPLACE(C1218,4,4,"****")</f>
        <v>135****7469</v>
      </c>
      <c r="L1218">
        <f t="shared" ref="L1218:L1281" si="374">ROW(A1218)</f>
        <v>1218</v>
      </c>
      <c r="M1218">
        <f t="shared" ref="M1218:M1281" si="375">MATCH(B1218,$B$2:$B$1501,)</f>
        <v>1217</v>
      </c>
      <c r="N1218" s="3">
        <f t="shared" ca="1" si="363"/>
        <v>163265</v>
      </c>
      <c r="O1218" s="5">
        <f t="shared" ref="O1218:O1281" ca="1" si="376">A1219</f>
        <v>161658</v>
      </c>
      <c r="P1218" t="str">
        <f t="shared" ca="1" si="358"/>
        <v xml:space="preserve"> 微信支付 </v>
      </c>
      <c r="Q1218" t="str">
        <f t="shared" ca="1" si="359"/>
        <v xml:space="preserve"> 微信支付 </v>
      </c>
      <c r="R1218" t="str">
        <f t="shared" ca="1" si="360"/>
        <v xml:space="preserve"> 微信支付 </v>
      </c>
      <c r="S1218" t="str">
        <f t="shared" ca="1" si="361"/>
        <v>微信支付 - 微信支付 - 微信支付</v>
      </c>
    </row>
    <row r="1219" spans="1:19" x14ac:dyDescent="0.2">
      <c r="A1219" s="3">
        <f t="shared" ca="1" si="366"/>
        <v>161658</v>
      </c>
      <c r="B1219">
        <v>100470</v>
      </c>
      <c r="C1219">
        <f t="shared" ca="1" si="367"/>
        <v>13933346116</v>
      </c>
      <c r="D1219" t="str">
        <f t="shared" ca="1" si="365"/>
        <v xml:space="preserve"> 天猫 </v>
      </c>
      <c r="E1219" t="str">
        <f t="shared" ca="1" si="365"/>
        <v xml:space="preserve"> App </v>
      </c>
      <c r="F1219" t="str">
        <f t="shared" ca="1" si="368"/>
        <v xml:space="preserve"> 微信支付 </v>
      </c>
      <c r="G1219" t="str">
        <f t="shared" ca="1" si="369"/>
        <v xml:space="preserve"> 天猫 - App - 微信支付 </v>
      </c>
      <c r="H1219" t="str">
        <f t="shared" ca="1" si="370"/>
        <v>6116</v>
      </c>
      <c r="I1219">
        <f t="shared" ca="1" si="371"/>
        <v>6</v>
      </c>
      <c r="J1219" t="str">
        <f t="shared" ca="1" si="372"/>
        <v>天猫 - App - 微信支付</v>
      </c>
      <c r="K1219" t="str">
        <f t="shared" ca="1" si="373"/>
        <v>139****6116</v>
      </c>
      <c r="L1219">
        <f t="shared" si="374"/>
        <v>1219</v>
      </c>
      <c r="M1219">
        <f t="shared" si="375"/>
        <v>1218</v>
      </c>
      <c r="N1219" s="3">
        <f t="shared" ca="1" si="363"/>
        <v>107540</v>
      </c>
      <c r="O1219" s="5">
        <f t="shared" ca="1" si="376"/>
        <v>161292</v>
      </c>
      <c r="P1219" t="str">
        <f t="shared" ca="1" si="358"/>
        <v xml:space="preserve"> 信用卡 </v>
      </c>
      <c r="Q1219" t="str">
        <f t="shared" ca="1" si="359"/>
        <v xml:space="preserve"> 微信支付 </v>
      </c>
      <c r="R1219" t="str">
        <f t="shared" ca="1" si="360"/>
        <v xml:space="preserve"> 支付宝 </v>
      </c>
      <c r="S1219" t="str">
        <f t="shared" ca="1" si="361"/>
        <v>信用卡 - 微信支付 - 支付宝</v>
      </c>
    </row>
    <row r="1220" spans="1:19" x14ac:dyDescent="0.2">
      <c r="A1220" s="3">
        <f t="shared" ca="1" si="366"/>
        <v>161292</v>
      </c>
      <c r="B1220">
        <v>101067</v>
      </c>
      <c r="C1220">
        <f t="shared" ca="1" si="367"/>
        <v>13897619693</v>
      </c>
      <c r="D1220" t="str">
        <f t="shared" ca="1" si="365"/>
        <v xml:space="preserve"> 天猫 </v>
      </c>
      <c r="E1220" t="str">
        <f t="shared" ca="1" si="365"/>
        <v xml:space="preserve"> 天猫 </v>
      </c>
      <c r="F1220" t="str">
        <f t="shared" ca="1" si="368"/>
        <v xml:space="preserve"> 支付宝 </v>
      </c>
      <c r="G1220" t="str">
        <f t="shared" ca="1" si="369"/>
        <v xml:space="preserve"> 天猫 - 天猫 - 支付宝 </v>
      </c>
      <c r="H1220" t="str">
        <f t="shared" ca="1" si="370"/>
        <v>9693</v>
      </c>
      <c r="I1220">
        <f t="shared" ca="1" si="371"/>
        <v>6</v>
      </c>
      <c r="J1220" t="str">
        <f t="shared" ca="1" si="372"/>
        <v>天猫 - 天猫 - 支付宝</v>
      </c>
      <c r="K1220" t="str">
        <f t="shared" ca="1" si="373"/>
        <v>138****9693</v>
      </c>
      <c r="L1220">
        <f t="shared" si="374"/>
        <v>1220</v>
      </c>
      <c r="M1220">
        <f t="shared" si="375"/>
        <v>1219</v>
      </c>
      <c r="N1220" s="3">
        <f t="shared" ca="1" si="363"/>
        <v>155762</v>
      </c>
      <c r="O1220" s="5">
        <f t="shared" ca="1" si="376"/>
        <v>164532</v>
      </c>
      <c r="P1220" t="str">
        <f t="shared" ref="P1220:P1283" ca="1" si="377">INDEX($F$2:$F$1501,(MATCH($B1219+1,$B$2:$B$1501,)))</f>
        <v xml:space="preserve"> 微信支付 </v>
      </c>
      <c r="Q1220" t="str">
        <f t="shared" ref="Q1220:Q1283" ca="1" si="378">INDEX($F$2:$F$1501,(MATCH($B1219+2,$B$2:$B$1501,)))</f>
        <v xml:space="preserve"> 信用卡 </v>
      </c>
      <c r="R1220" t="str">
        <f t="shared" ref="R1220:R1283" ca="1" si="379">INDEX($F$2:$F$1501,(MATCH($B1219+3,$B$2:$B$1501,)))</f>
        <v xml:space="preserve"> 支付宝 </v>
      </c>
      <c r="S1220" t="str">
        <f t="shared" ref="S1220:S1283" ca="1" si="380">TRIM(_xlfn.CONCAT(P1220,"-",Q1220,"-",R1220))</f>
        <v>微信支付 - 信用卡 - 支付宝</v>
      </c>
    </row>
    <row r="1221" spans="1:19" x14ac:dyDescent="0.2">
      <c r="A1221" s="3">
        <f t="shared" ca="1" si="366"/>
        <v>164532</v>
      </c>
      <c r="B1221">
        <v>100095</v>
      </c>
      <c r="C1221">
        <f t="shared" ca="1" si="367"/>
        <v>13412198476</v>
      </c>
      <c r="D1221" t="str">
        <f t="shared" ca="1" si="365"/>
        <v xml:space="preserve"> 天猫 </v>
      </c>
      <c r="E1221" t="str">
        <f t="shared" ca="1" si="365"/>
        <v xml:space="preserve"> 天猫 </v>
      </c>
      <c r="F1221" t="str">
        <f t="shared" ca="1" si="368"/>
        <v xml:space="preserve"> 微信支付 </v>
      </c>
      <c r="G1221" t="str">
        <f t="shared" ca="1" si="369"/>
        <v xml:space="preserve"> 天猫 - 天猫 - 微信支付 </v>
      </c>
      <c r="H1221" t="str">
        <f t="shared" ca="1" si="370"/>
        <v>8476</v>
      </c>
      <c r="I1221">
        <f t="shared" ca="1" si="371"/>
        <v>6</v>
      </c>
      <c r="J1221" t="str">
        <f t="shared" ca="1" si="372"/>
        <v>天猫 - 天猫 - 微信支付</v>
      </c>
      <c r="K1221" t="str">
        <f t="shared" ca="1" si="373"/>
        <v>134****8476</v>
      </c>
      <c r="L1221">
        <f t="shared" si="374"/>
        <v>1221</v>
      </c>
      <c r="M1221">
        <f t="shared" si="375"/>
        <v>1220</v>
      </c>
      <c r="N1221" s="3">
        <f t="shared" ca="1" si="363"/>
        <v>102709</v>
      </c>
      <c r="O1221" s="5">
        <f t="shared" ca="1" si="376"/>
        <v>161566</v>
      </c>
      <c r="P1221" t="str">
        <f t="shared" ca="1" si="377"/>
        <v xml:space="preserve"> 微信支付 </v>
      </c>
      <c r="Q1221" t="str">
        <f t="shared" ca="1" si="378"/>
        <v xml:space="preserve"> 支付宝 </v>
      </c>
      <c r="R1221" t="str">
        <f t="shared" ca="1" si="379"/>
        <v xml:space="preserve"> 微信支付 </v>
      </c>
      <c r="S1221" t="str">
        <f t="shared" ca="1" si="380"/>
        <v>微信支付 - 支付宝 - 微信支付</v>
      </c>
    </row>
    <row r="1222" spans="1:19" x14ac:dyDescent="0.2">
      <c r="A1222" s="3">
        <f t="shared" ca="1" si="366"/>
        <v>161566</v>
      </c>
      <c r="B1222">
        <v>101463</v>
      </c>
      <c r="C1222">
        <f t="shared" ca="1" si="367"/>
        <v>13473226511</v>
      </c>
      <c r="D1222" t="str">
        <f t="shared" ref="D1222:E1241" ca="1" si="381">IF(RAND()&lt;0.33," 天猫 ",IF(RAND()&lt;0.66," 微信 "," App "))</f>
        <v xml:space="preserve"> App </v>
      </c>
      <c r="E1222" t="str">
        <f t="shared" ca="1" si="381"/>
        <v xml:space="preserve"> 微信 </v>
      </c>
      <c r="F1222" t="str">
        <f t="shared" ca="1" si="368"/>
        <v xml:space="preserve"> 支付宝 </v>
      </c>
      <c r="G1222" t="str">
        <f t="shared" ca="1" si="369"/>
        <v xml:space="preserve"> App - 微信 - 支付宝 </v>
      </c>
      <c r="H1222" t="str">
        <f t="shared" ca="1" si="370"/>
        <v>6511</v>
      </c>
      <c r="I1222">
        <f t="shared" ca="1" si="371"/>
        <v>6</v>
      </c>
      <c r="J1222" t="str">
        <f t="shared" ca="1" si="372"/>
        <v>App - 微信 - 支付宝</v>
      </c>
      <c r="K1222" t="str">
        <f t="shared" ca="1" si="373"/>
        <v>134****6511</v>
      </c>
      <c r="L1222">
        <f t="shared" si="374"/>
        <v>1222</v>
      </c>
      <c r="M1222">
        <f t="shared" si="375"/>
        <v>1221</v>
      </c>
      <c r="N1222" s="3">
        <f t="shared" ca="1" si="363"/>
        <v>194965</v>
      </c>
      <c r="O1222" s="5">
        <f t="shared" ca="1" si="376"/>
        <v>186816</v>
      </c>
      <c r="P1222" t="str">
        <f t="shared" ca="1" si="377"/>
        <v xml:space="preserve"> 信用卡 </v>
      </c>
      <c r="Q1222" t="str">
        <f t="shared" ca="1" si="378"/>
        <v xml:space="preserve"> 微信支付 </v>
      </c>
      <c r="R1222" t="str">
        <f t="shared" ca="1" si="379"/>
        <v xml:space="preserve"> 支付宝 </v>
      </c>
      <c r="S1222" t="str">
        <f t="shared" ca="1" si="380"/>
        <v>信用卡 - 微信支付 - 支付宝</v>
      </c>
    </row>
    <row r="1223" spans="1:19" x14ac:dyDescent="0.2">
      <c r="A1223" s="3">
        <f t="shared" ca="1" si="366"/>
        <v>186816</v>
      </c>
      <c r="B1223">
        <v>100845</v>
      </c>
      <c r="C1223">
        <f t="shared" ca="1" si="367"/>
        <v>13337312941</v>
      </c>
      <c r="D1223" t="str">
        <f t="shared" ca="1" si="381"/>
        <v xml:space="preserve"> 微信 </v>
      </c>
      <c r="E1223" t="str">
        <f t="shared" ca="1" si="381"/>
        <v xml:space="preserve"> 微信 </v>
      </c>
      <c r="F1223" t="str">
        <f t="shared" ca="1" si="368"/>
        <v xml:space="preserve"> 信用卡 </v>
      </c>
      <c r="G1223" t="str">
        <f t="shared" ca="1" si="369"/>
        <v xml:space="preserve"> 微信 - 微信 - 信用卡 </v>
      </c>
      <c r="H1223" t="str">
        <f t="shared" ca="1" si="370"/>
        <v>2941</v>
      </c>
      <c r="I1223">
        <f t="shared" ca="1" si="371"/>
        <v>6</v>
      </c>
      <c r="J1223" t="str">
        <f t="shared" ca="1" si="372"/>
        <v>微信 - 微信 - 信用卡</v>
      </c>
      <c r="K1223" t="str">
        <f t="shared" ca="1" si="373"/>
        <v>133****2941</v>
      </c>
      <c r="L1223">
        <f t="shared" si="374"/>
        <v>1223</v>
      </c>
      <c r="M1223">
        <f t="shared" si="375"/>
        <v>1222</v>
      </c>
      <c r="N1223" s="3">
        <f t="shared" ca="1" si="363"/>
        <v>148223</v>
      </c>
      <c r="O1223" s="5">
        <f t="shared" ca="1" si="376"/>
        <v>196259</v>
      </c>
      <c r="P1223" t="str">
        <f t="shared" ca="1" si="377"/>
        <v xml:space="preserve"> 支付宝 </v>
      </c>
      <c r="Q1223" t="str">
        <f t="shared" ca="1" si="378"/>
        <v xml:space="preserve"> 信用卡 </v>
      </c>
      <c r="R1223" t="str">
        <f t="shared" ca="1" si="379"/>
        <v xml:space="preserve"> 微信支付 </v>
      </c>
      <c r="S1223" t="str">
        <f t="shared" ca="1" si="380"/>
        <v>支付宝 - 信用卡 - 微信支付</v>
      </c>
    </row>
    <row r="1224" spans="1:19" x14ac:dyDescent="0.2">
      <c r="A1224" s="3">
        <f t="shared" ca="1" si="366"/>
        <v>196259</v>
      </c>
      <c r="B1224">
        <v>101080</v>
      </c>
      <c r="C1224">
        <f t="shared" ca="1" si="367"/>
        <v>13937568223</v>
      </c>
      <c r="D1224" t="str">
        <f t="shared" ca="1" si="381"/>
        <v xml:space="preserve"> App </v>
      </c>
      <c r="E1224" t="str">
        <f t="shared" ca="1" si="381"/>
        <v xml:space="preserve"> 天猫 </v>
      </c>
      <c r="F1224" t="str">
        <f t="shared" ca="1" si="368"/>
        <v xml:space="preserve"> 微信支付 </v>
      </c>
      <c r="G1224" t="str">
        <f t="shared" ca="1" si="369"/>
        <v xml:space="preserve"> App - 天猫 - 微信支付 </v>
      </c>
      <c r="H1224" t="str">
        <f t="shared" ca="1" si="370"/>
        <v>8223</v>
      </c>
      <c r="I1224">
        <f t="shared" ca="1" si="371"/>
        <v>6</v>
      </c>
      <c r="J1224" t="str">
        <f t="shared" ca="1" si="372"/>
        <v>App - 天猫 - 微信支付</v>
      </c>
      <c r="K1224" t="str">
        <f t="shared" ca="1" si="373"/>
        <v>139****8223</v>
      </c>
      <c r="L1224">
        <f t="shared" si="374"/>
        <v>1224</v>
      </c>
      <c r="M1224">
        <f t="shared" si="375"/>
        <v>1223</v>
      </c>
      <c r="N1224" s="3">
        <f t="shared" ca="1" si="363"/>
        <v>144624</v>
      </c>
      <c r="O1224" s="5">
        <f t="shared" ca="1" si="376"/>
        <v>138063</v>
      </c>
      <c r="P1224" t="str">
        <f t="shared" ca="1" si="377"/>
        <v xml:space="preserve"> 信用卡 </v>
      </c>
      <c r="Q1224" t="str">
        <f t="shared" ca="1" si="378"/>
        <v xml:space="preserve"> 微信支付 </v>
      </c>
      <c r="R1224" t="str">
        <f t="shared" ca="1" si="379"/>
        <v xml:space="preserve"> 微信支付 </v>
      </c>
      <c r="S1224" t="str">
        <f t="shared" ca="1" si="380"/>
        <v>信用卡 - 微信支付 - 微信支付</v>
      </c>
    </row>
    <row r="1225" spans="1:19" x14ac:dyDescent="0.2">
      <c r="A1225" s="3">
        <f t="shared" ca="1" si="366"/>
        <v>138063</v>
      </c>
      <c r="B1225">
        <v>100297</v>
      </c>
      <c r="C1225">
        <f t="shared" ca="1" si="367"/>
        <v>13983646002</v>
      </c>
      <c r="D1225" t="str">
        <f t="shared" ca="1" si="381"/>
        <v xml:space="preserve"> 微信 </v>
      </c>
      <c r="E1225" t="str">
        <f t="shared" ca="1" si="381"/>
        <v xml:space="preserve"> 天猫 </v>
      </c>
      <c r="F1225" t="str">
        <f t="shared" ca="1" si="368"/>
        <v xml:space="preserve"> 信用卡 </v>
      </c>
      <c r="G1225" t="str">
        <f t="shared" ca="1" si="369"/>
        <v xml:space="preserve"> 微信 - 天猫 - 信用卡 </v>
      </c>
      <c r="H1225" t="str">
        <f t="shared" ca="1" si="370"/>
        <v>6002</v>
      </c>
      <c r="I1225">
        <f t="shared" ca="1" si="371"/>
        <v>6</v>
      </c>
      <c r="J1225" t="str">
        <f t="shared" ca="1" si="372"/>
        <v>微信 - 天猫 - 信用卡</v>
      </c>
      <c r="K1225" t="str">
        <f t="shared" ca="1" si="373"/>
        <v>139****6002</v>
      </c>
      <c r="L1225">
        <f t="shared" si="374"/>
        <v>1225</v>
      </c>
      <c r="M1225">
        <f t="shared" si="375"/>
        <v>1224</v>
      </c>
      <c r="N1225" s="3">
        <f t="shared" ca="1" si="363"/>
        <v>166786</v>
      </c>
      <c r="O1225" s="5">
        <f t="shared" ca="1" si="376"/>
        <v>168949</v>
      </c>
      <c r="P1225" t="str">
        <f t="shared" ca="1" si="377"/>
        <v xml:space="preserve"> 支付宝 </v>
      </c>
      <c r="Q1225" t="str">
        <f t="shared" ca="1" si="378"/>
        <v xml:space="preserve"> 支付宝 </v>
      </c>
      <c r="R1225" t="str">
        <f t="shared" ca="1" si="379"/>
        <v xml:space="preserve"> 信用卡 </v>
      </c>
      <c r="S1225" t="str">
        <f t="shared" ca="1" si="380"/>
        <v>支付宝 - 支付宝 - 信用卡</v>
      </c>
    </row>
    <row r="1226" spans="1:19" x14ac:dyDescent="0.2">
      <c r="A1226" s="3">
        <f t="shared" ca="1" si="366"/>
        <v>168949</v>
      </c>
      <c r="B1226">
        <v>101201</v>
      </c>
      <c r="C1226">
        <f t="shared" ca="1" si="367"/>
        <v>13620280234</v>
      </c>
      <c r="D1226" t="str">
        <f t="shared" ca="1" si="381"/>
        <v xml:space="preserve"> 天猫 </v>
      </c>
      <c r="E1226" t="str">
        <f t="shared" ca="1" si="381"/>
        <v xml:space="preserve"> 微信 </v>
      </c>
      <c r="F1226" t="str">
        <f t="shared" ca="1" si="368"/>
        <v xml:space="preserve"> 信用卡 </v>
      </c>
      <c r="G1226" t="str">
        <f t="shared" ca="1" si="369"/>
        <v xml:space="preserve"> 天猫 - 微信 - 信用卡 </v>
      </c>
      <c r="H1226" t="str">
        <f t="shared" ca="1" si="370"/>
        <v>0234</v>
      </c>
      <c r="I1226">
        <f t="shared" ca="1" si="371"/>
        <v>6</v>
      </c>
      <c r="J1226" t="str">
        <f t="shared" ca="1" si="372"/>
        <v>天猫 - 微信 - 信用卡</v>
      </c>
      <c r="K1226" t="str">
        <f t="shared" ca="1" si="373"/>
        <v>136****0234</v>
      </c>
      <c r="L1226">
        <f t="shared" si="374"/>
        <v>1226</v>
      </c>
      <c r="M1226">
        <f t="shared" si="375"/>
        <v>1225</v>
      </c>
      <c r="N1226" s="3">
        <f t="shared" ref="N1226:N1289" ca="1" si="382">INDEX($A$2:$A$1501,(MATCH(B1226+1,$B$2:$B$1501,)))</f>
        <v>103385</v>
      </c>
      <c r="O1226" s="5">
        <f t="shared" ca="1" si="376"/>
        <v>113433</v>
      </c>
      <c r="P1226" t="str">
        <f t="shared" ca="1" si="377"/>
        <v xml:space="preserve"> 支付宝 </v>
      </c>
      <c r="Q1226" t="str">
        <f t="shared" ca="1" si="378"/>
        <v xml:space="preserve"> 微信支付 </v>
      </c>
      <c r="R1226" t="str">
        <f t="shared" ca="1" si="379"/>
        <v xml:space="preserve"> 信用卡 </v>
      </c>
      <c r="S1226" t="str">
        <f t="shared" ca="1" si="380"/>
        <v>支付宝 - 微信支付 - 信用卡</v>
      </c>
    </row>
    <row r="1227" spans="1:19" x14ac:dyDescent="0.2">
      <c r="A1227" s="3">
        <f t="shared" ca="1" si="366"/>
        <v>113433</v>
      </c>
      <c r="B1227">
        <v>101421</v>
      </c>
      <c r="C1227">
        <f t="shared" ca="1" si="367"/>
        <v>13668204250</v>
      </c>
      <c r="D1227" t="str">
        <f t="shared" ca="1" si="381"/>
        <v xml:space="preserve"> App </v>
      </c>
      <c r="E1227" t="str">
        <f t="shared" ca="1" si="381"/>
        <v xml:space="preserve"> App </v>
      </c>
      <c r="F1227" t="str">
        <f t="shared" ca="1" si="368"/>
        <v xml:space="preserve"> 信用卡 </v>
      </c>
      <c r="G1227" t="str">
        <f t="shared" ca="1" si="369"/>
        <v xml:space="preserve"> App - App - 信用卡 </v>
      </c>
      <c r="H1227" t="str">
        <f t="shared" ca="1" si="370"/>
        <v>4250</v>
      </c>
      <c r="I1227">
        <f t="shared" ca="1" si="371"/>
        <v>6</v>
      </c>
      <c r="J1227" t="str">
        <f t="shared" ca="1" si="372"/>
        <v>App - App - 信用卡</v>
      </c>
      <c r="K1227" t="str">
        <f t="shared" ca="1" si="373"/>
        <v>136****4250</v>
      </c>
      <c r="L1227">
        <f t="shared" si="374"/>
        <v>1227</v>
      </c>
      <c r="M1227">
        <f t="shared" si="375"/>
        <v>1226</v>
      </c>
      <c r="N1227" s="3">
        <f t="shared" ca="1" si="382"/>
        <v>157201</v>
      </c>
      <c r="O1227" s="5">
        <f t="shared" ca="1" si="376"/>
        <v>192221</v>
      </c>
      <c r="P1227" t="str">
        <f t="shared" ca="1" si="377"/>
        <v xml:space="preserve"> 微信支付 </v>
      </c>
      <c r="Q1227" t="str">
        <f t="shared" ca="1" si="378"/>
        <v xml:space="preserve"> 微信支付 </v>
      </c>
      <c r="R1227" t="str">
        <f t="shared" ca="1" si="379"/>
        <v xml:space="preserve"> 支付宝 </v>
      </c>
      <c r="S1227" t="str">
        <f t="shared" ca="1" si="380"/>
        <v>微信支付 - 微信支付 - 支付宝</v>
      </c>
    </row>
    <row r="1228" spans="1:19" x14ac:dyDescent="0.2">
      <c r="A1228" s="3">
        <f t="shared" ca="1" si="366"/>
        <v>192221</v>
      </c>
      <c r="B1228">
        <v>101167</v>
      </c>
      <c r="C1228">
        <f t="shared" ca="1" si="367"/>
        <v>13403871403</v>
      </c>
      <c r="D1228" t="str">
        <f t="shared" ca="1" si="381"/>
        <v xml:space="preserve"> 微信 </v>
      </c>
      <c r="E1228" t="str">
        <f t="shared" ca="1" si="381"/>
        <v xml:space="preserve"> 天猫 </v>
      </c>
      <c r="F1228" t="str">
        <f t="shared" ca="1" si="368"/>
        <v xml:space="preserve"> 信用卡 </v>
      </c>
      <c r="G1228" t="str">
        <f t="shared" ca="1" si="369"/>
        <v xml:space="preserve"> 微信 - 天猫 - 信用卡 </v>
      </c>
      <c r="H1228" t="str">
        <f t="shared" ca="1" si="370"/>
        <v>1403</v>
      </c>
      <c r="I1228">
        <f t="shared" ca="1" si="371"/>
        <v>6</v>
      </c>
      <c r="J1228" t="str">
        <f t="shared" ca="1" si="372"/>
        <v>微信 - 天猫 - 信用卡</v>
      </c>
      <c r="K1228" t="str">
        <f t="shared" ca="1" si="373"/>
        <v>134****1403</v>
      </c>
      <c r="L1228">
        <f t="shared" si="374"/>
        <v>1228</v>
      </c>
      <c r="M1228">
        <f t="shared" si="375"/>
        <v>1227</v>
      </c>
      <c r="N1228" s="3">
        <f t="shared" ca="1" si="382"/>
        <v>134429</v>
      </c>
      <c r="O1228" s="5">
        <f t="shared" ca="1" si="376"/>
        <v>124949</v>
      </c>
      <c r="P1228" t="str">
        <f t="shared" ca="1" si="377"/>
        <v xml:space="preserve"> 微信支付 </v>
      </c>
      <c r="Q1228" t="str">
        <f t="shared" ca="1" si="378"/>
        <v xml:space="preserve"> 微信支付 </v>
      </c>
      <c r="R1228" t="str">
        <f t="shared" ca="1" si="379"/>
        <v xml:space="preserve"> 信用卡 </v>
      </c>
      <c r="S1228" t="str">
        <f t="shared" ca="1" si="380"/>
        <v>微信支付 - 微信支付 - 信用卡</v>
      </c>
    </row>
    <row r="1229" spans="1:19" x14ac:dyDescent="0.2">
      <c r="A1229" s="3">
        <f t="shared" ca="1" si="366"/>
        <v>124949</v>
      </c>
      <c r="B1229">
        <v>101478</v>
      </c>
      <c r="C1229">
        <f t="shared" ca="1" si="367"/>
        <v>13861367656</v>
      </c>
      <c r="D1229" t="str">
        <f t="shared" ca="1" si="381"/>
        <v xml:space="preserve"> 天猫 </v>
      </c>
      <c r="E1229" t="str">
        <f t="shared" ca="1" si="381"/>
        <v xml:space="preserve"> 微信 </v>
      </c>
      <c r="F1229" t="str">
        <f t="shared" ca="1" si="368"/>
        <v xml:space="preserve"> 信用卡 </v>
      </c>
      <c r="G1229" t="str">
        <f t="shared" ca="1" si="369"/>
        <v xml:space="preserve"> 天猫 - 微信 - 信用卡 </v>
      </c>
      <c r="H1229" t="str">
        <f t="shared" ca="1" si="370"/>
        <v>7656</v>
      </c>
      <c r="I1229">
        <f t="shared" ca="1" si="371"/>
        <v>6</v>
      </c>
      <c r="J1229" t="str">
        <f t="shared" ca="1" si="372"/>
        <v>天猫 - 微信 - 信用卡</v>
      </c>
      <c r="K1229" t="str">
        <f t="shared" ca="1" si="373"/>
        <v>138****7656</v>
      </c>
      <c r="L1229">
        <f t="shared" si="374"/>
        <v>1229</v>
      </c>
      <c r="M1229">
        <f t="shared" si="375"/>
        <v>1228</v>
      </c>
      <c r="N1229" s="3">
        <f t="shared" ca="1" si="382"/>
        <v>111193</v>
      </c>
      <c r="O1229" s="5">
        <f t="shared" ca="1" si="376"/>
        <v>162679</v>
      </c>
      <c r="P1229" t="str">
        <f t="shared" ca="1" si="377"/>
        <v xml:space="preserve"> 支付宝 </v>
      </c>
      <c r="Q1229" t="str">
        <f t="shared" ca="1" si="378"/>
        <v xml:space="preserve"> 微信支付 </v>
      </c>
      <c r="R1229" t="str">
        <f t="shared" ca="1" si="379"/>
        <v xml:space="preserve"> 信用卡 </v>
      </c>
      <c r="S1229" t="str">
        <f t="shared" ca="1" si="380"/>
        <v>支付宝 - 微信支付 - 信用卡</v>
      </c>
    </row>
    <row r="1230" spans="1:19" x14ac:dyDescent="0.2">
      <c r="A1230" s="3">
        <f t="shared" ca="1" si="366"/>
        <v>162679</v>
      </c>
      <c r="B1230">
        <v>101397</v>
      </c>
      <c r="C1230">
        <f t="shared" ca="1" si="367"/>
        <v>13523886036</v>
      </c>
      <c r="D1230" t="str">
        <f t="shared" ca="1" si="381"/>
        <v xml:space="preserve"> 微信 </v>
      </c>
      <c r="E1230" t="str">
        <f t="shared" ca="1" si="381"/>
        <v xml:space="preserve"> 天猫 </v>
      </c>
      <c r="F1230" t="str">
        <f t="shared" ca="1" si="368"/>
        <v xml:space="preserve"> 支付宝 </v>
      </c>
      <c r="G1230" t="str">
        <f t="shared" ca="1" si="369"/>
        <v xml:space="preserve"> 微信 - 天猫 - 支付宝 </v>
      </c>
      <c r="H1230" t="str">
        <f t="shared" ca="1" si="370"/>
        <v>6036</v>
      </c>
      <c r="I1230">
        <f t="shared" ca="1" si="371"/>
        <v>6</v>
      </c>
      <c r="J1230" t="str">
        <f t="shared" ca="1" si="372"/>
        <v>微信 - 天猫 - 支付宝</v>
      </c>
      <c r="K1230" t="str">
        <f t="shared" ca="1" si="373"/>
        <v>135****6036</v>
      </c>
      <c r="L1230">
        <f t="shared" si="374"/>
        <v>1230</v>
      </c>
      <c r="M1230">
        <f t="shared" si="375"/>
        <v>1229</v>
      </c>
      <c r="N1230" s="3">
        <f t="shared" ca="1" si="382"/>
        <v>171097</v>
      </c>
      <c r="O1230" s="5">
        <f t="shared" ca="1" si="376"/>
        <v>102828</v>
      </c>
      <c r="P1230" t="str">
        <f t="shared" ca="1" si="377"/>
        <v xml:space="preserve"> 微信支付 </v>
      </c>
      <c r="Q1230" t="str">
        <f t="shared" ca="1" si="378"/>
        <v xml:space="preserve"> 微信支付 </v>
      </c>
      <c r="R1230" t="str">
        <f t="shared" ca="1" si="379"/>
        <v xml:space="preserve"> 支付宝 </v>
      </c>
      <c r="S1230" t="str">
        <f t="shared" ca="1" si="380"/>
        <v>微信支付 - 微信支付 - 支付宝</v>
      </c>
    </row>
    <row r="1231" spans="1:19" x14ac:dyDescent="0.2">
      <c r="A1231" s="3">
        <f t="shared" ca="1" si="366"/>
        <v>102828</v>
      </c>
      <c r="B1231">
        <v>101362</v>
      </c>
      <c r="C1231">
        <f t="shared" ca="1" si="367"/>
        <v>13672726862</v>
      </c>
      <c r="D1231" t="str">
        <f t="shared" ca="1" si="381"/>
        <v xml:space="preserve"> 微信 </v>
      </c>
      <c r="E1231" t="str">
        <f t="shared" ca="1" si="381"/>
        <v xml:space="preserve"> 天猫 </v>
      </c>
      <c r="F1231" t="str">
        <f t="shared" ca="1" si="368"/>
        <v xml:space="preserve"> 微信支付 </v>
      </c>
      <c r="G1231" t="str">
        <f t="shared" ca="1" si="369"/>
        <v xml:space="preserve"> 微信 - 天猫 - 微信支付 </v>
      </c>
      <c r="H1231" t="str">
        <f t="shared" ca="1" si="370"/>
        <v>6862</v>
      </c>
      <c r="I1231">
        <f t="shared" ca="1" si="371"/>
        <v>6</v>
      </c>
      <c r="J1231" t="str">
        <f t="shared" ca="1" si="372"/>
        <v>微信 - 天猫 - 微信支付</v>
      </c>
      <c r="K1231" t="str">
        <f t="shared" ca="1" si="373"/>
        <v>136****6862</v>
      </c>
      <c r="L1231">
        <f t="shared" si="374"/>
        <v>1231</v>
      </c>
      <c r="M1231">
        <f t="shared" si="375"/>
        <v>1230</v>
      </c>
      <c r="N1231" s="3">
        <f t="shared" ca="1" si="382"/>
        <v>102254</v>
      </c>
      <c r="O1231" s="5">
        <f t="shared" ca="1" si="376"/>
        <v>184329</v>
      </c>
      <c r="P1231" t="str">
        <f t="shared" ca="1" si="377"/>
        <v xml:space="preserve"> 信用卡 </v>
      </c>
      <c r="Q1231" t="str">
        <f t="shared" ca="1" si="378"/>
        <v xml:space="preserve"> 微信支付 </v>
      </c>
      <c r="R1231" t="str">
        <f t="shared" ca="1" si="379"/>
        <v xml:space="preserve"> 信用卡 </v>
      </c>
      <c r="S1231" t="str">
        <f t="shared" ca="1" si="380"/>
        <v>信用卡 - 微信支付 - 信用卡</v>
      </c>
    </row>
    <row r="1232" spans="1:19" x14ac:dyDescent="0.2">
      <c r="A1232" s="3">
        <f t="shared" ca="1" si="366"/>
        <v>184329</v>
      </c>
      <c r="B1232">
        <v>100344</v>
      </c>
      <c r="C1232">
        <f t="shared" ca="1" si="367"/>
        <v>13763213359</v>
      </c>
      <c r="D1232" t="str">
        <f t="shared" ca="1" si="381"/>
        <v xml:space="preserve"> 天猫 </v>
      </c>
      <c r="E1232" t="str">
        <f t="shared" ca="1" si="381"/>
        <v xml:space="preserve"> 微信 </v>
      </c>
      <c r="F1232" t="str">
        <f t="shared" ca="1" si="368"/>
        <v xml:space="preserve"> 微信支付 </v>
      </c>
      <c r="G1232" t="str">
        <f t="shared" ca="1" si="369"/>
        <v xml:space="preserve"> 天猫 - 微信 - 微信支付 </v>
      </c>
      <c r="H1232" t="str">
        <f t="shared" ca="1" si="370"/>
        <v>3359</v>
      </c>
      <c r="I1232">
        <f t="shared" ca="1" si="371"/>
        <v>6</v>
      </c>
      <c r="J1232" t="str">
        <f t="shared" ca="1" si="372"/>
        <v>天猫 - 微信 - 微信支付</v>
      </c>
      <c r="K1232" t="str">
        <f t="shared" ca="1" si="373"/>
        <v>137****3359</v>
      </c>
      <c r="L1232">
        <f t="shared" si="374"/>
        <v>1232</v>
      </c>
      <c r="M1232">
        <f t="shared" si="375"/>
        <v>1231</v>
      </c>
      <c r="N1232" s="3">
        <f t="shared" ca="1" si="382"/>
        <v>140399</v>
      </c>
      <c r="O1232" s="5">
        <f t="shared" ca="1" si="376"/>
        <v>146975</v>
      </c>
      <c r="P1232" t="str">
        <f t="shared" ca="1" si="377"/>
        <v xml:space="preserve"> 微信支付 </v>
      </c>
      <c r="Q1232" t="str">
        <f t="shared" ca="1" si="378"/>
        <v xml:space="preserve"> 信用卡 </v>
      </c>
      <c r="R1232" t="str">
        <f t="shared" ca="1" si="379"/>
        <v xml:space="preserve"> 信用卡 </v>
      </c>
      <c r="S1232" t="str">
        <f t="shared" ca="1" si="380"/>
        <v>微信支付 - 信用卡 - 信用卡</v>
      </c>
    </row>
    <row r="1233" spans="1:19" x14ac:dyDescent="0.2">
      <c r="A1233" s="3">
        <f t="shared" ca="1" si="366"/>
        <v>146975</v>
      </c>
      <c r="B1233">
        <v>101195</v>
      </c>
      <c r="C1233">
        <f t="shared" ca="1" si="367"/>
        <v>13904844655</v>
      </c>
      <c r="D1233" t="str">
        <f t="shared" ca="1" si="381"/>
        <v xml:space="preserve"> App </v>
      </c>
      <c r="E1233" t="str">
        <f t="shared" ca="1" si="381"/>
        <v xml:space="preserve"> 微信 </v>
      </c>
      <c r="F1233" t="str">
        <f t="shared" ca="1" si="368"/>
        <v xml:space="preserve"> 信用卡 </v>
      </c>
      <c r="G1233" t="str">
        <f t="shared" ca="1" si="369"/>
        <v xml:space="preserve"> App - 微信 - 信用卡 </v>
      </c>
      <c r="H1233" t="str">
        <f t="shared" ca="1" si="370"/>
        <v>4655</v>
      </c>
      <c r="I1233">
        <f t="shared" ca="1" si="371"/>
        <v>6</v>
      </c>
      <c r="J1233" t="str">
        <f t="shared" ca="1" si="372"/>
        <v>App - 微信 - 信用卡</v>
      </c>
      <c r="K1233" t="str">
        <f t="shared" ca="1" si="373"/>
        <v>139****4655</v>
      </c>
      <c r="L1233">
        <f t="shared" si="374"/>
        <v>1233</v>
      </c>
      <c r="M1233">
        <f t="shared" si="375"/>
        <v>1232</v>
      </c>
      <c r="N1233" s="3">
        <f t="shared" ca="1" si="382"/>
        <v>180021</v>
      </c>
      <c r="O1233" s="5">
        <f t="shared" ca="1" si="376"/>
        <v>143743</v>
      </c>
      <c r="P1233" t="str">
        <f t="shared" ca="1" si="377"/>
        <v xml:space="preserve"> 支付宝 </v>
      </c>
      <c r="Q1233" t="str">
        <f t="shared" ca="1" si="378"/>
        <v xml:space="preserve"> 支付宝 </v>
      </c>
      <c r="R1233" t="str">
        <f t="shared" ca="1" si="379"/>
        <v xml:space="preserve"> 支付宝 </v>
      </c>
      <c r="S1233" t="str">
        <f t="shared" ca="1" si="380"/>
        <v>支付宝 - 支付宝 - 支付宝</v>
      </c>
    </row>
    <row r="1234" spans="1:19" x14ac:dyDescent="0.2">
      <c r="A1234" s="3">
        <f t="shared" ca="1" si="366"/>
        <v>143743</v>
      </c>
      <c r="B1234">
        <v>100395</v>
      </c>
      <c r="C1234">
        <f t="shared" ca="1" si="367"/>
        <v>13007988584</v>
      </c>
      <c r="D1234" t="str">
        <f t="shared" ca="1" si="381"/>
        <v xml:space="preserve"> 微信 </v>
      </c>
      <c r="E1234" t="str">
        <f t="shared" ca="1" si="381"/>
        <v xml:space="preserve"> 天猫 </v>
      </c>
      <c r="F1234" t="str">
        <f t="shared" ca="1" si="368"/>
        <v xml:space="preserve"> 微信支付 </v>
      </c>
      <c r="G1234" t="str">
        <f t="shared" ca="1" si="369"/>
        <v xml:space="preserve"> 微信 - 天猫 - 微信支付 </v>
      </c>
      <c r="H1234" t="str">
        <f t="shared" ca="1" si="370"/>
        <v>8584</v>
      </c>
      <c r="I1234">
        <f t="shared" ca="1" si="371"/>
        <v>6</v>
      </c>
      <c r="J1234" t="str">
        <f t="shared" ca="1" si="372"/>
        <v>微信 - 天猫 - 微信支付</v>
      </c>
      <c r="K1234" t="str">
        <f t="shared" ca="1" si="373"/>
        <v>130****8584</v>
      </c>
      <c r="L1234">
        <f t="shared" si="374"/>
        <v>1234</v>
      </c>
      <c r="M1234">
        <f t="shared" si="375"/>
        <v>1233</v>
      </c>
      <c r="N1234" s="3">
        <f t="shared" ca="1" si="382"/>
        <v>147856</v>
      </c>
      <c r="O1234" s="5">
        <f t="shared" ca="1" si="376"/>
        <v>196477</v>
      </c>
      <c r="P1234" t="str">
        <f t="shared" ca="1" si="377"/>
        <v xml:space="preserve"> 微信支付 </v>
      </c>
      <c r="Q1234" t="str">
        <f t="shared" ca="1" si="378"/>
        <v xml:space="preserve"> 微信支付 </v>
      </c>
      <c r="R1234" t="str">
        <f t="shared" ca="1" si="379"/>
        <v xml:space="preserve"> 支付宝 </v>
      </c>
      <c r="S1234" t="str">
        <f t="shared" ca="1" si="380"/>
        <v>微信支付 - 微信支付 - 支付宝</v>
      </c>
    </row>
    <row r="1235" spans="1:19" x14ac:dyDescent="0.2">
      <c r="A1235" s="3">
        <f t="shared" ca="1" si="366"/>
        <v>196477</v>
      </c>
      <c r="B1235">
        <v>100616</v>
      </c>
      <c r="C1235">
        <f t="shared" ca="1" si="367"/>
        <v>13252645404</v>
      </c>
      <c r="D1235" t="str">
        <f t="shared" ca="1" si="381"/>
        <v xml:space="preserve"> App </v>
      </c>
      <c r="E1235" t="str">
        <f t="shared" ca="1" si="381"/>
        <v xml:space="preserve"> 微信 </v>
      </c>
      <c r="F1235" t="str">
        <f t="shared" ca="1" si="368"/>
        <v xml:space="preserve"> 支付宝 </v>
      </c>
      <c r="G1235" t="str">
        <f t="shared" ca="1" si="369"/>
        <v xml:space="preserve"> App - 微信 - 支付宝 </v>
      </c>
      <c r="H1235" t="str">
        <f t="shared" ca="1" si="370"/>
        <v>5404</v>
      </c>
      <c r="I1235">
        <f t="shared" ca="1" si="371"/>
        <v>6</v>
      </c>
      <c r="J1235" t="str">
        <f t="shared" ca="1" si="372"/>
        <v>App - 微信 - 支付宝</v>
      </c>
      <c r="K1235" t="str">
        <f t="shared" ca="1" si="373"/>
        <v>132****5404</v>
      </c>
      <c r="L1235">
        <f t="shared" si="374"/>
        <v>1235</v>
      </c>
      <c r="M1235">
        <f t="shared" si="375"/>
        <v>1234</v>
      </c>
      <c r="N1235" s="3">
        <f t="shared" ca="1" si="382"/>
        <v>149424</v>
      </c>
      <c r="O1235" s="5">
        <f t="shared" ca="1" si="376"/>
        <v>179475</v>
      </c>
      <c r="P1235" t="str">
        <f t="shared" ca="1" si="377"/>
        <v xml:space="preserve"> 微信支付 </v>
      </c>
      <c r="Q1235" t="str">
        <f t="shared" ca="1" si="378"/>
        <v xml:space="preserve"> 微信支付 </v>
      </c>
      <c r="R1235" t="str">
        <f t="shared" ca="1" si="379"/>
        <v xml:space="preserve"> 微信支付 </v>
      </c>
      <c r="S1235" t="str">
        <f t="shared" ca="1" si="380"/>
        <v>微信支付 - 微信支付 - 微信支付</v>
      </c>
    </row>
    <row r="1236" spans="1:19" x14ac:dyDescent="0.2">
      <c r="A1236" s="3">
        <f t="shared" ca="1" si="366"/>
        <v>179475</v>
      </c>
      <c r="B1236">
        <v>100320</v>
      </c>
      <c r="C1236">
        <f t="shared" ca="1" si="367"/>
        <v>13339254771</v>
      </c>
      <c r="D1236" t="str">
        <f t="shared" ca="1" si="381"/>
        <v xml:space="preserve"> 天猫 </v>
      </c>
      <c r="E1236" t="str">
        <f t="shared" ca="1" si="381"/>
        <v xml:space="preserve"> 微信 </v>
      </c>
      <c r="F1236" t="str">
        <f t="shared" ca="1" si="368"/>
        <v xml:space="preserve"> 信用卡 </v>
      </c>
      <c r="G1236" t="str">
        <f t="shared" ca="1" si="369"/>
        <v xml:space="preserve"> 天猫 - 微信 - 信用卡 </v>
      </c>
      <c r="H1236" t="str">
        <f t="shared" ca="1" si="370"/>
        <v>4771</v>
      </c>
      <c r="I1236">
        <f t="shared" ca="1" si="371"/>
        <v>6</v>
      </c>
      <c r="J1236" t="str">
        <f t="shared" ca="1" si="372"/>
        <v>天猫 - 微信 - 信用卡</v>
      </c>
      <c r="K1236" t="str">
        <f t="shared" ca="1" si="373"/>
        <v>133****4771</v>
      </c>
      <c r="L1236">
        <f t="shared" si="374"/>
        <v>1236</v>
      </c>
      <c r="M1236">
        <f t="shared" si="375"/>
        <v>1235</v>
      </c>
      <c r="N1236" s="3">
        <f t="shared" ca="1" si="382"/>
        <v>175581</v>
      </c>
      <c r="O1236" s="5">
        <f t="shared" ca="1" si="376"/>
        <v>188029</v>
      </c>
      <c r="P1236" t="str">
        <f t="shared" ca="1" si="377"/>
        <v xml:space="preserve"> 信用卡 </v>
      </c>
      <c r="Q1236" t="str">
        <f t="shared" ca="1" si="378"/>
        <v xml:space="preserve"> 信用卡 </v>
      </c>
      <c r="R1236" t="str">
        <f t="shared" ca="1" si="379"/>
        <v xml:space="preserve"> 微信支付 </v>
      </c>
      <c r="S1236" t="str">
        <f t="shared" ca="1" si="380"/>
        <v>信用卡 - 信用卡 - 微信支付</v>
      </c>
    </row>
    <row r="1237" spans="1:19" x14ac:dyDescent="0.2">
      <c r="A1237" s="3">
        <f t="shared" ca="1" si="366"/>
        <v>188029</v>
      </c>
      <c r="B1237">
        <v>100831</v>
      </c>
      <c r="C1237">
        <f t="shared" ca="1" si="367"/>
        <v>13508581597</v>
      </c>
      <c r="D1237" t="str">
        <f t="shared" ca="1" si="381"/>
        <v xml:space="preserve"> App </v>
      </c>
      <c r="E1237" t="str">
        <f t="shared" ca="1" si="381"/>
        <v xml:space="preserve"> 天猫 </v>
      </c>
      <c r="F1237" t="str">
        <f t="shared" ca="1" si="368"/>
        <v xml:space="preserve"> 微信支付 </v>
      </c>
      <c r="G1237" t="str">
        <f t="shared" ca="1" si="369"/>
        <v xml:space="preserve"> App - 天猫 - 微信支付 </v>
      </c>
      <c r="H1237" t="str">
        <f t="shared" ca="1" si="370"/>
        <v>1597</v>
      </c>
      <c r="I1237">
        <f t="shared" ca="1" si="371"/>
        <v>6</v>
      </c>
      <c r="J1237" t="str">
        <f t="shared" ca="1" si="372"/>
        <v>App - 天猫 - 微信支付</v>
      </c>
      <c r="K1237" t="str">
        <f t="shared" ca="1" si="373"/>
        <v>135****1597</v>
      </c>
      <c r="L1237">
        <f t="shared" si="374"/>
        <v>1237</v>
      </c>
      <c r="M1237">
        <f t="shared" si="375"/>
        <v>1236</v>
      </c>
      <c r="N1237" s="3">
        <f t="shared" ca="1" si="382"/>
        <v>157591</v>
      </c>
      <c r="O1237" s="5">
        <f t="shared" ca="1" si="376"/>
        <v>179597</v>
      </c>
      <c r="P1237" t="str">
        <f t="shared" ca="1" si="377"/>
        <v xml:space="preserve"> 微信支付 </v>
      </c>
      <c r="Q1237" t="str">
        <f t="shared" ca="1" si="378"/>
        <v xml:space="preserve"> 支付宝 </v>
      </c>
      <c r="R1237" t="str">
        <f t="shared" ca="1" si="379"/>
        <v xml:space="preserve"> 信用卡 </v>
      </c>
      <c r="S1237" t="str">
        <f t="shared" ca="1" si="380"/>
        <v>微信支付 - 支付宝 - 信用卡</v>
      </c>
    </row>
    <row r="1238" spans="1:19" x14ac:dyDescent="0.2">
      <c r="A1238" s="3">
        <f t="shared" ca="1" si="366"/>
        <v>179597</v>
      </c>
      <c r="B1238">
        <v>100922</v>
      </c>
      <c r="C1238">
        <f t="shared" ca="1" si="367"/>
        <v>13483374623</v>
      </c>
      <c r="D1238" t="str">
        <f t="shared" ca="1" si="381"/>
        <v xml:space="preserve"> 天猫 </v>
      </c>
      <c r="E1238" t="str">
        <f t="shared" ca="1" si="381"/>
        <v xml:space="preserve"> 微信 </v>
      </c>
      <c r="F1238" t="str">
        <f t="shared" ca="1" si="368"/>
        <v xml:space="preserve"> 信用卡 </v>
      </c>
      <c r="G1238" t="str">
        <f t="shared" ca="1" si="369"/>
        <v xml:space="preserve"> 天猫 - 微信 - 信用卡 </v>
      </c>
      <c r="H1238" t="str">
        <f t="shared" ca="1" si="370"/>
        <v>4623</v>
      </c>
      <c r="I1238">
        <f t="shared" ca="1" si="371"/>
        <v>6</v>
      </c>
      <c r="J1238" t="str">
        <f t="shared" ca="1" si="372"/>
        <v>天猫 - 微信 - 信用卡</v>
      </c>
      <c r="K1238" t="str">
        <f t="shared" ca="1" si="373"/>
        <v>134****4623</v>
      </c>
      <c r="L1238">
        <f t="shared" si="374"/>
        <v>1238</v>
      </c>
      <c r="M1238">
        <f t="shared" si="375"/>
        <v>1237</v>
      </c>
      <c r="N1238" s="3">
        <f t="shared" ca="1" si="382"/>
        <v>184359</v>
      </c>
      <c r="O1238" s="5">
        <f t="shared" ca="1" si="376"/>
        <v>185963</v>
      </c>
      <c r="P1238" t="str">
        <f t="shared" ca="1" si="377"/>
        <v xml:space="preserve"> 信用卡 </v>
      </c>
      <c r="Q1238" t="str">
        <f t="shared" ca="1" si="378"/>
        <v xml:space="preserve"> 信用卡 </v>
      </c>
      <c r="R1238" t="str">
        <f t="shared" ca="1" si="379"/>
        <v xml:space="preserve"> 微信支付 </v>
      </c>
      <c r="S1238" t="str">
        <f t="shared" ca="1" si="380"/>
        <v>信用卡 - 信用卡 - 微信支付</v>
      </c>
    </row>
    <row r="1239" spans="1:19" x14ac:dyDescent="0.2">
      <c r="A1239" s="3">
        <f t="shared" ca="1" si="366"/>
        <v>185963</v>
      </c>
      <c r="B1239">
        <v>101091</v>
      </c>
      <c r="C1239">
        <f t="shared" ca="1" si="367"/>
        <v>13998454692</v>
      </c>
      <c r="D1239" t="str">
        <f t="shared" ca="1" si="381"/>
        <v xml:space="preserve"> 微信 </v>
      </c>
      <c r="E1239" t="str">
        <f t="shared" ca="1" si="381"/>
        <v xml:space="preserve"> 微信 </v>
      </c>
      <c r="F1239" t="str">
        <f t="shared" ca="1" si="368"/>
        <v xml:space="preserve"> 微信支付 </v>
      </c>
      <c r="G1239" t="str">
        <f t="shared" ca="1" si="369"/>
        <v xml:space="preserve"> 微信 - 微信 - 微信支付 </v>
      </c>
      <c r="H1239" t="str">
        <f t="shared" ca="1" si="370"/>
        <v>4692</v>
      </c>
      <c r="I1239">
        <f t="shared" ca="1" si="371"/>
        <v>6</v>
      </c>
      <c r="J1239" t="str">
        <f t="shared" ca="1" si="372"/>
        <v>微信 - 微信 - 微信支付</v>
      </c>
      <c r="K1239" t="str">
        <f t="shared" ca="1" si="373"/>
        <v>139****4692</v>
      </c>
      <c r="L1239">
        <f t="shared" si="374"/>
        <v>1239</v>
      </c>
      <c r="M1239">
        <f t="shared" si="375"/>
        <v>1238</v>
      </c>
      <c r="N1239" s="3">
        <f t="shared" ca="1" si="382"/>
        <v>181927</v>
      </c>
      <c r="O1239" s="5">
        <f t="shared" ca="1" si="376"/>
        <v>197416</v>
      </c>
      <c r="P1239" t="str">
        <f t="shared" ca="1" si="377"/>
        <v xml:space="preserve"> 微信支付 </v>
      </c>
      <c r="Q1239" t="str">
        <f t="shared" ca="1" si="378"/>
        <v xml:space="preserve"> 微信支付 </v>
      </c>
      <c r="R1239" t="str">
        <f t="shared" ca="1" si="379"/>
        <v xml:space="preserve"> 信用卡 </v>
      </c>
      <c r="S1239" t="str">
        <f t="shared" ca="1" si="380"/>
        <v>微信支付 - 微信支付 - 信用卡</v>
      </c>
    </row>
    <row r="1240" spans="1:19" x14ac:dyDescent="0.2">
      <c r="A1240" s="3">
        <f t="shared" ca="1" si="366"/>
        <v>197416</v>
      </c>
      <c r="B1240">
        <v>100962</v>
      </c>
      <c r="C1240">
        <f t="shared" ca="1" si="367"/>
        <v>13217005727</v>
      </c>
      <c r="D1240" t="str">
        <f t="shared" ca="1" si="381"/>
        <v xml:space="preserve"> 天猫 </v>
      </c>
      <c r="E1240" t="str">
        <f t="shared" ca="1" si="381"/>
        <v xml:space="preserve"> App </v>
      </c>
      <c r="F1240" t="str">
        <f t="shared" ca="1" si="368"/>
        <v xml:space="preserve"> 支付宝 </v>
      </c>
      <c r="G1240" t="str">
        <f t="shared" ca="1" si="369"/>
        <v xml:space="preserve"> 天猫 - App - 支付宝 </v>
      </c>
      <c r="H1240" t="str">
        <f t="shared" ca="1" si="370"/>
        <v>5727</v>
      </c>
      <c r="I1240">
        <f t="shared" ca="1" si="371"/>
        <v>6</v>
      </c>
      <c r="J1240" t="str">
        <f t="shared" ca="1" si="372"/>
        <v>天猫 - App - 支付宝</v>
      </c>
      <c r="K1240" t="str">
        <f t="shared" ca="1" si="373"/>
        <v>132****5727</v>
      </c>
      <c r="L1240">
        <f t="shared" si="374"/>
        <v>1240</v>
      </c>
      <c r="M1240">
        <f t="shared" si="375"/>
        <v>1239</v>
      </c>
      <c r="N1240" s="3">
        <f t="shared" ca="1" si="382"/>
        <v>177502</v>
      </c>
      <c r="O1240" s="5">
        <f t="shared" ca="1" si="376"/>
        <v>143558</v>
      </c>
      <c r="P1240" t="str">
        <f t="shared" ca="1" si="377"/>
        <v xml:space="preserve"> 微信支付 </v>
      </c>
      <c r="Q1240" t="str">
        <f t="shared" ca="1" si="378"/>
        <v xml:space="preserve"> 信用卡 </v>
      </c>
      <c r="R1240" t="str">
        <f t="shared" ca="1" si="379"/>
        <v xml:space="preserve"> 微信支付 </v>
      </c>
      <c r="S1240" t="str">
        <f t="shared" ca="1" si="380"/>
        <v>微信支付 - 信用卡 - 微信支付</v>
      </c>
    </row>
    <row r="1241" spans="1:19" x14ac:dyDescent="0.2">
      <c r="A1241" s="3">
        <f t="shared" ca="1" si="366"/>
        <v>143558</v>
      </c>
      <c r="B1241">
        <v>100330</v>
      </c>
      <c r="C1241">
        <f t="shared" ca="1" si="367"/>
        <v>13994511272</v>
      </c>
      <c r="D1241" t="str">
        <f t="shared" ca="1" si="381"/>
        <v xml:space="preserve"> 微信 </v>
      </c>
      <c r="E1241" t="str">
        <f t="shared" ca="1" si="381"/>
        <v xml:space="preserve"> 微信 </v>
      </c>
      <c r="F1241" t="str">
        <f t="shared" ca="1" si="368"/>
        <v xml:space="preserve"> 信用卡 </v>
      </c>
      <c r="G1241" t="str">
        <f t="shared" ca="1" si="369"/>
        <v xml:space="preserve"> 微信 - 微信 - 信用卡 </v>
      </c>
      <c r="H1241" t="str">
        <f t="shared" ca="1" si="370"/>
        <v>1272</v>
      </c>
      <c r="I1241">
        <f t="shared" ca="1" si="371"/>
        <v>6</v>
      </c>
      <c r="J1241" t="str">
        <f t="shared" ca="1" si="372"/>
        <v>微信 - 微信 - 信用卡</v>
      </c>
      <c r="K1241" t="str">
        <f t="shared" ca="1" si="373"/>
        <v>139****1272</v>
      </c>
      <c r="L1241">
        <f t="shared" si="374"/>
        <v>1241</v>
      </c>
      <c r="M1241">
        <f t="shared" si="375"/>
        <v>1240</v>
      </c>
      <c r="N1241" s="3">
        <f t="shared" ca="1" si="382"/>
        <v>118684</v>
      </c>
      <c r="O1241" s="5">
        <f t="shared" ca="1" si="376"/>
        <v>153599</v>
      </c>
      <c r="P1241" t="str">
        <f t="shared" ca="1" si="377"/>
        <v xml:space="preserve"> 信用卡 </v>
      </c>
      <c r="Q1241" t="str">
        <f t="shared" ca="1" si="378"/>
        <v xml:space="preserve"> 支付宝 </v>
      </c>
      <c r="R1241" t="str">
        <f t="shared" ca="1" si="379"/>
        <v xml:space="preserve"> 微信支付 </v>
      </c>
      <c r="S1241" t="str">
        <f t="shared" ca="1" si="380"/>
        <v>信用卡 - 支付宝 - 微信支付</v>
      </c>
    </row>
    <row r="1242" spans="1:19" x14ac:dyDescent="0.2">
      <c r="A1242" s="3">
        <f t="shared" ca="1" si="366"/>
        <v>153599</v>
      </c>
      <c r="B1242">
        <v>100219</v>
      </c>
      <c r="C1242">
        <f t="shared" ca="1" si="367"/>
        <v>13152374696</v>
      </c>
      <c r="D1242" t="str">
        <f t="shared" ref="D1242:E1261" ca="1" si="383">IF(RAND()&lt;0.33," 天猫 ",IF(RAND()&lt;0.66," 微信 "," App "))</f>
        <v xml:space="preserve"> App </v>
      </c>
      <c r="E1242" t="str">
        <f t="shared" ca="1" si="383"/>
        <v xml:space="preserve"> 天猫 </v>
      </c>
      <c r="F1242" t="str">
        <f t="shared" ca="1" si="368"/>
        <v xml:space="preserve"> 信用卡 </v>
      </c>
      <c r="G1242" t="str">
        <f t="shared" ca="1" si="369"/>
        <v xml:space="preserve"> App - 天猫 - 信用卡 </v>
      </c>
      <c r="H1242" t="str">
        <f t="shared" ca="1" si="370"/>
        <v>4696</v>
      </c>
      <c r="I1242">
        <f t="shared" ca="1" si="371"/>
        <v>6</v>
      </c>
      <c r="J1242" t="str">
        <f t="shared" ca="1" si="372"/>
        <v>App - 天猫 - 信用卡</v>
      </c>
      <c r="K1242" t="str">
        <f t="shared" ca="1" si="373"/>
        <v>131****4696</v>
      </c>
      <c r="L1242">
        <f t="shared" si="374"/>
        <v>1242</v>
      </c>
      <c r="M1242">
        <f t="shared" si="375"/>
        <v>1241</v>
      </c>
      <c r="N1242" s="3">
        <f t="shared" ca="1" si="382"/>
        <v>113523</v>
      </c>
      <c r="O1242" s="5">
        <f t="shared" ca="1" si="376"/>
        <v>197166</v>
      </c>
      <c r="P1242" t="str">
        <f t="shared" ca="1" si="377"/>
        <v xml:space="preserve"> 支付宝 </v>
      </c>
      <c r="Q1242" t="str">
        <f t="shared" ca="1" si="378"/>
        <v xml:space="preserve"> 微信支付 </v>
      </c>
      <c r="R1242" t="str">
        <f t="shared" ca="1" si="379"/>
        <v xml:space="preserve"> 信用卡 </v>
      </c>
      <c r="S1242" t="str">
        <f t="shared" ca="1" si="380"/>
        <v>支付宝 - 微信支付 - 信用卡</v>
      </c>
    </row>
    <row r="1243" spans="1:19" x14ac:dyDescent="0.2">
      <c r="A1243" s="3">
        <f t="shared" ca="1" si="366"/>
        <v>197166</v>
      </c>
      <c r="B1243">
        <v>100765</v>
      </c>
      <c r="C1243">
        <f t="shared" ca="1" si="367"/>
        <v>13132301758</v>
      </c>
      <c r="D1243" t="str">
        <f t="shared" ca="1" si="383"/>
        <v xml:space="preserve"> App </v>
      </c>
      <c r="E1243" t="str">
        <f t="shared" ca="1" si="383"/>
        <v xml:space="preserve"> 天猫 </v>
      </c>
      <c r="F1243" t="str">
        <f t="shared" ca="1" si="368"/>
        <v xml:space="preserve"> 信用卡 </v>
      </c>
      <c r="G1243" t="str">
        <f t="shared" ca="1" si="369"/>
        <v xml:space="preserve"> App - 天猫 - 信用卡 </v>
      </c>
      <c r="H1243" t="str">
        <f t="shared" ca="1" si="370"/>
        <v>1758</v>
      </c>
      <c r="I1243">
        <f t="shared" ca="1" si="371"/>
        <v>6</v>
      </c>
      <c r="J1243" t="str">
        <f t="shared" ca="1" si="372"/>
        <v>App - 天猫 - 信用卡</v>
      </c>
      <c r="K1243" t="str">
        <f t="shared" ca="1" si="373"/>
        <v>131****1758</v>
      </c>
      <c r="L1243">
        <f t="shared" si="374"/>
        <v>1243</v>
      </c>
      <c r="M1243">
        <f t="shared" si="375"/>
        <v>1242</v>
      </c>
      <c r="N1243" s="3">
        <f t="shared" ca="1" si="382"/>
        <v>148935</v>
      </c>
      <c r="O1243" s="5">
        <f t="shared" ca="1" si="376"/>
        <v>177867</v>
      </c>
      <c r="P1243" t="str">
        <f t="shared" ca="1" si="377"/>
        <v xml:space="preserve"> 信用卡 </v>
      </c>
      <c r="Q1243" t="str">
        <f t="shared" ca="1" si="378"/>
        <v xml:space="preserve"> 微信支付 </v>
      </c>
      <c r="R1243" t="str">
        <f t="shared" ca="1" si="379"/>
        <v xml:space="preserve"> 信用卡 </v>
      </c>
      <c r="S1243" t="str">
        <f t="shared" ca="1" si="380"/>
        <v>信用卡 - 微信支付 - 信用卡</v>
      </c>
    </row>
    <row r="1244" spans="1:19" x14ac:dyDescent="0.2">
      <c r="A1244" s="3">
        <f t="shared" ca="1" si="366"/>
        <v>177867</v>
      </c>
      <c r="B1244">
        <v>101485</v>
      </c>
      <c r="C1244">
        <f t="shared" ca="1" si="367"/>
        <v>13284508840</v>
      </c>
      <c r="D1244" t="str">
        <f t="shared" ca="1" si="383"/>
        <v xml:space="preserve"> 微信 </v>
      </c>
      <c r="E1244" t="str">
        <f t="shared" ca="1" si="383"/>
        <v xml:space="preserve"> 微信 </v>
      </c>
      <c r="F1244" t="str">
        <f t="shared" ca="1" si="368"/>
        <v xml:space="preserve"> 信用卡 </v>
      </c>
      <c r="G1244" t="str">
        <f t="shared" ca="1" si="369"/>
        <v xml:space="preserve"> 微信 - 微信 - 信用卡 </v>
      </c>
      <c r="H1244" t="str">
        <f t="shared" ca="1" si="370"/>
        <v>8840</v>
      </c>
      <c r="I1244">
        <f t="shared" ca="1" si="371"/>
        <v>6</v>
      </c>
      <c r="J1244" t="str">
        <f t="shared" ca="1" si="372"/>
        <v>微信 - 微信 - 信用卡</v>
      </c>
      <c r="K1244" t="str">
        <f t="shared" ca="1" si="373"/>
        <v>132****8840</v>
      </c>
      <c r="L1244">
        <f t="shared" si="374"/>
        <v>1244</v>
      </c>
      <c r="M1244">
        <f t="shared" si="375"/>
        <v>1243</v>
      </c>
      <c r="N1244" s="3">
        <f t="shared" ca="1" si="382"/>
        <v>195603</v>
      </c>
      <c r="O1244" s="5">
        <f t="shared" ca="1" si="376"/>
        <v>134431</v>
      </c>
      <c r="P1244" t="str">
        <f t="shared" ca="1" si="377"/>
        <v xml:space="preserve"> 微信支付 </v>
      </c>
      <c r="Q1244" t="str">
        <f t="shared" ca="1" si="378"/>
        <v xml:space="preserve"> 微信支付 </v>
      </c>
      <c r="R1244" t="str">
        <f t="shared" ca="1" si="379"/>
        <v xml:space="preserve"> 微信支付 </v>
      </c>
      <c r="S1244" t="str">
        <f t="shared" ca="1" si="380"/>
        <v>微信支付 - 微信支付 - 微信支付</v>
      </c>
    </row>
    <row r="1245" spans="1:19" x14ac:dyDescent="0.2">
      <c r="A1245" s="3">
        <f t="shared" ca="1" si="366"/>
        <v>134431</v>
      </c>
      <c r="B1245">
        <v>100975</v>
      </c>
      <c r="C1245">
        <f t="shared" ca="1" si="367"/>
        <v>13169588336</v>
      </c>
      <c r="D1245" t="str">
        <f t="shared" ca="1" si="383"/>
        <v xml:space="preserve"> App </v>
      </c>
      <c r="E1245" t="str">
        <f t="shared" ca="1" si="383"/>
        <v xml:space="preserve"> 微信 </v>
      </c>
      <c r="F1245" t="str">
        <f t="shared" ca="1" si="368"/>
        <v xml:space="preserve"> 支付宝 </v>
      </c>
      <c r="G1245" t="str">
        <f t="shared" ca="1" si="369"/>
        <v xml:space="preserve"> App - 微信 - 支付宝 </v>
      </c>
      <c r="H1245" t="str">
        <f t="shared" ca="1" si="370"/>
        <v>8336</v>
      </c>
      <c r="I1245">
        <f t="shared" ca="1" si="371"/>
        <v>6</v>
      </c>
      <c r="J1245" t="str">
        <f t="shared" ca="1" si="372"/>
        <v>App - 微信 - 支付宝</v>
      </c>
      <c r="K1245" t="str">
        <f t="shared" ca="1" si="373"/>
        <v>131****8336</v>
      </c>
      <c r="L1245">
        <f t="shared" si="374"/>
        <v>1245</v>
      </c>
      <c r="M1245">
        <f t="shared" si="375"/>
        <v>1244</v>
      </c>
      <c r="N1245" s="3">
        <f t="shared" ca="1" si="382"/>
        <v>150494</v>
      </c>
      <c r="O1245" s="5">
        <f t="shared" ca="1" si="376"/>
        <v>115327</v>
      </c>
      <c r="P1245" t="str">
        <f t="shared" ca="1" si="377"/>
        <v xml:space="preserve"> 微信支付 </v>
      </c>
      <c r="Q1245" t="str">
        <f t="shared" ca="1" si="378"/>
        <v xml:space="preserve"> 信用卡 </v>
      </c>
      <c r="R1245" t="str">
        <f t="shared" ca="1" si="379"/>
        <v xml:space="preserve"> 信用卡 </v>
      </c>
      <c r="S1245" t="str">
        <f t="shared" ca="1" si="380"/>
        <v>微信支付 - 信用卡 - 信用卡</v>
      </c>
    </row>
    <row r="1246" spans="1:19" x14ac:dyDescent="0.2">
      <c r="A1246" s="3">
        <f t="shared" ca="1" si="366"/>
        <v>115327</v>
      </c>
      <c r="B1246">
        <v>101358</v>
      </c>
      <c r="C1246">
        <f t="shared" ca="1" si="367"/>
        <v>13384770594</v>
      </c>
      <c r="D1246" t="str">
        <f t="shared" ca="1" si="383"/>
        <v xml:space="preserve"> App </v>
      </c>
      <c r="E1246" t="str">
        <f t="shared" ca="1" si="383"/>
        <v xml:space="preserve"> 微信 </v>
      </c>
      <c r="F1246" t="str">
        <f t="shared" ca="1" si="368"/>
        <v xml:space="preserve"> 微信支付 </v>
      </c>
      <c r="G1246" t="str">
        <f t="shared" ca="1" si="369"/>
        <v xml:space="preserve"> App - 微信 - 微信支付 </v>
      </c>
      <c r="H1246" t="str">
        <f t="shared" ca="1" si="370"/>
        <v>0594</v>
      </c>
      <c r="I1246">
        <f t="shared" ca="1" si="371"/>
        <v>6</v>
      </c>
      <c r="J1246" t="str">
        <f t="shared" ca="1" si="372"/>
        <v>App - 微信 - 微信支付</v>
      </c>
      <c r="K1246" t="str">
        <f t="shared" ca="1" si="373"/>
        <v>133****0594</v>
      </c>
      <c r="L1246">
        <f t="shared" si="374"/>
        <v>1246</v>
      </c>
      <c r="M1246">
        <f t="shared" si="375"/>
        <v>1245</v>
      </c>
      <c r="N1246" s="3">
        <f t="shared" ca="1" si="382"/>
        <v>172408</v>
      </c>
      <c r="O1246" s="5">
        <f t="shared" ca="1" si="376"/>
        <v>144799</v>
      </c>
      <c r="P1246" t="str">
        <f t="shared" ca="1" si="377"/>
        <v xml:space="preserve"> 信用卡 </v>
      </c>
      <c r="Q1246" t="str">
        <f t="shared" ca="1" si="378"/>
        <v xml:space="preserve"> 信用卡 </v>
      </c>
      <c r="R1246" t="str">
        <f t="shared" ca="1" si="379"/>
        <v xml:space="preserve"> 支付宝 </v>
      </c>
      <c r="S1246" t="str">
        <f t="shared" ca="1" si="380"/>
        <v>信用卡 - 信用卡 - 支付宝</v>
      </c>
    </row>
    <row r="1247" spans="1:19" x14ac:dyDescent="0.2">
      <c r="A1247" s="3">
        <f t="shared" ca="1" si="366"/>
        <v>144799</v>
      </c>
      <c r="B1247">
        <v>100781</v>
      </c>
      <c r="C1247">
        <f t="shared" ca="1" si="367"/>
        <v>13435652676</v>
      </c>
      <c r="D1247" t="str">
        <f t="shared" ca="1" si="383"/>
        <v xml:space="preserve"> 微信 </v>
      </c>
      <c r="E1247" t="str">
        <f t="shared" ca="1" si="383"/>
        <v xml:space="preserve"> 微信 </v>
      </c>
      <c r="F1247" t="str">
        <f t="shared" ca="1" si="368"/>
        <v xml:space="preserve"> 微信支付 </v>
      </c>
      <c r="G1247" t="str">
        <f t="shared" ca="1" si="369"/>
        <v xml:space="preserve"> 微信 - 微信 - 微信支付 </v>
      </c>
      <c r="H1247" t="str">
        <f t="shared" ca="1" si="370"/>
        <v>2676</v>
      </c>
      <c r="I1247">
        <f t="shared" ca="1" si="371"/>
        <v>6</v>
      </c>
      <c r="J1247" t="str">
        <f t="shared" ca="1" si="372"/>
        <v>微信 - 微信 - 微信支付</v>
      </c>
      <c r="K1247" t="str">
        <f t="shared" ca="1" si="373"/>
        <v>134****2676</v>
      </c>
      <c r="L1247">
        <f t="shared" si="374"/>
        <v>1247</v>
      </c>
      <c r="M1247">
        <f t="shared" si="375"/>
        <v>1246</v>
      </c>
      <c r="N1247" s="3">
        <f t="shared" ca="1" si="382"/>
        <v>115506</v>
      </c>
      <c r="O1247" s="5">
        <f t="shared" ca="1" si="376"/>
        <v>127684</v>
      </c>
      <c r="P1247" t="str">
        <f t="shared" ca="1" si="377"/>
        <v xml:space="preserve"> 信用卡 </v>
      </c>
      <c r="Q1247" t="str">
        <f t="shared" ca="1" si="378"/>
        <v xml:space="preserve"> 支付宝 </v>
      </c>
      <c r="R1247" t="str">
        <f t="shared" ca="1" si="379"/>
        <v xml:space="preserve"> 支付宝 </v>
      </c>
      <c r="S1247" t="str">
        <f t="shared" ca="1" si="380"/>
        <v>信用卡 - 支付宝 - 支付宝</v>
      </c>
    </row>
    <row r="1248" spans="1:19" x14ac:dyDescent="0.2">
      <c r="A1248" s="3">
        <f t="shared" ca="1" si="366"/>
        <v>127684</v>
      </c>
      <c r="B1248">
        <v>101356</v>
      </c>
      <c r="C1248">
        <f t="shared" ca="1" si="367"/>
        <v>13988064394</v>
      </c>
      <c r="D1248" t="str">
        <f t="shared" ca="1" si="383"/>
        <v xml:space="preserve"> App </v>
      </c>
      <c r="E1248" t="str">
        <f t="shared" ca="1" si="383"/>
        <v xml:space="preserve"> 天猫 </v>
      </c>
      <c r="F1248" t="str">
        <f t="shared" ca="1" si="368"/>
        <v xml:space="preserve"> 微信支付 </v>
      </c>
      <c r="G1248" t="str">
        <f t="shared" ca="1" si="369"/>
        <v xml:space="preserve"> App - 天猫 - 微信支付 </v>
      </c>
      <c r="H1248" t="str">
        <f t="shared" ca="1" si="370"/>
        <v>4394</v>
      </c>
      <c r="I1248">
        <f t="shared" ca="1" si="371"/>
        <v>6</v>
      </c>
      <c r="J1248" t="str">
        <f t="shared" ca="1" si="372"/>
        <v>App - 天猫 - 微信支付</v>
      </c>
      <c r="K1248" t="str">
        <f t="shared" ca="1" si="373"/>
        <v>139****4394</v>
      </c>
      <c r="L1248">
        <f t="shared" si="374"/>
        <v>1248</v>
      </c>
      <c r="M1248">
        <f t="shared" si="375"/>
        <v>1247</v>
      </c>
      <c r="N1248" s="3">
        <f t="shared" ca="1" si="382"/>
        <v>188629</v>
      </c>
      <c r="O1248" s="5">
        <f t="shared" ca="1" si="376"/>
        <v>144891</v>
      </c>
      <c r="P1248" t="str">
        <f t="shared" ca="1" si="377"/>
        <v xml:space="preserve"> 信用卡 </v>
      </c>
      <c r="Q1248" t="str">
        <f t="shared" ca="1" si="378"/>
        <v xml:space="preserve"> 微信支付 </v>
      </c>
      <c r="R1248" t="str">
        <f t="shared" ca="1" si="379"/>
        <v xml:space="preserve"> 微信支付 </v>
      </c>
      <c r="S1248" t="str">
        <f t="shared" ca="1" si="380"/>
        <v>信用卡 - 微信支付 - 微信支付</v>
      </c>
    </row>
    <row r="1249" spans="1:19" x14ac:dyDescent="0.2">
      <c r="A1249" s="3">
        <f t="shared" ca="1" si="366"/>
        <v>144891</v>
      </c>
      <c r="B1249">
        <v>100359</v>
      </c>
      <c r="C1249">
        <f t="shared" ca="1" si="367"/>
        <v>13821923940</v>
      </c>
      <c r="D1249" t="str">
        <f t="shared" ca="1" si="383"/>
        <v xml:space="preserve"> 天猫 </v>
      </c>
      <c r="E1249" t="str">
        <f t="shared" ca="1" si="383"/>
        <v xml:space="preserve"> 天猫 </v>
      </c>
      <c r="F1249" t="str">
        <f t="shared" ca="1" si="368"/>
        <v xml:space="preserve"> 微信支付 </v>
      </c>
      <c r="G1249" t="str">
        <f t="shared" ca="1" si="369"/>
        <v xml:space="preserve"> 天猫 - 天猫 - 微信支付 </v>
      </c>
      <c r="H1249" t="str">
        <f t="shared" ca="1" si="370"/>
        <v>3940</v>
      </c>
      <c r="I1249">
        <f t="shared" ca="1" si="371"/>
        <v>6</v>
      </c>
      <c r="J1249" t="str">
        <f t="shared" ca="1" si="372"/>
        <v>天猫 - 天猫 - 微信支付</v>
      </c>
      <c r="K1249" t="str">
        <f t="shared" ca="1" si="373"/>
        <v>138****3940</v>
      </c>
      <c r="L1249">
        <f t="shared" si="374"/>
        <v>1249</v>
      </c>
      <c r="M1249">
        <f t="shared" si="375"/>
        <v>1248</v>
      </c>
      <c r="N1249" s="3">
        <f t="shared" ca="1" si="382"/>
        <v>164004</v>
      </c>
      <c r="O1249" s="5">
        <f t="shared" ca="1" si="376"/>
        <v>147186</v>
      </c>
      <c r="P1249" t="str">
        <f t="shared" ca="1" si="377"/>
        <v xml:space="preserve"> 微信支付 </v>
      </c>
      <c r="Q1249" t="str">
        <f t="shared" ca="1" si="378"/>
        <v xml:space="preserve"> 微信支付 </v>
      </c>
      <c r="R1249" t="str">
        <f t="shared" ca="1" si="379"/>
        <v xml:space="preserve"> 信用卡 </v>
      </c>
      <c r="S1249" t="str">
        <f t="shared" ca="1" si="380"/>
        <v>微信支付 - 微信支付 - 信用卡</v>
      </c>
    </row>
    <row r="1250" spans="1:19" x14ac:dyDescent="0.2">
      <c r="A1250" s="3">
        <f t="shared" ca="1" si="366"/>
        <v>147186</v>
      </c>
      <c r="B1250">
        <v>100547</v>
      </c>
      <c r="C1250">
        <f t="shared" ca="1" si="367"/>
        <v>13714178102</v>
      </c>
      <c r="D1250" t="str">
        <f t="shared" ca="1" si="383"/>
        <v xml:space="preserve"> 微信 </v>
      </c>
      <c r="E1250" t="str">
        <f t="shared" ca="1" si="383"/>
        <v xml:space="preserve"> 微信 </v>
      </c>
      <c r="F1250" t="str">
        <f t="shared" ca="1" si="368"/>
        <v xml:space="preserve"> 支付宝 </v>
      </c>
      <c r="G1250" t="str">
        <f t="shared" ca="1" si="369"/>
        <v xml:space="preserve"> 微信 - 微信 - 支付宝 </v>
      </c>
      <c r="H1250" t="str">
        <f t="shared" ca="1" si="370"/>
        <v>8102</v>
      </c>
      <c r="I1250">
        <f t="shared" ca="1" si="371"/>
        <v>6</v>
      </c>
      <c r="J1250" t="str">
        <f t="shared" ca="1" si="372"/>
        <v>微信 - 微信 - 支付宝</v>
      </c>
      <c r="K1250" t="str">
        <f t="shared" ca="1" si="373"/>
        <v>137****8102</v>
      </c>
      <c r="L1250">
        <f t="shared" si="374"/>
        <v>1250</v>
      </c>
      <c r="M1250">
        <f t="shared" si="375"/>
        <v>1249</v>
      </c>
      <c r="N1250" s="3">
        <f t="shared" ca="1" si="382"/>
        <v>170246</v>
      </c>
      <c r="O1250" s="5">
        <f t="shared" ca="1" si="376"/>
        <v>121493</v>
      </c>
      <c r="P1250" t="str">
        <f t="shared" ca="1" si="377"/>
        <v xml:space="preserve"> 信用卡 </v>
      </c>
      <c r="Q1250" t="str">
        <f t="shared" ca="1" si="378"/>
        <v xml:space="preserve"> 支付宝 </v>
      </c>
      <c r="R1250" t="str">
        <f t="shared" ca="1" si="379"/>
        <v xml:space="preserve"> 信用卡 </v>
      </c>
      <c r="S1250" t="str">
        <f t="shared" ca="1" si="380"/>
        <v>信用卡 - 支付宝 - 信用卡</v>
      </c>
    </row>
    <row r="1251" spans="1:19" x14ac:dyDescent="0.2">
      <c r="A1251" s="3">
        <f t="shared" ca="1" si="366"/>
        <v>121493</v>
      </c>
      <c r="B1251">
        <v>100526</v>
      </c>
      <c r="C1251">
        <f t="shared" ca="1" si="367"/>
        <v>13355354319</v>
      </c>
      <c r="D1251" t="str">
        <f t="shared" ca="1" si="383"/>
        <v xml:space="preserve"> App </v>
      </c>
      <c r="E1251" t="str">
        <f t="shared" ca="1" si="383"/>
        <v xml:space="preserve"> App </v>
      </c>
      <c r="F1251" t="str">
        <f t="shared" ca="1" si="368"/>
        <v xml:space="preserve"> 信用卡 </v>
      </c>
      <c r="G1251" t="str">
        <f t="shared" ca="1" si="369"/>
        <v xml:space="preserve"> App - App - 信用卡 </v>
      </c>
      <c r="H1251" t="str">
        <f t="shared" ca="1" si="370"/>
        <v>4319</v>
      </c>
      <c r="I1251">
        <f t="shared" ca="1" si="371"/>
        <v>6</v>
      </c>
      <c r="J1251" t="str">
        <f t="shared" ca="1" si="372"/>
        <v>App - App - 信用卡</v>
      </c>
      <c r="K1251" t="str">
        <f t="shared" ca="1" si="373"/>
        <v>133****4319</v>
      </c>
      <c r="L1251">
        <f t="shared" si="374"/>
        <v>1251</v>
      </c>
      <c r="M1251">
        <f t="shared" si="375"/>
        <v>1250</v>
      </c>
      <c r="N1251" s="3">
        <f t="shared" ca="1" si="382"/>
        <v>115887</v>
      </c>
      <c r="O1251" s="5">
        <f t="shared" ca="1" si="376"/>
        <v>164088</v>
      </c>
      <c r="P1251" t="str">
        <f t="shared" ca="1" si="377"/>
        <v xml:space="preserve"> 支付宝 </v>
      </c>
      <c r="Q1251" t="str">
        <f t="shared" ca="1" si="378"/>
        <v xml:space="preserve"> 支付宝 </v>
      </c>
      <c r="R1251" t="str">
        <f t="shared" ca="1" si="379"/>
        <v xml:space="preserve"> 微信支付 </v>
      </c>
      <c r="S1251" t="str">
        <f t="shared" ca="1" si="380"/>
        <v>支付宝 - 支付宝 - 微信支付</v>
      </c>
    </row>
    <row r="1252" spans="1:19" x14ac:dyDescent="0.2">
      <c r="A1252" s="3">
        <f t="shared" ca="1" si="366"/>
        <v>164088</v>
      </c>
      <c r="B1252">
        <v>101233</v>
      </c>
      <c r="C1252">
        <f t="shared" ca="1" si="367"/>
        <v>13842132890</v>
      </c>
      <c r="D1252" t="str">
        <f t="shared" ca="1" si="383"/>
        <v xml:space="preserve"> 微信 </v>
      </c>
      <c r="E1252" t="str">
        <f t="shared" ca="1" si="383"/>
        <v xml:space="preserve"> 微信 </v>
      </c>
      <c r="F1252" t="str">
        <f t="shared" ca="1" si="368"/>
        <v xml:space="preserve"> 微信支付 </v>
      </c>
      <c r="G1252" t="str">
        <f t="shared" ca="1" si="369"/>
        <v xml:space="preserve"> 微信 - 微信 - 微信支付 </v>
      </c>
      <c r="H1252" t="str">
        <f t="shared" ca="1" si="370"/>
        <v>2890</v>
      </c>
      <c r="I1252">
        <f t="shared" ca="1" si="371"/>
        <v>6</v>
      </c>
      <c r="J1252" t="str">
        <f t="shared" ca="1" si="372"/>
        <v>微信 - 微信 - 微信支付</v>
      </c>
      <c r="K1252" t="str">
        <f t="shared" ca="1" si="373"/>
        <v>138****2890</v>
      </c>
      <c r="L1252">
        <f t="shared" si="374"/>
        <v>1252</v>
      </c>
      <c r="M1252">
        <f t="shared" si="375"/>
        <v>1251</v>
      </c>
      <c r="N1252" s="3">
        <f t="shared" ca="1" si="382"/>
        <v>156026</v>
      </c>
      <c r="O1252" s="5">
        <f t="shared" ca="1" si="376"/>
        <v>189913</v>
      </c>
      <c r="P1252" t="str">
        <f t="shared" ca="1" si="377"/>
        <v xml:space="preserve"> 支付宝 </v>
      </c>
      <c r="Q1252" t="str">
        <f t="shared" ca="1" si="378"/>
        <v xml:space="preserve"> 信用卡 </v>
      </c>
      <c r="R1252" t="str">
        <f t="shared" ca="1" si="379"/>
        <v xml:space="preserve"> 信用卡 </v>
      </c>
      <c r="S1252" t="str">
        <f t="shared" ca="1" si="380"/>
        <v>支付宝 - 信用卡 - 信用卡</v>
      </c>
    </row>
    <row r="1253" spans="1:19" x14ac:dyDescent="0.2">
      <c r="A1253" s="3">
        <f t="shared" ca="1" si="366"/>
        <v>189913</v>
      </c>
      <c r="B1253">
        <v>100716</v>
      </c>
      <c r="C1253">
        <f t="shared" ca="1" si="367"/>
        <v>13966469731</v>
      </c>
      <c r="D1253" t="str">
        <f t="shared" ca="1" si="383"/>
        <v xml:space="preserve"> App </v>
      </c>
      <c r="E1253" t="str">
        <f t="shared" ca="1" si="383"/>
        <v xml:space="preserve"> 天猫 </v>
      </c>
      <c r="F1253" t="str">
        <f t="shared" ca="1" si="368"/>
        <v xml:space="preserve"> 信用卡 </v>
      </c>
      <c r="G1253" t="str">
        <f t="shared" ca="1" si="369"/>
        <v xml:space="preserve"> App - 天猫 - 信用卡 </v>
      </c>
      <c r="H1253" t="str">
        <f t="shared" ca="1" si="370"/>
        <v>9731</v>
      </c>
      <c r="I1253">
        <f t="shared" ca="1" si="371"/>
        <v>6</v>
      </c>
      <c r="J1253" t="str">
        <f t="shared" ca="1" si="372"/>
        <v>App - 天猫 - 信用卡</v>
      </c>
      <c r="K1253" t="str">
        <f t="shared" ca="1" si="373"/>
        <v>139****9731</v>
      </c>
      <c r="L1253">
        <f t="shared" si="374"/>
        <v>1253</v>
      </c>
      <c r="M1253">
        <f t="shared" si="375"/>
        <v>1252</v>
      </c>
      <c r="N1253" s="3">
        <f t="shared" ca="1" si="382"/>
        <v>107016</v>
      </c>
      <c r="O1253" s="5">
        <f t="shared" ca="1" si="376"/>
        <v>141262</v>
      </c>
      <c r="P1253" t="str">
        <f t="shared" ca="1" si="377"/>
        <v xml:space="preserve"> 信用卡 </v>
      </c>
      <c r="Q1253" t="str">
        <f t="shared" ca="1" si="378"/>
        <v xml:space="preserve"> 信用卡 </v>
      </c>
      <c r="R1253" t="str">
        <f t="shared" ca="1" si="379"/>
        <v xml:space="preserve"> 信用卡 </v>
      </c>
      <c r="S1253" t="str">
        <f t="shared" ca="1" si="380"/>
        <v>信用卡 - 信用卡 - 信用卡</v>
      </c>
    </row>
    <row r="1254" spans="1:19" x14ac:dyDescent="0.2">
      <c r="A1254" s="3">
        <f t="shared" ca="1" si="366"/>
        <v>141262</v>
      </c>
      <c r="B1254">
        <v>101323</v>
      </c>
      <c r="C1254">
        <f t="shared" ca="1" si="367"/>
        <v>13954691640</v>
      </c>
      <c r="D1254" t="str">
        <f t="shared" ca="1" si="383"/>
        <v xml:space="preserve"> 天猫 </v>
      </c>
      <c r="E1254" t="str">
        <f t="shared" ca="1" si="383"/>
        <v xml:space="preserve"> 天猫 </v>
      </c>
      <c r="F1254" t="str">
        <f t="shared" ca="1" si="368"/>
        <v xml:space="preserve"> 信用卡 </v>
      </c>
      <c r="G1254" t="str">
        <f t="shared" ca="1" si="369"/>
        <v xml:space="preserve"> 天猫 - 天猫 - 信用卡 </v>
      </c>
      <c r="H1254" t="str">
        <f t="shared" ca="1" si="370"/>
        <v>1640</v>
      </c>
      <c r="I1254">
        <f t="shared" ca="1" si="371"/>
        <v>6</v>
      </c>
      <c r="J1254" t="str">
        <f t="shared" ca="1" si="372"/>
        <v>天猫 - 天猫 - 信用卡</v>
      </c>
      <c r="K1254" t="str">
        <f t="shared" ca="1" si="373"/>
        <v>139****1640</v>
      </c>
      <c r="L1254">
        <f t="shared" si="374"/>
        <v>1254</v>
      </c>
      <c r="M1254">
        <f t="shared" si="375"/>
        <v>1253</v>
      </c>
      <c r="N1254" s="3">
        <f t="shared" ca="1" si="382"/>
        <v>189234</v>
      </c>
      <c r="O1254" s="5">
        <f t="shared" ca="1" si="376"/>
        <v>179474</v>
      </c>
      <c r="P1254" t="str">
        <f t="shared" ca="1" si="377"/>
        <v xml:space="preserve"> 信用卡 </v>
      </c>
      <c r="Q1254" t="str">
        <f t="shared" ca="1" si="378"/>
        <v xml:space="preserve"> 信用卡 </v>
      </c>
      <c r="R1254" t="str">
        <f t="shared" ca="1" si="379"/>
        <v xml:space="preserve"> 微信支付 </v>
      </c>
      <c r="S1254" t="str">
        <f t="shared" ca="1" si="380"/>
        <v>信用卡 - 信用卡 - 微信支付</v>
      </c>
    </row>
    <row r="1255" spans="1:19" x14ac:dyDescent="0.2">
      <c r="A1255" s="3">
        <f t="shared" ca="1" si="366"/>
        <v>179474</v>
      </c>
      <c r="B1255">
        <v>100115</v>
      </c>
      <c r="C1255">
        <f t="shared" ca="1" si="367"/>
        <v>13317537937</v>
      </c>
      <c r="D1255" t="str">
        <f t="shared" ca="1" si="383"/>
        <v xml:space="preserve"> App </v>
      </c>
      <c r="E1255" t="str">
        <f t="shared" ca="1" si="383"/>
        <v xml:space="preserve"> 微信 </v>
      </c>
      <c r="F1255" t="str">
        <f t="shared" ca="1" si="368"/>
        <v xml:space="preserve"> 微信支付 </v>
      </c>
      <c r="G1255" t="str">
        <f t="shared" ca="1" si="369"/>
        <v xml:space="preserve"> App - 微信 - 微信支付 </v>
      </c>
      <c r="H1255" t="str">
        <f t="shared" ca="1" si="370"/>
        <v>7937</v>
      </c>
      <c r="I1255">
        <f t="shared" ca="1" si="371"/>
        <v>6</v>
      </c>
      <c r="J1255" t="str">
        <f t="shared" ca="1" si="372"/>
        <v>App - 微信 - 微信支付</v>
      </c>
      <c r="K1255" t="str">
        <f t="shared" ca="1" si="373"/>
        <v>133****7937</v>
      </c>
      <c r="L1255">
        <f t="shared" si="374"/>
        <v>1255</v>
      </c>
      <c r="M1255">
        <f t="shared" si="375"/>
        <v>1254</v>
      </c>
      <c r="N1255" s="3">
        <f t="shared" ca="1" si="382"/>
        <v>112762</v>
      </c>
      <c r="O1255" s="5">
        <f t="shared" ca="1" si="376"/>
        <v>106950</v>
      </c>
      <c r="P1255" t="str">
        <f t="shared" ca="1" si="377"/>
        <v xml:space="preserve"> 信用卡 </v>
      </c>
      <c r="Q1255" t="str">
        <f t="shared" ca="1" si="378"/>
        <v xml:space="preserve"> 信用卡 </v>
      </c>
      <c r="R1255" t="str">
        <f t="shared" ca="1" si="379"/>
        <v xml:space="preserve"> 支付宝 </v>
      </c>
      <c r="S1255" t="str">
        <f t="shared" ca="1" si="380"/>
        <v>信用卡 - 信用卡 - 支付宝</v>
      </c>
    </row>
    <row r="1256" spans="1:19" x14ac:dyDescent="0.2">
      <c r="A1256" s="3">
        <f t="shared" ca="1" si="366"/>
        <v>106950</v>
      </c>
      <c r="B1256">
        <v>101247</v>
      </c>
      <c r="C1256">
        <f t="shared" ca="1" si="367"/>
        <v>13738308399</v>
      </c>
      <c r="D1256" t="str">
        <f t="shared" ca="1" si="383"/>
        <v xml:space="preserve"> 微信 </v>
      </c>
      <c r="E1256" t="str">
        <f t="shared" ca="1" si="383"/>
        <v xml:space="preserve"> 天猫 </v>
      </c>
      <c r="F1256" t="str">
        <f t="shared" ca="1" si="368"/>
        <v xml:space="preserve"> 微信支付 </v>
      </c>
      <c r="G1256" t="str">
        <f t="shared" ca="1" si="369"/>
        <v xml:space="preserve"> 微信 - 天猫 - 微信支付 </v>
      </c>
      <c r="H1256" t="str">
        <f t="shared" ca="1" si="370"/>
        <v>8399</v>
      </c>
      <c r="I1256">
        <f t="shared" ca="1" si="371"/>
        <v>6</v>
      </c>
      <c r="J1256" t="str">
        <f t="shared" ca="1" si="372"/>
        <v>微信 - 天猫 - 微信支付</v>
      </c>
      <c r="K1256" t="str">
        <f t="shared" ca="1" si="373"/>
        <v>137****8399</v>
      </c>
      <c r="L1256">
        <f t="shared" si="374"/>
        <v>1256</v>
      </c>
      <c r="M1256">
        <f t="shared" si="375"/>
        <v>1255</v>
      </c>
      <c r="N1256" s="3">
        <f t="shared" ca="1" si="382"/>
        <v>166857</v>
      </c>
      <c r="O1256" s="5">
        <f t="shared" ca="1" si="376"/>
        <v>146297</v>
      </c>
      <c r="P1256" t="str">
        <f t="shared" ca="1" si="377"/>
        <v xml:space="preserve"> 信用卡 </v>
      </c>
      <c r="Q1256" t="str">
        <f t="shared" ca="1" si="378"/>
        <v xml:space="preserve"> 支付宝 </v>
      </c>
      <c r="R1256" t="str">
        <f t="shared" ca="1" si="379"/>
        <v xml:space="preserve"> 微信支付 </v>
      </c>
      <c r="S1256" t="str">
        <f t="shared" ca="1" si="380"/>
        <v>信用卡 - 支付宝 - 微信支付</v>
      </c>
    </row>
    <row r="1257" spans="1:19" x14ac:dyDescent="0.2">
      <c r="A1257" s="3">
        <f t="shared" ca="1" si="366"/>
        <v>146297</v>
      </c>
      <c r="B1257">
        <v>100089</v>
      </c>
      <c r="C1257">
        <f t="shared" ca="1" si="367"/>
        <v>13754711439</v>
      </c>
      <c r="D1257" t="str">
        <f t="shared" ca="1" si="383"/>
        <v xml:space="preserve"> 天猫 </v>
      </c>
      <c r="E1257" t="str">
        <f t="shared" ca="1" si="383"/>
        <v xml:space="preserve"> 微信 </v>
      </c>
      <c r="F1257" t="str">
        <f t="shared" ca="1" si="368"/>
        <v xml:space="preserve"> 微信支付 </v>
      </c>
      <c r="G1257" t="str">
        <f t="shared" ca="1" si="369"/>
        <v xml:space="preserve"> 天猫 - 微信 - 微信支付 </v>
      </c>
      <c r="H1257" t="str">
        <f t="shared" ca="1" si="370"/>
        <v>1439</v>
      </c>
      <c r="I1257">
        <f t="shared" ca="1" si="371"/>
        <v>6</v>
      </c>
      <c r="J1257" t="str">
        <f t="shared" ca="1" si="372"/>
        <v>天猫 - 微信 - 微信支付</v>
      </c>
      <c r="K1257" t="str">
        <f t="shared" ca="1" si="373"/>
        <v>137****1439</v>
      </c>
      <c r="L1257">
        <f t="shared" si="374"/>
        <v>1257</v>
      </c>
      <c r="M1257">
        <f t="shared" si="375"/>
        <v>1256</v>
      </c>
      <c r="N1257" s="3">
        <f t="shared" ca="1" si="382"/>
        <v>147419</v>
      </c>
      <c r="O1257" s="5">
        <f t="shared" ca="1" si="376"/>
        <v>167311</v>
      </c>
      <c r="P1257" t="str">
        <f t="shared" ca="1" si="377"/>
        <v xml:space="preserve"> 微信支付 </v>
      </c>
      <c r="Q1257" t="str">
        <f t="shared" ca="1" si="378"/>
        <v xml:space="preserve"> 信用卡 </v>
      </c>
      <c r="R1257" t="str">
        <f t="shared" ca="1" si="379"/>
        <v xml:space="preserve"> 信用卡 </v>
      </c>
      <c r="S1257" t="str">
        <f t="shared" ca="1" si="380"/>
        <v>微信支付 - 信用卡 - 信用卡</v>
      </c>
    </row>
    <row r="1258" spans="1:19" x14ac:dyDescent="0.2">
      <c r="A1258" s="3">
        <f t="shared" ca="1" si="366"/>
        <v>167311</v>
      </c>
      <c r="B1258">
        <v>100534</v>
      </c>
      <c r="C1258">
        <f t="shared" ca="1" si="367"/>
        <v>13620255553</v>
      </c>
      <c r="D1258" t="str">
        <f t="shared" ca="1" si="383"/>
        <v xml:space="preserve"> 天猫 </v>
      </c>
      <c r="E1258" t="str">
        <f t="shared" ca="1" si="383"/>
        <v xml:space="preserve"> 微信 </v>
      </c>
      <c r="F1258" t="str">
        <f t="shared" ca="1" si="368"/>
        <v xml:space="preserve"> 微信支付 </v>
      </c>
      <c r="G1258" t="str">
        <f t="shared" ca="1" si="369"/>
        <v xml:space="preserve"> 天猫 - 微信 - 微信支付 </v>
      </c>
      <c r="H1258" t="str">
        <f t="shared" ca="1" si="370"/>
        <v>5553</v>
      </c>
      <c r="I1258">
        <f t="shared" ca="1" si="371"/>
        <v>6</v>
      </c>
      <c r="J1258" t="str">
        <f t="shared" ca="1" si="372"/>
        <v>天猫 - 微信 - 微信支付</v>
      </c>
      <c r="K1258" t="str">
        <f t="shared" ca="1" si="373"/>
        <v>136****5553</v>
      </c>
      <c r="L1258">
        <f t="shared" si="374"/>
        <v>1258</v>
      </c>
      <c r="M1258">
        <f t="shared" si="375"/>
        <v>1257</v>
      </c>
      <c r="N1258" s="3">
        <f t="shared" ca="1" si="382"/>
        <v>197414</v>
      </c>
      <c r="O1258" s="5">
        <f t="shared" ca="1" si="376"/>
        <v>147856</v>
      </c>
      <c r="P1258" t="str">
        <f t="shared" ca="1" si="377"/>
        <v xml:space="preserve"> 信用卡 </v>
      </c>
      <c r="Q1258" t="str">
        <f t="shared" ca="1" si="378"/>
        <v xml:space="preserve"> 微信支付 </v>
      </c>
      <c r="R1258" t="str">
        <f t="shared" ca="1" si="379"/>
        <v xml:space="preserve"> 微信支付 </v>
      </c>
      <c r="S1258" t="str">
        <f t="shared" ca="1" si="380"/>
        <v>信用卡 - 微信支付 - 微信支付</v>
      </c>
    </row>
    <row r="1259" spans="1:19" x14ac:dyDescent="0.2">
      <c r="A1259" s="3">
        <f t="shared" ca="1" si="366"/>
        <v>147856</v>
      </c>
      <c r="B1259">
        <v>100396</v>
      </c>
      <c r="C1259">
        <f t="shared" ca="1" si="367"/>
        <v>13521718616</v>
      </c>
      <c r="D1259" t="str">
        <f t="shared" ca="1" si="383"/>
        <v xml:space="preserve"> 微信 </v>
      </c>
      <c r="E1259" t="str">
        <f t="shared" ca="1" si="383"/>
        <v xml:space="preserve"> 天猫 </v>
      </c>
      <c r="F1259" t="str">
        <f t="shared" ca="1" si="368"/>
        <v xml:space="preserve"> 微信支付 </v>
      </c>
      <c r="G1259" t="str">
        <f t="shared" ca="1" si="369"/>
        <v xml:space="preserve"> 微信 - 天猫 - 微信支付 </v>
      </c>
      <c r="H1259" t="str">
        <f t="shared" ca="1" si="370"/>
        <v>8616</v>
      </c>
      <c r="I1259">
        <f t="shared" ca="1" si="371"/>
        <v>6</v>
      </c>
      <c r="J1259" t="str">
        <f t="shared" ca="1" si="372"/>
        <v>微信 - 天猫 - 微信支付</v>
      </c>
      <c r="K1259" t="str">
        <f t="shared" ca="1" si="373"/>
        <v>135****8616</v>
      </c>
      <c r="L1259">
        <f t="shared" si="374"/>
        <v>1259</v>
      </c>
      <c r="M1259">
        <f t="shared" si="375"/>
        <v>1258</v>
      </c>
      <c r="N1259" s="3">
        <f t="shared" ca="1" si="382"/>
        <v>173025</v>
      </c>
      <c r="O1259" s="5">
        <f t="shared" ca="1" si="376"/>
        <v>165308</v>
      </c>
      <c r="P1259" t="str">
        <f t="shared" ca="1" si="377"/>
        <v xml:space="preserve"> 微信支付 </v>
      </c>
      <c r="Q1259" t="str">
        <f t="shared" ca="1" si="378"/>
        <v xml:space="preserve"> 信用卡 </v>
      </c>
      <c r="R1259" t="str">
        <f t="shared" ca="1" si="379"/>
        <v xml:space="preserve"> 信用卡 </v>
      </c>
      <c r="S1259" t="str">
        <f t="shared" ca="1" si="380"/>
        <v>微信支付 - 信用卡 - 信用卡</v>
      </c>
    </row>
    <row r="1260" spans="1:19" x14ac:dyDescent="0.2">
      <c r="A1260" s="3">
        <f t="shared" ca="1" si="366"/>
        <v>165308</v>
      </c>
      <c r="B1260">
        <v>100757</v>
      </c>
      <c r="C1260">
        <f t="shared" ca="1" si="367"/>
        <v>13127459253</v>
      </c>
      <c r="D1260" t="str">
        <f t="shared" ca="1" si="383"/>
        <v xml:space="preserve"> 微信 </v>
      </c>
      <c r="E1260" t="str">
        <f t="shared" ca="1" si="383"/>
        <v xml:space="preserve"> 天猫 </v>
      </c>
      <c r="F1260" t="str">
        <f t="shared" ca="1" si="368"/>
        <v xml:space="preserve"> 信用卡 </v>
      </c>
      <c r="G1260" t="str">
        <f t="shared" ca="1" si="369"/>
        <v xml:space="preserve"> 微信 - 天猫 - 信用卡 </v>
      </c>
      <c r="H1260" t="str">
        <f t="shared" ca="1" si="370"/>
        <v>9253</v>
      </c>
      <c r="I1260">
        <f t="shared" ca="1" si="371"/>
        <v>6</v>
      </c>
      <c r="J1260" t="str">
        <f t="shared" ca="1" si="372"/>
        <v>微信 - 天猫 - 信用卡</v>
      </c>
      <c r="K1260" t="str">
        <f t="shared" ca="1" si="373"/>
        <v>131****9253</v>
      </c>
      <c r="L1260">
        <f t="shared" si="374"/>
        <v>1260</v>
      </c>
      <c r="M1260">
        <f t="shared" si="375"/>
        <v>1259</v>
      </c>
      <c r="N1260" s="3">
        <f t="shared" ca="1" si="382"/>
        <v>164549</v>
      </c>
      <c r="O1260" s="5">
        <f t="shared" ca="1" si="376"/>
        <v>161350</v>
      </c>
      <c r="P1260" t="str">
        <f t="shared" ca="1" si="377"/>
        <v xml:space="preserve"> 微信支付 </v>
      </c>
      <c r="Q1260" t="str">
        <f t="shared" ca="1" si="378"/>
        <v xml:space="preserve"> 微信支付 </v>
      </c>
      <c r="R1260" t="str">
        <f t="shared" ca="1" si="379"/>
        <v xml:space="preserve"> 信用卡 </v>
      </c>
      <c r="S1260" t="str">
        <f t="shared" ca="1" si="380"/>
        <v>微信支付 - 微信支付 - 信用卡</v>
      </c>
    </row>
    <row r="1261" spans="1:19" x14ac:dyDescent="0.2">
      <c r="A1261" s="3">
        <f t="shared" ca="1" si="366"/>
        <v>161350</v>
      </c>
      <c r="B1261">
        <v>100828</v>
      </c>
      <c r="C1261">
        <f t="shared" ca="1" si="367"/>
        <v>13248273309</v>
      </c>
      <c r="D1261" t="str">
        <f t="shared" ca="1" si="383"/>
        <v xml:space="preserve"> 微信 </v>
      </c>
      <c r="E1261" t="str">
        <f t="shared" ca="1" si="383"/>
        <v xml:space="preserve"> App </v>
      </c>
      <c r="F1261" t="str">
        <f t="shared" ca="1" si="368"/>
        <v xml:space="preserve"> 信用卡 </v>
      </c>
      <c r="G1261" t="str">
        <f t="shared" ca="1" si="369"/>
        <v xml:space="preserve"> 微信 - App - 信用卡 </v>
      </c>
      <c r="H1261" t="str">
        <f t="shared" ca="1" si="370"/>
        <v>3309</v>
      </c>
      <c r="I1261">
        <f t="shared" ca="1" si="371"/>
        <v>6</v>
      </c>
      <c r="J1261" t="str">
        <f t="shared" ca="1" si="372"/>
        <v>微信 - App - 信用卡</v>
      </c>
      <c r="K1261" t="str">
        <f t="shared" ca="1" si="373"/>
        <v>132****3309</v>
      </c>
      <c r="L1261">
        <f t="shared" si="374"/>
        <v>1261</v>
      </c>
      <c r="M1261">
        <f t="shared" si="375"/>
        <v>1260</v>
      </c>
      <c r="N1261" s="3">
        <f t="shared" ca="1" si="382"/>
        <v>180894</v>
      </c>
      <c r="O1261" s="5">
        <f t="shared" ca="1" si="376"/>
        <v>176557</v>
      </c>
      <c r="P1261" t="str">
        <f t="shared" ca="1" si="377"/>
        <v xml:space="preserve"> 微信支付 </v>
      </c>
      <c r="Q1261" t="str">
        <f t="shared" ca="1" si="378"/>
        <v xml:space="preserve"> 支付宝 </v>
      </c>
      <c r="R1261" t="str">
        <f t="shared" ca="1" si="379"/>
        <v xml:space="preserve"> 微信支付 </v>
      </c>
      <c r="S1261" t="str">
        <f t="shared" ca="1" si="380"/>
        <v>微信支付 - 支付宝 - 微信支付</v>
      </c>
    </row>
    <row r="1262" spans="1:19" x14ac:dyDescent="0.2">
      <c r="A1262" s="3">
        <f t="shared" ca="1" si="366"/>
        <v>176557</v>
      </c>
      <c r="B1262">
        <v>100304</v>
      </c>
      <c r="C1262">
        <f t="shared" ca="1" si="367"/>
        <v>13741845528</v>
      </c>
      <c r="D1262" t="str">
        <f t="shared" ref="D1262:E1281" ca="1" si="384">IF(RAND()&lt;0.33," 天猫 ",IF(RAND()&lt;0.66," 微信 "," App "))</f>
        <v xml:space="preserve"> App </v>
      </c>
      <c r="E1262" t="str">
        <f t="shared" ca="1" si="384"/>
        <v xml:space="preserve"> 微信 </v>
      </c>
      <c r="F1262" t="str">
        <f t="shared" ca="1" si="368"/>
        <v xml:space="preserve"> 微信支付 </v>
      </c>
      <c r="G1262" t="str">
        <f t="shared" ca="1" si="369"/>
        <v xml:space="preserve"> App - 微信 - 微信支付 </v>
      </c>
      <c r="H1262" t="str">
        <f t="shared" ca="1" si="370"/>
        <v>5528</v>
      </c>
      <c r="I1262">
        <f t="shared" ca="1" si="371"/>
        <v>6</v>
      </c>
      <c r="J1262" t="str">
        <f t="shared" ca="1" si="372"/>
        <v>App - 微信 - 微信支付</v>
      </c>
      <c r="K1262" t="str">
        <f t="shared" ca="1" si="373"/>
        <v>137****5528</v>
      </c>
      <c r="L1262">
        <f t="shared" si="374"/>
        <v>1262</v>
      </c>
      <c r="M1262">
        <f t="shared" si="375"/>
        <v>1261</v>
      </c>
      <c r="N1262" s="3">
        <f t="shared" ca="1" si="382"/>
        <v>185433</v>
      </c>
      <c r="O1262" s="5">
        <f t="shared" ca="1" si="376"/>
        <v>189287</v>
      </c>
      <c r="P1262" t="str">
        <f t="shared" ca="1" si="377"/>
        <v xml:space="preserve"> 支付宝 </v>
      </c>
      <c r="Q1262" t="str">
        <f t="shared" ca="1" si="378"/>
        <v xml:space="preserve"> 支付宝 </v>
      </c>
      <c r="R1262" t="str">
        <f t="shared" ca="1" si="379"/>
        <v xml:space="preserve"> 微信支付 </v>
      </c>
      <c r="S1262" t="str">
        <f t="shared" ca="1" si="380"/>
        <v>支付宝 - 支付宝 - 微信支付</v>
      </c>
    </row>
    <row r="1263" spans="1:19" x14ac:dyDescent="0.2">
      <c r="A1263" s="3">
        <f t="shared" ca="1" si="366"/>
        <v>189287</v>
      </c>
      <c r="B1263">
        <v>101156</v>
      </c>
      <c r="C1263">
        <f t="shared" ca="1" si="367"/>
        <v>13321481169</v>
      </c>
      <c r="D1263" t="str">
        <f t="shared" ca="1" si="384"/>
        <v xml:space="preserve"> App </v>
      </c>
      <c r="E1263" t="str">
        <f t="shared" ca="1" si="384"/>
        <v xml:space="preserve"> 微信 </v>
      </c>
      <c r="F1263" t="str">
        <f t="shared" ca="1" si="368"/>
        <v xml:space="preserve"> 微信支付 </v>
      </c>
      <c r="G1263" t="str">
        <f t="shared" ca="1" si="369"/>
        <v xml:space="preserve"> App - 微信 - 微信支付 </v>
      </c>
      <c r="H1263" t="str">
        <f t="shared" ca="1" si="370"/>
        <v>1169</v>
      </c>
      <c r="I1263">
        <f t="shared" ca="1" si="371"/>
        <v>6</v>
      </c>
      <c r="J1263" t="str">
        <f t="shared" ca="1" si="372"/>
        <v>App - 微信 - 微信支付</v>
      </c>
      <c r="K1263" t="str">
        <f t="shared" ca="1" si="373"/>
        <v>133****1169</v>
      </c>
      <c r="L1263">
        <f t="shared" si="374"/>
        <v>1263</v>
      </c>
      <c r="M1263">
        <f t="shared" si="375"/>
        <v>1262</v>
      </c>
      <c r="N1263" s="3">
        <f t="shared" ca="1" si="382"/>
        <v>178768</v>
      </c>
      <c r="O1263" s="5">
        <f t="shared" ca="1" si="376"/>
        <v>140571</v>
      </c>
      <c r="P1263" t="str">
        <f t="shared" ca="1" si="377"/>
        <v xml:space="preserve"> 信用卡 </v>
      </c>
      <c r="Q1263" t="str">
        <f t="shared" ca="1" si="378"/>
        <v xml:space="preserve"> 信用卡 </v>
      </c>
      <c r="R1263" t="str">
        <f t="shared" ca="1" si="379"/>
        <v xml:space="preserve"> 微信支付 </v>
      </c>
      <c r="S1263" t="str">
        <f t="shared" ca="1" si="380"/>
        <v>信用卡 - 信用卡 - 微信支付</v>
      </c>
    </row>
    <row r="1264" spans="1:19" x14ac:dyDescent="0.2">
      <c r="A1264" s="3">
        <f t="shared" ca="1" si="366"/>
        <v>140571</v>
      </c>
      <c r="B1264">
        <v>101287</v>
      </c>
      <c r="C1264">
        <f t="shared" ca="1" si="367"/>
        <v>13487773597</v>
      </c>
      <c r="D1264" t="str">
        <f t="shared" ca="1" si="384"/>
        <v xml:space="preserve"> 天猫 </v>
      </c>
      <c r="E1264" t="str">
        <f t="shared" ca="1" si="384"/>
        <v xml:space="preserve"> App </v>
      </c>
      <c r="F1264" t="str">
        <f t="shared" ca="1" si="368"/>
        <v xml:space="preserve"> 微信支付 </v>
      </c>
      <c r="G1264" t="str">
        <f t="shared" ca="1" si="369"/>
        <v xml:space="preserve"> 天猫 - App - 微信支付 </v>
      </c>
      <c r="H1264" t="str">
        <f t="shared" ca="1" si="370"/>
        <v>3597</v>
      </c>
      <c r="I1264">
        <f t="shared" ca="1" si="371"/>
        <v>6</v>
      </c>
      <c r="J1264" t="str">
        <f t="shared" ca="1" si="372"/>
        <v>天猫 - App - 微信支付</v>
      </c>
      <c r="K1264" t="str">
        <f t="shared" ca="1" si="373"/>
        <v>134****3597</v>
      </c>
      <c r="L1264">
        <f t="shared" si="374"/>
        <v>1264</v>
      </c>
      <c r="M1264">
        <f t="shared" si="375"/>
        <v>1263</v>
      </c>
      <c r="N1264" s="3">
        <f t="shared" ca="1" si="382"/>
        <v>171187</v>
      </c>
      <c r="O1264" s="5">
        <f t="shared" ca="1" si="376"/>
        <v>144843</v>
      </c>
      <c r="P1264" t="str">
        <f t="shared" ca="1" si="377"/>
        <v xml:space="preserve"> 微信支付 </v>
      </c>
      <c r="Q1264" t="str">
        <f t="shared" ca="1" si="378"/>
        <v xml:space="preserve"> 信用卡 </v>
      </c>
      <c r="R1264" t="str">
        <f t="shared" ca="1" si="379"/>
        <v xml:space="preserve"> 信用卡 </v>
      </c>
      <c r="S1264" t="str">
        <f t="shared" ca="1" si="380"/>
        <v>微信支付 - 信用卡 - 信用卡</v>
      </c>
    </row>
    <row r="1265" spans="1:19" x14ac:dyDescent="0.2">
      <c r="A1265" s="3">
        <f t="shared" ca="1" si="366"/>
        <v>144843</v>
      </c>
      <c r="B1265">
        <v>100391</v>
      </c>
      <c r="C1265">
        <f t="shared" ca="1" si="367"/>
        <v>13335268958</v>
      </c>
      <c r="D1265" t="str">
        <f t="shared" ca="1" si="384"/>
        <v xml:space="preserve"> App </v>
      </c>
      <c r="E1265" t="str">
        <f t="shared" ca="1" si="384"/>
        <v xml:space="preserve"> 天猫 </v>
      </c>
      <c r="F1265" t="str">
        <f t="shared" ca="1" si="368"/>
        <v xml:space="preserve"> 微信支付 </v>
      </c>
      <c r="G1265" t="str">
        <f t="shared" ca="1" si="369"/>
        <v xml:space="preserve"> App - 天猫 - 微信支付 </v>
      </c>
      <c r="H1265" t="str">
        <f t="shared" ca="1" si="370"/>
        <v>8958</v>
      </c>
      <c r="I1265">
        <f t="shared" ca="1" si="371"/>
        <v>6</v>
      </c>
      <c r="J1265" t="str">
        <f t="shared" ca="1" si="372"/>
        <v>App - 天猫 - 微信支付</v>
      </c>
      <c r="K1265" t="str">
        <f t="shared" ca="1" si="373"/>
        <v>133****8958</v>
      </c>
      <c r="L1265">
        <f t="shared" si="374"/>
        <v>1265</v>
      </c>
      <c r="M1265">
        <f t="shared" si="375"/>
        <v>1264</v>
      </c>
      <c r="N1265" s="3">
        <f t="shared" ca="1" si="382"/>
        <v>164169</v>
      </c>
      <c r="O1265" s="5">
        <f t="shared" ca="1" si="376"/>
        <v>151253</v>
      </c>
      <c r="P1265" t="str">
        <f t="shared" ca="1" si="377"/>
        <v xml:space="preserve"> 微信支付 </v>
      </c>
      <c r="Q1265" t="str">
        <f t="shared" ca="1" si="378"/>
        <v xml:space="preserve"> 支付宝 </v>
      </c>
      <c r="R1265" t="str">
        <f t="shared" ca="1" si="379"/>
        <v xml:space="preserve"> 微信支付 </v>
      </c>
      <c r="S1265" t="str">
        <f t="shared" ca="1" si="380"/>
        <v>微信支付 - 支付宝 - 微信支付</v>
      </c>
    </row>
    <row r="1266" spans="1:19" x14ac:dyDescent="0.2">
      <c r="A1266" s="3">
        <f t="shared" ca="1" si="366"/>
        <v>151253</v>
      </c>
      <c r="B1266">
        <v>101223</v>
      </c>
      <c r="C1266">
        <f t="shared" ca="1" si="367"/>
        <v>13047032525</v>
      </c>
      <c r="D1266" t="str">
        <f t="shared" ca="1" si="384"/>
        <v xml:space="preserve"> 微信 </v>
      </c>
      <c r="E1266" t="str">
        <f t="shared" ca="1" si="384"/>
        <v xml:space="preserve"> 微信 </v>
      </c>
      <c r="F1266" t="str">
        <f t="shared" ca="1" si="368"/>
        <v xml:space="preserve"> 微信支付 </v>
      </c>
      <c r="G1266" t="str">
        <f t="shared" ca="1" si="369"/>
        <v xml:space="preserve"> 微信 - 微信 - 微信支付 </v>
      </c>
      <c r="H1266" t="str">
        <f t="shared" ca="1" si="370"/>
        <v>2525</v>
      </c>
      <c r="I1266">
        <f t="shared" ca="1" si="371"/>
        <v>6</v>
      </c>
      <c r="J1266" t="str">
        <f t="shared" ca="1" si="372"/>
        <v>微信 - 微信 - 微信支付</v>
      </c>
      <c r="K1266" t="str">
        <f t="shared" ca="1" si="373"/>
        <v>130****2525</v>
      </c>
      <c r="L1266">
        <f t="shared" si="374"/>
        <v>1266</v>
      </c>
      <c r="M1266">
        <f t="shared" si="375"/>
        <v>1265</v>
      </c>
      <c r="N1266" s="3">
        <f t="shared" ca="1" si="382"/>
        <v>132950</v>
      </c>
      <c r="O1266" s="5">
        <f t="shared" ca="1" si="376"/>
        <v>184924</v>
      </c>
      <c r="P1266" t="str">
        <f t="shared" ca="1" si="377"/>
        <v xml:space="preserve"> 微信支付 </v>
      </c>
      <c r="Q1266" t="str">
        <f t="shared" ca="1" si="378"/>
        <v xml:space="preserve"> 支付宝 </v>
      </c>
      <c r="R1266" t="str">
        <f t="shared" ca="1" si="379"/>
        <v xml:space="preserve"> 信用卡 </v>
      </c>
      <c r="S1266" t="str">
        <f t="shared" ca="1" si="380"/>
        <v>微信支付 - 支付宝 - 信用卡</v>
      </c>
    </row>
    <row r="1267" spans="1:19" x14ac:dyDescent="0.2">
      <c r="A1267" s="3">
        <f t="shared" ca="1" si="366"/>
        <v>184924</v>
      </c>
      <c r="B1267">
        <v>100415</v>
      </c>
      <c r="C1267">
        <f t="shared" ca="1" si="367"/>
        <v>13910338036</v>
      </c>
      <c r="D1267" t="str">
        <f t="shared" ca="1" si="384"/>
        <v xml:space="preserve"> 天猫 </v>
      </c>
      <c r="E1267" t="str">
        <f t="shared" ca="1" si="384"/>
        <v xml:space="preserve"> 天猫 </v>
      </c>
      <c r="F1267" t="str">
        <f t="shared" ca="1" si="368"/>
        <v xml:space="preserve"> 支付宝 </v>
      </c>
      <c r="G1267" t="str">
        <f t="shared" ca="1" si="369"/>
        <v xml:space="preserve"> 天猫 - 天猫 - 支付宝 </v>
      </c>
      <c r="H1267" t="str">
        <f t="shared" ca="1" si="370"/>
        <v>8036</v>
      </c>
      <c r="I1267">
        <f t="shared" ca="1" si="371"/>
        <v>6</v>
      </c>
      <c r="J1267" t="str">
        <f t="shared" ca="1" si="372"/>
        <v>天猫 - 天猫 - 支付宝</v>
      </c>
      <c r="K1267" t="str">
        <f t="shared" ca="1" si="373"/>
        <v>139****8036</v>
      </c>
      <c r="L1267">
        <f t="shared" si="374"/>
        <v>1267</v>
      </c>
      <c r="M1267">
        <f t="shared" si="375"/>
        <v>1266</v>
      </c>
      <c r="N1267" s="3">
        <f t="shared" ca="1" si="382"/>
        <v>182699</v>
      </c>
      <c r="O1267" s="5">
        <f t="shared" ca="1" si="376"/>
        <v>148187</v>
      </c>
      <c r="P1267" t="str">
        <f t="shared" ca="1" si="377"/>
        <v xml:space="preserve"> 微信支付 </v>
      </c>
      <c r="Q1267" t="str">
        <f t="shared" ca="1" si="378"/>
        <v xml:space="preserve"> 支付宝 </v>
      </c>
      <c r="R1267" t="str">
        <f t="shared" ca="1" si="379"/>
        <v xml:space="preserve"> 支付宝 </v>
      </c>
      <c r="S1267" t="str">
        <f t="shared" ca="1" si="380"/>
        <v>微信支付 - 支付宝 - 支付宝</v>
      </c>
    </row>
    <row r="1268" spans="1:19" x14ac:dyDescent="0.2">
      <c r="A1268" s="3">
        <f t="shared" ca="1" si="366"/>
        <v>148187</v>
      </c>
      <c r="B1268">
        <v>101250</v>
      </c>
      <c r="C1268">
        <f t="shared" ca="1" si="367"/>
        <v>13859313132</v>
      </c>
      <c r="D1268" t="str">
        <f t="shared" ca="1" si="384"/>
        <v xml:space="preserve"> 微信 </v>
      </c>
      <c r="E1268" t="str">
        <f t="shared" ca="1" si="384"/>
        <v xml:space="preserve"> 天猫 </v>
      </c>
      <c r="F1268" t="str">
        <f t="shared" ca="1" si="368"/>
        <v xml:space="preserve"> 信用卡 </v>
      </c>
      <c r="G1268" t="str">
        <f t="shared" ca="1" si="369"/>
        <v xml:space="preserve"> 微信 - 天猫 - 信用卡 </v>
      </c>
      <c r="H1268" t="str">
        <f t="shared" ca="1" si="370"/>
        <v>3132</v>
      </c>
      <c r="I1268">
        <f t="shared" ca="1" si="371"/>
        <v>6</v>
      </c>
      <c r="J1268" t="str">
        <f t="shared" ca="1" si="372"/>
        <v>微信 - 天猫 - 信用卡</v>
      </c>
      <c r="K1268" t="str">
        <f t="shared" ca="1" si="373"/>
        <v>138****3132</v>
      </c>
      <c r="L1268">
        <f t="shared" si="374"/>
        <v>1268</v>
      </c>
      <c r="M1268">
        <f t="shared" si="375"/>
        <v>1267</v>
      </c>
      <c r="N1268" s="3">
        <f t="shared" ca="1" si="382"/>
        <v>117473</v>
      </c>
      <c r="O1268" s="5">
        <f t="shared" ca="1" si="376"/>
        <v>117587</v>
      </c>
      <c r="P1268" t="str">
        <f t="shared" ca="1" si="377"/>
        <v xml:space="preserve"> 信用卡 </v>
      </c>
      <c r="Q1268" t="str">
        <f t="shared" ca="1" si="378"/>
        <v xml:space="preserve"> 微信支付 </v>
      </c>
      <c r="R1268" t="str">
        <f t="shared" ca="1" si="379"/>
        <v xml:space="preserve"> 微信支付 </v>
      </c>
      <c r="S1268" t="str">
        <f t="shared" ca="1" si="380"/>
        <v>信用卡 - 微信支付 - 微信支付</v>
      </c>
    </row>
    <row r="1269" spans="1:19" x14ac:dyDescent="0.2">
      <c r="A1269" s="3">
        <f t="shared" ca="1" si="366"/>
        <v>117587</v>
      </c>
      <c r="B1269">
        <v>101296</v>
      </c>
      <c r="C1269">
        <f t="shared" ca="1" si="367"/>
        <v>13186392530</v>
      </c>
      <c r="D1269" t="str">
        <f t="shared" ca="1" si="384"/>
        <v xml:space="preserve"> 微信 </v>
      </c>
      <c r="E1269" t="str">
        <f t="shared" ca="1" si="384"/>
        <v xml:space="preserve"> 微信 </v>
      </c>
      <c r="F1269" t="str">
        <f t="shared" ca="1" si="368"/>
        <v xml:space="preserve"> 微信支付 </v>
      </c>
      <c r="G1269" t="str">
        <f t="shared" ca="1" si="369"/>
        <v xml:space="preserve"> 微信 - 微信 - 微信支付 </v>
      </c>
      <c r="H1269" t="str">
        <f t="shared" ca="1" si="370"/>
        <v>2530</v>
      </c>
      <c r="I1269">
        <f t="shared" ca="1" si="371"/>
        <v>6</v>
      </c>
      <c r="J1269" t="str">
        <f t="shared" ca="1" si="372"/>
        <v>微信 - 微信 - 微信支付</v>
      </c>
      <c r="K1269" t="str">
        <f t="shared" ca="1" si="373"/>
        <v>131****2530</v>
      </c>
      <c r="L1269">
        <f t="shared" si="374"/>
        <v>1269</v>
      </c>
      <c r="M1269">
        <f t="shared" si="375"/>
        <v>1268</v>
      </c>
      <c r="N1269" s="3">
        <f t="shared" ca="1" si="382"/>
        <v>139935</v>
      </c>
      <c r="O1269" s="5">
        <f t="shared" ca="1" si="376"/>
        <v>163332</v>
      </c>
      <c r="P1269" t="str">
        <f t="shared" ca="1" si="377"/>
        <v xml:space="preserve"> 微信支付 </v>
      </c>
      <c r="Q1269" t="str">
        <f t="shared" ca="1" si="378"/>
        <v xml:space="preserve"> 信用卡 </v>
      </c>
      <c r="R1269" t="str">
        <f t="shared" ca="1" si="379"/>
        <v xml:space="preserve"> 信用卡 </v>
      </c>
      <c r="S1269" t="str">
        <f t="shared" ca="1" si="380"/>
        <v>微信支付 - 信用卡 - 信用卡</v>
      </c>
    </row>
    <row r="1270" spans="1:19" x14ac:dyDescent="0.2">
      <c r="A1270" s="3">
        <f t="shared" ca="1" si="366"/>
        <v>163332</v>
      </c>
      <c r="B1270">
        <v>100639</v>
      </c>
      <c r="C1270">
        <f t="shared" ca="1" si="367"/>
        <v>13451877136</v>
      </c>
      <c r="D1270" t="str">
        <f t="shared" ca="1" si="384"/>
        <v xml:space="preserve"> 微信 </v>
      </c>
      <c r="E1270" t="str">
        <f t="shared" ca="1" si="384"/>
        <v xml:space="preserve"> 微信 </v>
      </c>
      <c r="F1270" t="str">
        <f t="shared" ca="1" si="368"/>
        <v xml:space="preserve"> 信用卡 </v>
      </c>
      <c r="G1270" t="str">
        <f t="shared" ca="1" si="369"/>
        <v xml:space="preserve"> 微信 - 微信 - 信用卡 </v>
      </c>
      <c r="H1270" t="str">
        <f t="shared" ca="1" si="370"/>
        <v>7136</v>
      </c>
      <c r="I1270">
        <f t="shared" ca="1" si="371"/>
        <v>6</v>
      </c>
      <c r="J1270" t="str">
        <f t="shared" ca="1" si="372"/>
        <v>微信 - 微信 - 信用卡</v>
      </c>
      <c r="K1270" t="str">
        <f t="shared" ca="1" si="373"/>
        <v>134****7136</v>
      </c>
      <c r="L1270">
        <f t="shared" si="374"/>
        <v>1270</v>
      </c>
      <c r="M1270">
        <f t="shared" si="375"/>
        <v>1269</v>
      </c>
      <c r="N1270" s="3">
        <f t="shared" ca="1" si="382"/>
        <v>151978</v>
      </c>
      <c r="O1270" s="5">
        <f t="shared" ca="1" si="376"/>
        <v>143406</v>
      </c>
      <c r="P1270" t="str">
        <f t="shared" ca="1" si="377"/>
        <v xml:space="preserve"> 微信支付 </v>
      </c>
      <c r="Q1270" t="str">
        <f t="shared" ca="1" si="378"/>
        <v xml:space="preserve"> 微信支付 </v>
      </c>
      <c r="R1270" t="str">
        <f t="shared" ca="1" si="379"/>
        <v xml:space="preserve"> 信用卡 </v>
      </c>
      <c r="S1270" t="str">
        <f t="shared" ca="1" si="380"/>
        <v>微信支付 - 微信支付 - 信用卡</v>
      </c>
    </row>
    <row r="1271" spans="1:19" x14ac:dyDescent="0.2">
      <c r="A1271" s="3">
        <f t="shared" ca="1" si="366"/>
        <v>143406</v>
      </c>
      <c r="B1271">
        <v>100169</v>
      </c>
      <c r="C1271">
        <f t="shared" ca="1" si="367"/>
        <v>13470752024</v>
      </c>
      <c r="D1271" t="str">
        <f t="shared" ca="1" si="384"/>
        <v xml:space="preserve"> 微信 </v>
      </c>
      <c r="E1271" t="str">
        <f t="shared" ca="1" si="384"/>
        <v xml:space="preserve"> App </v>
      </c>
      <c r="F1271" t="str">
        <f t="shared" ca="1" si="368"/>
        <v xml:space="preserve"> 微信支付 </v>
      </c>
      <c r="G1271" t="str">
        <f t="shared" ca="1" si="369"/>
        <v xml:space="preserve"> 微信 - App - 微信支付 </v>
      </c>
      <c r="H1271" t="str">
        <f t="shared" ca="1" si="370"/>
        <v>2024</v>
      </c>
      <c r="I1271">
        <f t="shared" ca="1" si="371"/>
        <v>6</v>
      </c>
      <c r="J1271" t="str">
        <f t="shared" ca="1" si="372"/>
        <v>微信 - App - 微信支付</v>
      </c>
      <c r="K1271" t="str">
        <f t="shared" ca="1" si="373"/>
        <v>134****2024</v>
      </c>
      <c r="L1271">
        <f t="shared" si="374"/>
        <v>1271</v>
      </c>
      <c r="M1271">
        <f t="shared" si="375"/>
        <v>1270</v>
      </c>
      <c r="N1271" s="3">
        <f t="shared" ca="1" si="382"/>
        <v>187746</v>
      </c>
      <c r="O1271" s="5">
        <f t="shared" ca="1" si="376"/>
        <v>161520</v>
      </c>
      <c r="P1271" t="str">
        <f t="shared" ca="1" si="377"/>
        <v xml:space="preserve"> 信用卡 </v>
      </c>
      <c r="Q1271" t="str">
        <f t="shared" ca="1" si="378"/>
        <v xml:space="preserve"> 微信支付 </v>
      </c>
      <c r="R1271" t="str">
        <f t="shared" ca="1" si="379"/>
        <v xml:space="preserve"> 信用卡 </v>
      </c>
      <c r="S1271" t="str">
        <f t="shared" ca="1" si="380"/>
        <v>信用卡 - 微信支付 - 信用卡</v>
      </c>
    </row>
    <row r="1272" spans="1:19" x14ac:dyDescent="0.2">
      <c r="A1272" s="3">
        <f t="shared" ca="1" si="366"/>
        <v>161520</v>
      </c>
      <c r="B1272">
        <v>100186</v>
      </c>
      <c r="C1272">
        <f t="shared" ca="1" si="367"/>
        <v>13910903749</v>
      </c>
      <c r="D1272" t="str">
        <f t="shared" ca="1" si="384"/>
        <v xml:space="preserve"> 微信 </v>
      </c>
      <c r="E1272" t="str">
        <f t="shared" ca="1" si="384"/>
        <v xml:space="preserve"> 天猫 </v>
      </c>
      <c r="F1272" t="str">
        <f t="shared" ca="1" si="368"/>
        <v xml:space="preserve"> 信用卡 </v>
      </c>
      <c r="G1272" t="str">
        <f t="shared" ca="1" si="369"/>
        <v xml:space="preserve"> 微信 - 天猫 - 信用卡 </v>
      </c>
      <c r="H1272" t="str">
        <f t="shared" ca="1" si="370"/>
        <v>3749</v>
      </c>
      <c r="I1272">
        <f t="shared" ca="1" si="371"/>
        <v>6</v>
      </c>
      <c r="J1272" t="str">
        <f t="shared" ca="1" si="372"/>
        <v>微信 - 天猫 - 信用卡</v>
      </c>
      <c r="K1272" t="str">
        <f t="shared" ca="1" si="373"/>
        <v>139****3749</v>
      </c>
      <c r="L1272">
        <f t="shared" si="374"/>
        <v>1272</v>
      </c>
      <c r="M1272">
        <f t="shared" si="375"/>
        <v>1271</v>
      </c>
      <c r="N1272" s="3">
        <f t="shared" ca="1" si="382"/>
        <v>115654</v>
      </c>
      <c r="O1272" s="5">
        <f t="shared" ca="1" si="376"/>
        <v>103260</v>
      </c>
      <c r="P1272" t="str">
        <f t="shared" ca="1" si="377"/>
        <v xml:space="preserve"> 信用卡 </v>
      </c>
      <c r="Q1272" t="str">
        <f t="shared" ca="1" si="378"/>
        <v xml:space="preserve"> 信用卡 </v>
      </c>
      <c r="R1272" t="str">
        <f t="shared" ca="1" si="379"/>
        <v xml:space="preserve"> 微信支付 </v>
      </c>
      <c r="S1272" t="str">
        <f t="shared" ca="1" si="380"/>
        <v>信用卡 - 信用卡 - 微信支付</v>
      </c>
    </row>
    <row r="1273" spans="1:19" x14ac:dyDescent="0.2">
      <c r="A1273" s="3">
        <f t="shared" ca="1" si="366"/>
        <v>103260</v>
      </c>
      <c r="B1273">
        <v>100449</v>
      </c>
      <c r="C1273">
        <f t="shared" ca="1" si="367"/>
        <v>13747305564</v>
      </c>
      <c r="D1273" t="str">
        <f t="shared" ca="1" si="384"/>
        <v xml:space="preserve"> 天猫 </v>
      </c>
      <c r="E1273" t="str">
        <f t="shared" ca="1" si="384"/>
        <v xml:space="preserve"> 微信 </v>
      </c>
      <c r="F1273" t="str">
        <f t="shared" ca="1" si="368"/>
        <v xml:space="preserve"> 信用卡 </v>
      </c>
      <c r="G1273" t="str">
        <f t="shared" ca="1" si="369"/>
        <v xml:space="preserve"> 天猫 - 微信 - 信用卡 </v>
      </c>
      <c r="H1273" t="str">
        <f t="shared" ca="1" si="370"/>
        <v>5564</v>
      </c>
      <c r="I1273">
        <f t="shared" ca="1" si="371"/>
        <v>6</v>
      </c>
      <c r="J1273" t="str">
        <f t="shared" ca="1" si="372"/>
        <v>天猫 - 微信 - 信用卡</v>
      </c>
      <c r="K1273" t="str">
        <f t="shared" ca="1" si="373"/>
        <v>137****5564</v>
      </c>
      <c r="L1273">
        <f t="shared" si="374"/>
        <v>1273</v>
      </c>
      <c r="M1273">
        <f t="shared" si="375"/>
        <v>1272</v>
      </c>
      <c r="N1273" s="3">
        <f t="shared" ca="1" si="382"/>
        <v>164086</v>
      </c>
      <c r="O1273" s="5">
        <f t="shared" ca="1" si="376"/>
        <v>181694</v>
      </c>
      <c r="P1273" t="str">
        <f t="shared" ca="1" si="377"/>
        <v xml:space="preserve"> 微信支付 </v>
      </c>
      <c r="Q1273" t="str">
        <f t="shared" ca="1" si="378"/>
        <v xml:space="preserve"> 支付宝 </v>
      </c>
      <c r="R1273" t="str">
        <f t="shared" ca="1" si="379"/>
        <v xml:space="preserve"> 微信支付 </v>
      </c>
      <c r="S1273" t="str">
        <f t="shared" ca="1" si="380"/>
        <v>微信支付 - 支付宝 - 微信支付</v>
      </c>
    </row>
    <row r="1274" spans="1:19" x14ac:dyDescent="0.2">
      <c r="A1274" s="3">
        <f t="shared" ca="1" si="366"/>
        <v>181694</v>
      </c>
      <c r="B1274">
        <v>100868</v>
      </c>
      <c r="C1274">
        <f t="shared" ca="1" si="367"/>
        <v>13241715303</v>
      </c>
      <c r="D1274" t="str">
        <f t="shared" ca="1" si="384"/>
        <v xml:space="preserve"> 天猫 </v>
      </c>
      <c r="E1274" t="str">
        <f t="shared" ca="1" si="384"/>
        <v xml:space="preserve"> App </v>
      </c>
      <c r="F1274" t="str">
        <f t="shared" ca="1" si="368"/>
        <v xml:space="preserve"> 信用卡 </v>
      </c>
      <c r="G1274" t="str">
        <f t="shared" ca="1" si="369"/>
        <v xml:space="preserve"> 天猫 - App - 信用卡 </v>
      </c>
      <c r="H1274" t="str">
        <f t="shared" ca="1" si="370"/>
        <v>5303</v>
      </c>
      <c r="I1274">
        <f t="shared" ca="1" si="371"/>
        <v>6</v>
      </c>
      <c r="J1274" t="str">
        <f t="shared" ca="1" si="372"/>
        <v>天猫 - App - 信用卡</v>
      </c>
      <c r="K1274" t="str">
        <f t="shared" ca="1" si="373"/>
        <v>132****5303</v>
      </c>
      <c r="L1274">
        <f t="shared" si="374"/>
        <v>1274</v>
      </c>
      <c r="M1274">
        <f t="shared" si="375"/>
        <v>1273</v>
      </c>
      <c r="N1274" s="3">
        <f t="shared" ca="1" si="382"/>
        <v>129531</v>
      </c>
      <c r="O1274" s="5">
        <f t="shared" ca="1" si="376"/>
        <v>132968</v>
      </c>
      <c r="P1274" t="str">
        <f t="shared" ca="1" si="377"/>
        <v xml:space="preserve"> 微信支付 </v>
      </c>
      <c r="Q1274" t="str">
        <f t="shared" ca="1" si="378"/>
        <v xml:space="preserve"> 支付宝 </v>
      </c>
      <c r="R1274" t="str">
        <f t="shared" ca="1" si="379"/>
        <v xml:space="preserve"> 微信支付 </v>
      </c>
      <c r="S1274" t="str">
        <f t="shared" ca="1" si="380"/>
        <v>微信支付 - 支付宝 - 微信支付</v>
      </c>
    </row>
    <row r="1275" spans="1:19" x14ac:dyDescent="0.2">
      <c r="A1275" s="3">
        <f t="shared" ca="1" si="366"/>
        <v>132968</v>
      </c>
      <c r="B1275">
        <v>101264</v>
      </c>
      <c r="C1275">
        <f t="shared" ca="1" si="367"/>
        <v>13532600928</v>
      </c>
      <c r="D1275" t="str">
        <f t="shared" ca="1" si="384"/>
        <v xml:space="preserve"> 天猫 </v>
      </c>
      <c r="E1275" t="str">
        <f t="shared" ca="1" si="384"/>
        <v xml:space="preserve"> 天猫 </v>
      </c>
      <c r="F1275" t="str">
        <f t="shared" ca="1" si="368"/>
        <v xml:space="preserve"> 微信支付 </v>
      </c>
      <c r="G1275" t="str">
        <f t="shared" ca="1" si="369"/>
        <v xml:space="preserve"> 天猫 - 天猫 - 微信支付 </v>
      </c>
      <c r="H1275" t="str">
        <f t="shared" ca="1" si="370"/>
        <v>0928</v>
      </c>
      <c r="I1275">
        <f t="shared" ca="1" si="371"/>
        <v>6</v>
      </c>
      <c r="J1275" t="str">
        <f t="shared" ca="1" si="372"/>
        <v>天猫 - 天猫 - 微信支付</v>
      </c>
      <c r="K1275" t="str">
        <f t="shared" ca="1" si="373"/>
        <v>135****0928</v>
      </c>
      <c r="L1275">
        <f t="shared" si="374"/>
        <v>1275</v>
      </c>
      <c r="M1275">
        <f t="shared" si="375"/>
        <v>1274</v>
      </c>
      <c r="N1275" s="3">
        <f t="shared" ca="1" si="382"/>
        <v>109371</v>
      </c>
      <c r="O1275" s="5">
        <f t="shared" ca="1" si="376"/>
        <v>182265</v>
      </c>
      <c r="P1275" t="str">
        <f t="shared" ca="1" si="377"/>
        <v xml:space="preserve"> 微信支付 </v>
      </c>
      <c r="Q1275" t="str">
        <f t="shared" ca="1" si="378"/>
        <v xml:space="preserve"> 信用卡 </v>
      </c>
      <c r="R1275" t="str">
        <f t="shared" ca="1" si="379"/>
        <v xml:space="preserve"> 微信支付 </v>
      </c>
      <c r="S1275" t="str">
        <f t="shared" ca="1" si="380"/>
        <v>微信支付 - 信用卡 - 微信支付</v>
      </c>
    </row>
    <row r="1276" spans="1:19" x14ac:dyDescent="0.2">
      <c r="A1276" s="3">
        <f t="shared" ca="1" si="366"/>
        <v>182265</v>
      </c>
      <c r="B1276">
        <v>100672</v>
      </c>
      <c r="C1276">
        <f t="shared" ca="1" si="367"/>
        <v>13568266135</v>
      </c>
      <c r="D1276" t="str">
        <f t="shared" ca="1" si="384"/>
        <v xml:space="preserve"> 天猫 </v>
      </c>
      <c r="E1276" t="str">
        <f t="shared" ca="1" si="384"/>
        <v xml:space="preserve"> 微信 </v>
      </c>
      <c r="F1276" t="str">
        <f t="shared" ca="1" si="368"/>
        <v xml:space="preserve"> 微信支付 </v>
      </c>
      <c r="G1276" t="str">
        <f t="shared" ca="1" si="369"/>
        <v xml:space="preserve"> 天猫 - 微信 - 微信支付 </v>
      </c>
      <c r="H1276" t="str">
        <f t="shared" ca="1" si="370"/>
        <v>6135</v>
      </c>
      <c r="I1276">
        <f t="shared" ca="1" si="371"/>
        <v>6</v>
      </c>
      <c r="J1276" t="str">
        <f t="shared" ca="1" si="372"/>
        <v>天猫 - 微信 - 微信支付</v>
      </c>
      <c r="K1276" t="str">
        <f t="shared" ca="1" si="373"/>
        <v>135****6135</v>
      </c>
      <c r="L1276">
        <f t="shared" si="374"/>
        <v>1276</v>
      </c>
      <c r="M1276">
        <f t="shared" si="375"/>
        <v>1275</v>
      </c>
      <c r="N1276" s="3">
        <f t="shared" ca="1" si="382"/>
        <v>194236</v>
      </c>
      <c r="O1276" s="5">
        <f t="shared" ca="1" si="376"/>
        <v>147882</v>
      </c>
      <c r="P1276" t="str">
        <f t="shared" ca="1" si="377"/>
        <v xml:space="preserve"> 信用卡 </v>
      </c>
      <c r="Q1276" t="str">
        <f t="shared" ca="1" si="378"/>
        <v xml:space="preserve"> 微信支付 </v>
      </c>
      <c r="R1276" t="str">
        <f t="shared" ca="1" si="379"/>
        <v xml:space="preserve"> 微信支付 </v>
      </c>
      <c r="S1276" t="str">
        <f t="shared" ca="1" si="380"/>
        <v>信用卡 - 微信支付 - 微信支付</v>
      </c>
    </row>
    <row r="1277" spans="1:19" x14ac:dyDescent="0.2">
      <c r="A1277" s="3">
        <f t="shared" ca="1" si="366"/>
        <v>147882</v>
      </c>
      <c r="B1277">
        <v>101177</v>
      </c>
      <c r="C1277">
        <f t="shared" ca="1" si="367"/>
        <v>13681980043</v>
      </c>
      <c r="D1277" t="str">
        <f t="shared" ca="1" si="384"/>
        <v xml:space="preserve"> 天猫 </v>
      </c>
      <c r="E1277" t="str">
        <f t="shared" ca="1" si="384"/>
        <v xml:space="preserve"> 微信 </v>
      </c>
      <c r="F1277" t="str">
        <f t="shared" ca="1" si="368"/>
        <v xml:space="preserve"> 微信支付 </v>
      </c>
      <c r="G1277" t="str">
        <f t="shared" ca="1" si="369"/>
        <v xml:space="preserve"> 天猫 - 微信 - 微信支付 </v>
      </c>
      <c r="H1277" t="str">
        <f t="shared" ca="1" si="370"/>
        <v>0043</v>
      </c>
      <c r="I1277">
        <f t="shared" ca="1" si="371"/>
        <v>6</v>
      </c>
      <c r="J1277" t="str">
        <f t="shared" ca="1" si="372"/>
        <v>天猫 - 微信 - 微信支付</v>
      </c>
      <c r="K1277" t="str">
        <f t="shared" ca="1" si="373"/>
        <v>136****0043</v>
      </c>
      <c r="L1277">
        <f t="shared" si="374"/>
        <v>1277</v>
      </c>
      <c r="M1277">
        <f t="shared" si="375"/>
        <v>1276</v>
      </c>
      <c r="N1277" s="3">
        <f t="shared" ca="1" si="382"/>
        <v>171243</v>
      </c>
      <c r="O1277" s="5">
        <f t="shared" ca="1" si="376"/>
        <v>119621</v>
      </c>
      <c r="P1277" t="str">
        <f t="shared" ca="1" si="377"/>
        <v xml:space="preserve"> 微信支付 </v>
      </c>
      <c r="Q1277" t="str">
        <f t="shared" ca="1" si="378"/>
        <v xml:space="preserve"> 支付宝 </v>
      </c>
      <c r="R1277" t="str">
        <f t="shared" ca="1" si="379"/>
        <v xml:space="preserve"> 信用卡 </v>
      </c>
      <c r="S1277" t="str">
        <f t="shared" ca="1" si="380"/>
        <v>微信支付 - 支付宝 - 信用卡</v>
      </c>
    </row>
    <row r="1278" spans="1:19" x14ac:dyDescent="0.2">
      <c r="A1278" s="3">
        <f t="shared" ca="1" si="366"/>
        <v>119621</v>
      </c>
      <c r="B1278">
        <v>100407</v>
      </c>
      <c r="C1278">
        <f t="shared" ca="1" si="367"/>
        <v>13283801339</v>
      </c>
      <c r="D1278" t="str">
        <f t="shared" ca="1" si="384"/>
        <v xml:space="preserve"> 天猫 </v>
      </c>
      <c r="E1278" t="str">
        <f t="shared" ca="1" si="384"/>
        <v xml:space="preserve"> 微信 </v>
      </c>
      <c r="F1278" t="str">
        <f t="shared" ca="1" si="368"/>
        <v xml:space="preserve"> 微信支付 </v>
      </c>
      <c r="G1278" t="str">
        <f t="shared" ca="1" si="369"/>
        <v xml:space="preserve"> 天猫 - 微信 - 微信支付 </v>
      </c>
      <c r="H1278" t="str">
        <f t="shared" ca="1" si="370"/>
        <v>1339</v>
      </c>
      <c r="I1278">
        <f t="shared" ca="1" si="371"/>
        <v>6</v>
      </c>
      <c r="J1278" t="str">
        <f t="shared" ca="1" si="372"/>
        <v>天猫 - 微信 - 微信支付</v>
      </c>
      <c r="K1278" t="str">
        <f t="shared" ca="1" si="373"/>
        <v>132****1339</v>
      </c>
      <c r="L1278">
        <f t="shared" si="374"/>
        <v>1278</v>
      </c>
      <c r="M1278">
        <f t="shared" si="375"/>
        <v>1277</v>
      </c>
      <c r="N1278" s="3">
        <f t="shared" ca="1" si="382"/>
        <v>100834</v>
      </c>
      <c r="O1278" s="5">
        <f t="shared" ca="1" si="376"/>
        <v>118099</v>
      </c>
      <c r="P1278" t="str">
        <f t="shared" ca="1" si="377"/>
        <v xml:space="preserve"> 支付宝 </v>
      </c>
      <c r="Q1278" t="str">
        <f t="shared" ca="1" si="378"/>
        <v xml:space="preserve"> 信用卡 </v>
      </c>
      <c r="R1278" t="str">
        <f t="shared" ca="1" si="379"/>
        <v xml:space="preserve"> 支付宝 </v>
      </c>
      <c r="S1278" t="str">
        <f t="shared" ca="1" si="380"/>
        <v>支付宝 - 信用卡 - 支付宝</v>
      </c>
    </row>
    <row r="1279" spans="1:19" x14ac:dyDescent="0.2">
      <c r="A1279" s="3">
        <f t="shared" ca="1" si="366"/>
        <v>118099</v>
      </c>
      <c r="B1279">
        <v>101132</v>
      </c>
      <c r="C1279">
        <f t="shared" ca="1" si="367"/>
        <v>13383193082</v>
      </c>
      <c r="D1279" t="str">
        <f t="shared" ca="1" si="384"/>
        <v xml:space="preserve"> 天猫 </v>
      </c>
      <c r="E1279" t="str">
        <f t="shared" ca="1" si="384"/>
        <v xml:space="preserve"> 天猫 </v>
      </c>
      <c r="F1279" t="str">
        <f t="shared" ca="1" si="368"/>
        <v xml:space="preserve"> 支付宝 </v>
      </c>
      <c r="G1279" t="str">
        <f t="shared" ca="1" si="369"/>
        <v xml:space="preserve"> 天猫 - 天猫 - 支付宝 </v>
      </c>
      <c r="H1279" t="str">
        <f t="shared" ca="1" si="370"/>
        <v>3082</v>
      </c>
      <c r="I1279">
        <f t="shared" ca="1" si="371"/>
        <v>6</v>
      </c>
      <c r="J1279" t="str">
        <f t="shared" ca="1" si="372"/>
        <v>天猫 - 天猫 - 支付宝</v>
      </c>
      <c r="K1279" t="str">
        <f t="shared" ca="1" si="373"/>
        <v>133****3082</v>
      </c>
      <c r="L1279">
        <f t="shared" si="374"/>
        <v>1279</v>
      </c>
      <c r="M1279">
        <f t="shared" si="375"/>
        <v>1278</v>
      </c>
      <c r="N1279" s="3">
        <f t="shared" ca="1" si="382"/>
        <v>184016</v>
      </c>
      <c r="O1279" s="5">
        <f t="shared" ca="1" si="376"/>
        <v>190142</v>
      </c>
      <c r="P1279" t="str">
        <f t="shared" ca="1" si="377"/>
        <v xml:space="preserve"> 信用卡 </v>
      </c>
      <c r="Q1279" t="str">
        <f t="shared" ca="1" si="378"/>
        <v xml:space="preserve"> 支付宝 </v>
      </c>
      <c r="R1279" t="str">
        <f t="shared" ca="1" si="379"/>
        <v xml:space="preserve"> 微信支付 </v>
      </c>
      <c r="S1279" t="str">
        <f t="shared" ca="1" si="380"/>
        <v>信用卡 - 支付宝 - 微信支付</v>
      </c>
    </row>
    <row r="1280" spans="1:19" x14ac:dyDescent="0.2">
      <c r="A1280" s="3">
        <f t="shared" ca="1" si="366"/>
        <v>190142</v>
      </c>
      <c r="B1280">
        <v>100669</v>
      </c>
      <c r="C1280">
        <f t="shared" ca="1" si="367"/>
        <v>13793150989</v>
      </c>
      <c r="D1280" t="str">
        <f t="shared" ca="1" si="384"/>
        <v xml:space="preserve"> 微信 </v>
      </c>
      <c r="E1280" t="str">
        <f t="shared" ca="1" si="384"/>
        <v xml:space="preserve"> 微信 </v>
      </c>
      <c r="F1280" t="str">
        <f t="shared" ca="1" si="368"/>
        <v xml:space="preserve"> 信用卡 </v>
      </c>
      <c r="G1280" t="str">
        <f t="shared" ca="1" si="369"/>
        <v xml:space="preserve"> 微信 - 微信 - 信用卡 </v>
      </c>
      <c r="H1280" t="str">
        <f t="shared" ca="1" si="370"/>
        <v>0989</v>
      </c>
      <c r="I1280">
        <f t="shared" ca="1" si="371"/>
        <v>6</v>
      </c>
      <c r="J1280" t="str">
        <f t="shared" ca="1" si="372"/>
        <v>微信 - 微信 - 信用卡</v>
      </c>
      <c r="K1280" t="str">
        <f t="shared" ca="1" si="373"/>
        <v>137****0989</v>
      </c>
      <c r="L1280">
        <f t="shared" si="374"/>
        <v>1280</v>
      </c>
      <c r="M1280">
        <f t="shared" si="375"/>
        <v>1279</v>
      </c>
      <c r="N1280" s="3">
        <f t="shared" ca="1" si="382"/>
        <v>132948</v>
      </c>
      <c r="O1280" s="5">
        <f t="shared" ca="1" si="376"/>
        <v>141714</v>
      </c>
      <c r="P1280" t="str">
        <f t="shared" ca="1" si="377"/>
        <v xml:space="preserve"> 支付宝 </v>
      </c>
      <c r="Q1280" t="str">
        <f t="shared" ca="1" si="378"/>
        <v xml:space="preserve"> 微信支付 </v>
      </c>
      <c r="R1280" t="str">
        <f t="shared" ca="1" si="379"/>
        <v xml:space="preserve"> 信用卡 </v>
      </c>
      <c r="S1280" t="str">
        <f t="shared" ca="1" si="380"/>
        <v>支付宝 - 微信支付 - 信用卡</v>
      </c>
    </row>
    <row r="1281" spans="1:19" x14ac:dyDescent="0.2">
      <c r="A1281" s="3">
        <f t="shared" ca="1" si="366"/>
        <v>141714</v>
      </c>
      <c r="B1281">
        <v>100701</v>
      </c>
      <c r="C1281">
        <f t="shared" ca="1" si="367"/>
        <v>13835756316</v>
      </c>
      <c r="D1281" t="str">
        <f t="shared" ca="1" si="384"/>
        <v xml:space="preserve"> 天猫 </v>
      </c>
      <c r="E1281" t="str">
        <f t="shared" ca="1" si="384"/>
        <v xml:space="preserve"> 天猫 </v>
      </c>
      <c r="F1281" t="str">
        <f t="shared" ca="1" si="368"/>
        <v xml:space="preserve"> 支付宝 </v>
      </c>
      <c r="G1281" t="str">
        <f t="shared" ca="1" si="369"/>
        <v xml:space="preserve"> 天猫 - 天猫 - 支付宝 </v>
      </c>
      <c r="H1281" t="str">
        <f t="shared" ca="1" si="370"/>
        <v>6316</v>
      </c>
      <c r="I1281">
        <f t="shared" ca="1" si="371"/>
        <v>6</v>
      </c>
      <c r="J1281" t="str">
        <f t="shared" ca="1" si="372"/>
        <v>天猫 - 天猫 - 支付宝</v>
      </c>
      <c r="K1281" t="str">
        <f t="shared" ca="1" si="373"/>
        <v>138****6316</v>
      </c>
      <c r="L1281">
        <f t="shared" si="374"/>
        <v>1281</v>
      </c>
      <c r="M1281">
        <f t="shared" si="375"/>
        <v>1280</v>
      </c>
      <c r="N1281" s="3">
        <f t="shared" ca="1" si="382"/>
        <v>140517</v>
      </c>
      <c r="O1281" s="5">
        <f t="shared" ca="1" si="376"/>
        <v>199375</v>
      </c>
      <c r="P1281" t="str">
        <f t="shared" ca="1" si="377"/>
        <v xml:space="preserve"> 支付宝 </v>
      </c>
      <c r="Q1281" t="str">
        <f t="shared" ca="1" si="378"/>
        <v xml:space="preserve"> 信用卡 </v>
      </c>
      <c r="R1281" t="str">
        <f t="shared" ca="1" si="379"/>
        <v xml:space="preserve"> 微信支付 </v>
      </c>
      <c r="S1281" t="str">
        <f t="shared" ca="1" si="380"/>
        <v>支付宝 - 信用卡 - 微信支付</v>
      </c>
    </row>
    <row r="1282" spans="1:19" x14ac:dyDescent="0.2">
      <c r="A1282" s="3">
        <f t="shared" ref="A1282:A1345" ca="1" si="385">ROUND((RAND()*100000+100000),0)</f>
        <v>199375</v>
      </c>
      <c r="B1282">
        <v>101240</v>
      </c>
      <c r="C1282">
        <f t="shared" ref="C1282:C1345" ca="1" si="386">ROUND((13000000000+RAND()*1000000000),0)</f>
        <v>13987588325</v>
      </c>
      <c r="D1282" t="str">
        <f t="shared" ref="D1282:E1301" ca="1" si="387">IF(RAND()&lt;0.33," 天猫 ",IF(RAND()&lt;0.66," 微信 "," App "))</f>
        <v xml:space="preserve"> 微信 </v>
      </c>
      <c r="E1282" t="str">
        <f t="shared" ca="1" si="387"/>
        <v xml:space="preserve"> 天猫 </v>
      </c>
      <c r="F1282" t="str">
        <f t="shared" ref="F1282:F1345" ca="1" si="388">IF(RAND()&lt;0.33," 信用卡 ",IF(RAND()&lt;0.66," 微信支付 "," 支付宝 "))</f>
        <v xml:space="preserve"> 微信支付 </v>
      </c>
      <c r="G1282" t="str">
        <f t="shared" ref="G1282:G1345" ca="1" si="389">CONCATENATE(D1282,"-",E1282,"-",F1282)</f>
        <v xml:space="preserve"> 微信 - 天猫 - 微信支付 </v>
      </c>
      <c r="H1282" t="str">
        <f t="shared" ref="H1282:H1345" ca="1" si="390">RIGHT(C1282,4)</f>
        <v>8325</v>
      </c>
      <c r="I1282">
        <f t="shared" ref="I1282:I1345" ca="1" si="391">LEN(A1282)</f>
        <v>6</v>
      </c>
      <c r="J1282" t="str">
        <f t="shared" ref="J1282:J1345" ca="1" si="392">TRIM(G1282)</f>
        <v>微信 - 天猫 - 微信支付</v>
      </c>
      <c r="K1282" t="str">
        <f t="shared" ref="K1282:K1345" ca="1" si="393">REPLACE(C1282,4,4,"****")</f>
        <v>139****8325</v>
      </c>
      <c r="L1282">
        <f t="shared" ref="L1282:L1345" si="394">ROW(A1282)</f>
        <v>1282</v>
      </c>
      <c r="M1282">
        <f t="shared" ref="M1282:M1345" si="395">MATCH(B1282,$B$2:$B$1501,)</f>
        <v>1281</v>
      </c>
      <c r="N1282" s="3">
        <f t="shared" ca="1" si="382"/>
        <v>165871</v>
      </c>
      <c r="O1282" s="5">
        <f t="shared" ref="O1282:O1345" ca="1" si="396">A1283</f>
        <v>188210</v>
      </c>
      <c r="P1282" t="str">
        <f t="shared" ca="1" si="377"/>
        <v xml:space="preserve"> 信用卡 </v>
      </c>
      <c r="Q1282" t="str">
        <f t="shared" ca="1" si="378"/>
        <v xml:space="preserve"> 微信支付 </v>
      </c>
      <c r="R1282" t="str">
        <f t="shared" ca="1" si="379"/>
        <v xml:space="preserve"> 信用卡 </v>
      </c>
      <c r="S1282" t="str">
        <f t="shared" ca="1" si="380"/>
        <v>信用卡 - 微信支付 - 信用卡</v>
      </c>
    </row>
    <row r="1283" spans="1:19" x14ac:dyDescent="0.2">
      <c r="A1283" s="3">
        <f t="shared" ca="1" si="385"/>
        <v>188210</v>
      </c>
      <c r="B1283">
        <v>101045</v>
      </c>
      <c r="C1283">
        <f t="shared" ca="1" si="386"/>
        <v>13108880072</v>
      </c>
      <c r="D1283" t="str">
        <f t="shared" ca="1" si="387"/>
        <v xml:space="preserve"> 微信 </v>
      </c>
      <c r="E1283" t="str">
        <f t="shared" ca="1" si="387"/>
        <v xml:space="preserve"> 微信 </v>
      </c>
      <c r="F1283" t="str">
        <f t="shared" ca="1" si="388"/>
        <v xml:space="preserve"> 微信支付 </v>
      </c>
      <c r="G1283" t="str">
        <f t="shared" ca="1" si="389"/>
        <v xml:space="preserve"> 微信 - 微信 - 微信支付 </v>
      </c>
      <c r="H1283" t="str">
        <f t="shared" ca="1" si="390"/>
        <v>0072</v>
      </c>
      <c r="I1283">
        <f t="shared" ca="1" si="391"/>
        <v>6</v>
      </c>
      <c r="J1283" t="str">
        <f t="shared" ca="1" si="392"/>
        <v>微信 - 微信 - 微信支付</v>
      </c>
      <c r="K1283" t="str">
        <f t="shared" ca="1" si="393"/>
        <v>131****0072</v>
      </c>
      <c r="L1283">
        <f t="shared" si="394"/>
        <v>1283</v>
      </c>
      <c r="M1283">
        <f t="shared" si="395"/>
        <v>1282</v>
      </c>
      <c r="N1283" s="3">
        <f t="shared" ca="1" si="382"/>
        <v>146748</v>
      </c>
      <c r="O1283" s="5">
        <f t="shared" ca="1" si="396"/>
        <v>134536</v>
      </c>
      <c r="P1283" t="str">
        <f t="shared" ca="1" si="377"/>
        <v xml:space="preserve"> 微信支付 </v>
      </c>
      <c r="Q1283" t="str">
        <f t="shared" ca="1" si="378"/>
        <v xml:space="preserve"> 信用卡 </v>
      </c>
      <c r="R1283" t="str">
        <f t="shared" ca="1" si="379"/>
        <v xml:space="preserve"> 信用卡 </v>
      </c>
      <c r="S1283" t="str">
        <f t="shared" ca="1" si="380"/>
        <v>微信支付 - 信用卡 - 信用卡</v>
      </c>
    </row>
    <row r="1284" spans="1:19" x14ac:dyDescent="0.2">
      <c r="A1284" s="3">
        <f t="shared" ca="1" si="385"/>
        <v>134536</v>
      </c>
      <c r="B1284">
        <v>101298</v>
      </c>
      <c r="C1284">
        <f t="shared" ca="1" si="386"/>
        <v>13753979644</v>
      </c>
      <c r="D1284" t="str">
        <f t="shared" ca="1" si="387"/>
        <v xml:space="preserve"> 微信 </v>
      </c>
      <c r="E1284" t="str">
        <f t="shared" ca="1" si="387"/>
        <v xml:space="preserve"> 天猫 </v>
      </c>
      <c r="F1284" t="str">
        <f t="shared" ca="1" si="388"/>
        <v xml:space="preserve"> 微信支付 </v>
      </c>
      <c r="G1284" t="str">
        <f t="shared" ca="1" si="389"/>
        <v xml:space="preserve"> 微信 - 天猫 - 微信支付 </v>
      </c>
      <c r="H1284" t="str">
        <f t="shared" ca="1" si="390"/>
        <v>9644</v>
      </c>
      <c r="I1284">
        <f t="shared" ca="1" si="391"/>
        <v>6</v>
      </c>
      <c r="J1284" t="str">
        <f t="shared" ca="1" si="392"/>
        <v>微信 - 天猫 - 微信支付</v>
      </c>
      <c r="K1284" t="str">
        <f t="shared" ca="1" si="393"/>
        <v>137****9644</v>
      </c>
      <c r="L1284">
        <f t="shared" si="394"/>
        <v>1284</v>
      </c>
      <c r="M1284">
        <f t="shared" si="395"/>
        <v>1283</v>
      </c>
      <c r="N1284" s="3">
        <f t="shared" ca="1" si="382"/>
        <v>150639</v>
      </c>
      <c r="O1284" s="5">
        <f t="shared" ca="1" si="396"/>
        <v>178873</v>
      </c>
      <c r="P1284" t="str">
        <f t="shared" ref="P1284:P1347" ca="1" si="397">INDEX($F$2:$F$1501,(MATCH($B1283+1,$B$2:$B$1501,)))</f>
        <v xml:space="preserve"> 微信支付 </v>
      </c>
      <c r="Q1284" t="str">
        <f t="shared" ref="Q1284:Q1347" ca="1" si="398">INDEX($F$2:$F$1501,(MATCH($B1283+2,$B$2:$B$1501,)))</f>
        <v xml:space="preserve"> 微信支付 </v>
      </c>
      <c r="R1284" t="str">
        <f t="shared" ref="R1284:R1347" ca="1" si="399">INDEX($F$2:$F$1501,(MATCH($B1283+3,$B$2:$B$1501,)))</f>
        <v xml:space="preserve"> 微信支付 </v>
      </c>
      <c r="S1284" t="str">
        <f t="shared" ref="S1284:S1347" ca="1" si="400">TRIM(_xlfn.CONCAT(P1284,"-",Q1284,"-",R1284))</f>
        <v>微信支付 - 微信支付 - 微信支付</v>
      </c>
    </row>
    <row r="1285" spans="1:19" x14ac:dyDescent="0.2">
      <c r="A1285" s="3">
        <f t="shared" ca="1" si="385"/>
        <v>178873</v>
      </c>
      <c r="B1285">
        <v>101043</v>
      </c>
      <c r="C1285">
        <f t="shared" ca="1" si="386"/>
        <v>13798742087</v>
      </c>
      <c r="D1285" t="str">
        <f t="shared" ca="1" si="387"/>
        <v xml:space="preserve"> 微信 </v>
      </c>
      <c r="E1285" t="str">
        <f t="shared" ca="1" si="387"/>
        <v xml:space="preserve"> 天猫 </v>
      </c>
      <c r="F1285" t="str">
        <f t="shared" ca="1" si="388"/>
        <v xml:space="preserve"> 信用卡 </v>
      </c>
      <c r="G1285" t="str">
        <f t="shared" ca="1" si="389"/>
        <v xml:space="preserve"> 微信 - 天猫 - 信用卡 </v>
      </c>
      <c r="H1285" t="str">
        <f t="shared" ca="1" si="390"/>
        <v>2087</v>
      </c>
      <c r="I1285">
        <f t="shared" ca="1" si="391"/>
        <v>6</v>
      </c>
      <c r="J1285" t="str">
        <f t="shared" ca="1" si="392"/>
        <v>微信 - 天猫 - 信用卡</v>
      </c>
      <c r="K1285" t="str">
        <f t="shared" ca="1" si="393"/>
        <v>137****2087</v>
      </c>
      <c r="L1285">
        <f t="shared" si="394"/>
        <v>1285</v>
      </c>
      <c r="M1285">
        <f t="shared" si="395"/>
        <v>1284</v>
      </c>
      <c r="N1285" s="3">
        <f t="shared" ca="1" si="382"/>
        <v>159739</v>
      </c>
      <c r="O1285" s="5">
        <f t="shared" ca="1" si="396"/>
        <v>132950</v>
      </c>
      <c r="P1285" t="str">
        <f t="shared" ca="1" si="397"/>
        <v xml:space="preserve"> 信用卡 </v>
      </c>
      <c r="Q1285" t="str">
        <f t="shared" ca="1" si="398"/>
        <v xml:space="preserve"> 支付宝 </v>
      </c>
      <c r="R1285" t="str">
        <f t="shared" ca="1" si="399"/>
        <v xml:space="preserve"> 支付宝 </v>
      </c>
      <c r="S1285" t="str">
        <f t="shared" ca="1" si="400"/>
        <v>信用卡 - 支付宝 - 支付宝</v>
      </c>
    </row>
    <row r="1286" spans="1:19" x14ac:dyDescent="0.2">
      <c r="A1286" s="3">
        <f t="shared" ca="1" si="385"/>
        <v>132950</v>
      </c>
      <c r="B1286">
        <v>101224</v>
      </c>
      <c r="C1286">
        <f t="shared" ca="1" si="386"/>
        <v>13069679824</v>
      </c>
      <c r="D1286" t="str">
        <f t="shared" ca="1" si="387"/>
        <v xml:space="preserve"> 微信 </v>
      </c>
      <c r="E1286" t="str">
        <f t="shared" ca="1" si="387"/>
        <v xml:space="preserve"> 微信 </v>
      </c>
      <c r="F1286" t="str">
        <f t="shared" ca="1" si="388"/>
        <v xml:space="preserve"> 微信支付 </v>
      </c>
      <c r="G1286" t="str">
        <f t="shared" ca="1" si="389"/>
        <v xml:space="preserve"> 微信 - 微信 - 微信支付 </v>
      </c>
      <c r="H1286" t="str">
        <f t="shared" ca="1" si="390"/>
        <v>9824</v>
      </c>
      <c r="I1286">
        <f t="shared" ca="1" si="391"/>
        <v>6</v>
      </c>
      <c r="J1286" t="str">
        <f t="shared" ca="1" si="392"/>
        <v>微信 - 微信 - 微信支付</v>
      </c>
      <c r="K1286" t="str">
        <f t="shared" ca="1" si="393"/>
        <v>130****9824</v>
      </c>
      <c r="L1286">
        <f t="shared" si="394"/>
        <v>1286</v>
      </c>
      <c r="M1286">
        <f t="shared" si="395"/>
        <v>1285</v>
      </c>
      <c r="N1286" s="3">
        <f t="shared" ca="1" si="382"/>
        <v>152015</v>
      </c>
      <c r="O1286" s="5">
        <f t="shared" ca="1" si="396"/>
        <v>174688</v>
      </c>
      <c r="P1286" t="str">
        <f t="shared" ca="1" si="397"/>
        <v xml:space="preserve"> 支付宝 </v>
      </c>
      <c r="Q1286" t="str">
        <f t="shared" ca="1" si="398"/>
        <v xml:space="preserve"> 微信支付 </v>
      </c>
      <c r="R1286" t="str">
        <f t="shared" ca="1" si="399"/>
        <v xml:space="preserve"> 微信支付 </v>
      </c>
      <c r="S1286" t="str">
        <f t="shared" ca="1" si="400"/>
        <v>支付宝 - 微信支付 - 微信支付</v>
      </c>
    </row>
    <row r="1287" spans="1:19" x14ac:dyDescent="0.2">
      <c r="A1287" s="3">
        <f t="shared" ca="1" si="385"/>
        <v>174688</v>
      </c>
      <c r="B1287">
        <v>100920</v>
      </c>
      <c r="C1287">
        <f t="shared" ca="1" si="386"/>
        <v>13807798967</v>
      </c>
      <c r="D1287" t="str">
        <f t="shared" ca="1" si="387"/>
        <v xml:space="preserve"> 天猫 </v>
      </c>
      <c r="E1287" t="str">
        <f t="shared" ca="1" si="387"/>
        <v xml:space="preserve"> 微信 </v>
      </c>
      <c r="F1287" t="str">
        <f t="shared" ca="1" si="388"/>
        <v xml:space="preserve"> 信用卡 </v>
      </c>
      <c r="G1287" t="str">
        <f t="shared" ca="1" si="389"/>
        <v xml:space="preserve"> 天猫 - 微信 - 信用卡 </v>
      </c>
      <c r="H1287" t="str">
        <f t="shared" ca="1" si="390"/>
        <v>8967</v>
      </c>
      <c r="I1287">
        <f t="shared" ca="1" si="391"/>
        <v>6</v>
      </c>
      <c r="J1287" t="str">
        <f t="shared" ca="1" si="392"/>
        <v>天猫 - 微信 - 信用卡</v>
      </c>
      <c r="K1287" t="str">
        <f t="shared" ca="1" si="393"/>
        <v>138****8967</v>
      </c>
      <c r="L1287">
        <f t="shared" si="394"/>
        <v>1287</v>
      </c>
      <c r="M1287">
        <f t="shared" si="395"/>
        <v>1286</v>
      </c>
      <c r="N1287" s="3">
        <f t="shared" ca="1" si="382"/>
        <v>180094</v>
      </c>
      <c r="O1287" s="5">
        <f t="shared" ca="1" si="396"/>
        <v>114878</v>
      </c>
      <c r="P1287" t="str">
        <f t="shared" ca="1" si="397"/>
        <v xml:space="preserve"> 支付宝 </v>
      </c>
      <c r="Q1287" t="str">
        <f t="shared" ca="1" si="398"/>
        <v xml:space="preserve"> 支付宝 </v>
      </c>
      <c r="R1287" t="str">
        <f t="shared" ca="1" si="399"/>
        <v xml:space="preserve"> 支付宝 </v>
      </c>
      <c r="S1287" t="str">
        <f t="shared" ca="1" si="400"/>
        <v>支付宝 - 支付宝 - 支付宝</v>
      </c>
    </row>
    <row r="1288" spans="1:19" x14ac:dyDescent="0.2">
      <c r="A1288" s="3">
        <f t="shared" ca="1" si="385"/>
        <v>114878</v>
      </c>
      <c r="B1288">
        <v>101407</v>
      </c>
      <c r="C1288">
        <f t="shared" ca="1" si="386"/>
        <v>13658386867</v>
      </c>
      <c r="D1288" t="str">
        <f t="shared" ca="1" si="387"/>
        <v xml:space="preserve"> 天猫 </v>
      </c>
      <c r="E1288" t="str">
        <f t="shared" ca="1" si="387"/>
        <v xml:space="preserve"> 天猫 </v>
      </c>
      <c r="F1288" t="str">
        <f t="shared" ca="1" si="388"/>
        <v xml:space="preserve"> 支付宝 </v>
      </c>
      <c r="G1288" t="str">
        <f t="shared" ca="1" si="389"/>
        <v xml:space="preserve"> 天猫 - 天猫 - 支付宝 </v>
      </c>
      <c r="H1288" t="str">
        <f t="shared" ca="1" si="390"/>
        <v>6867</v>
      </c>
      <c r="I1288">
        <f t="shared" ca="1" si="391"/>
        <v>6</v>
      </c>
      <c r="J1288" t="str">
        <f t="shared" ca="1" si="392"/>
        <v>天猫 - 天猫 - 支付宝</v>
      </c>
      <c r="K1288" t="str">
        <f t="shared" ca="1" si="393"/>
        <v>136****6867</v>
      </c>
      <c r="L1288">
        <f t="shared" si="394"/>
        <v>1288</v>
      </c>
      <c r="M1288">
        <f t="shared" si="395"/>
        <v>1287</v>
      </c>
      <c r="N1288" s="3">
        <f t="shared" ca="1" si="382"/>
        <v>159276</v>
      </c>
      <c r="O1288" s="5">
        <f t="shared" ca="1" si="396"/>
        <v>170054</v>
      </c>
      <c r="P1288" t="str">
        <f t="shared" ca="1" si="397"/>
        <v xml:space="preserve"> 微信支付 </v>
      </c>
      <c r="Q1288" t="str">
        <f t="shared" ca="1" si="398"/>
        <v xml:space="preserve"> 信用卡 </v>
      </c>
      <c r="R1288" t="str">
        <f t="shared" ca="1" si="399"/>
        <v xml:space="preserve"> 微信支付 </v>
      </c>
      <c r="S1288" t="str">
        <f t="shared" ca="1" si="400"/>
        <v>微信支付 - 信用卡 - 微信支付</v>
      </c>
    </row>
    <row r="1289" spans="1:19" x14ac:dyDescent="0.2">
      <c r="A1289" s="3">
        <f t="shared" ca="1" si="385"/>
        <v>170054</v>
      </c>
      <c r="B1289">
        <v>101134</v>
      </c>
      <c r="C1289">
        <f t="shared" ca="1" si="386"/>
        <v>13863991843</v>
      </c>
      <c r="D1289" t="str">
        <f t="shared" ca="1" si="387"/>
        <v xml:space="preserve"> 天猫 </v>
      </c>
      <c r="E1289" t="str">
        <f t="shared" ca="1" si="387"/>
        <v xml:space="preserve"> 天猫 </v>
      </c>
      <c r="F1289" t="str">
        <f t="shared" ca="1" si="388"/>
        <v xml:space="preserve"> 微信支付 </v>
      </c>
      <c r="G1289" t="str">
        <f t="shared" ca="1" si="389"/>
        <v xml:space="preserve"> 天猫 - 天猫 - 微信支付 </v>
      </c>
      <c r="H1289" t="str">
        <f t="shared" ca="1" si="390"/>
        <v>1843</v>
      </c>
      <c r="I1289">
        <f t="shared" ca="1" si="391"/>
        <v>6</v>
      </c>
      <c r="J1289" t="str">
        <f t="shared" ca="1" si="392"/>
        <v>天猫 - 天猫 - 微信支付</v>
      </c>
      <c r="K1289" t="str">
        <f t="shared" ca="1" si="393"/>
        <v>138****1843</v>
      </c>
      <c r="L1289">
        <f t="shared" si="394"/>
        <v>1289</v>
      </c>
      <c r="M1289">
        <f t="shared" si="395"/>
        <v>1288</v>
      </c>
      <c r="N1289" s="3">
        <f t="shared" ca="1" si="382"/>
        <v>118211</v>
      </c>
      <c r="O1289" s="5">
        <f t="shared" ca="1" si="396"/>
        <v>148223</v>
      </c>
      <c r="P1289" t="str">
        <f t="shared" ca="1" si="397"/>
        <v xml:space="preserve"> 微信支付 </v>
      </c>
      <c r="Q1289" t="str">
        <f t="shared" ca="1" si="398"/>
        <v xml:space="preserve"> 微信支付 </v>
      </c>
      <c r="R1289" t="str">
        <f t="shared" ca="1" si="399"/>
        <v xml:space="preserve"> 信用卡 </v>
      </c>
      <c r="S1289" t="str">
        <f t="shared" ca="1" si="400"/>
        <v>微信支付 - 微信支付 - 信用卡</v>
      </c>
    </row>
    <row r="1290" spans="1:19" x14ac:dyDescent="0.2">
      <c r="A1290" s="3">
        <f t="shared" ca="1" si="385"/>
        <v>148223</v>
      </c>
      <c r="B1290">
        <v>100846</v>
      </c>
      <c r="C1290">
        <f t="shared" ca="1" si="386"/>
        <v>13707747999</v>
      </c>
      <c r="D1290" t="str">
        <f t="shared" ca="1" si="387"/>
        <v xml:space="preserve"> 天猫 </v>
      </c>
      <c r="E1290" t="str">
        <f t="shared" ca="1" si="387"/>
        <v xml:space="preserve"> 微信 </v>
      </c>
      <c r="F1290" t="str">
        <f t="shared" ca="1" si="388"/>
        <v xml:space="preserve"> 信用卡 </v>
      </c>
      <c r="G1290" t="str">
        <f t="shared" ca="1" si="389"/>
        <v xml:space="preserve"> 天猫 - 微信 - 信用卡 </v>
      </c>
      <c r="H1290" t="str">
        <f t="shared" ca="1" si="390"/>
        <v>7999</v>
      </c>
      <c r="I1290">
        <f t="shared" ca="1" si="391"/>
        <v>6</v>
      </c>
      <c r="J1290" t="str">
        <f t="shared" ca="1" si="392"/>
        <v>天猫 - 微信 - 信用卡</v>
      </c>
      <c r="K1290" t="str">
        <f t="shared" ca="1" si="393"/>
        <v>137****7999</v>
      </c>
      <c r="L1290">
        <f t="shared" si="394"/>
        <v>1290</v>
      </c>
      <c r="M1290">
        <f t="shared" si="395"/>
        <v>1289</v>
      </c>
      <c r="N1290" s="3">
        <f t="shared" ref="N1290:N1353" ca="1" si="401">INDEX($A$2:$A$1501,(MATCH(B1290+1,$B$2:$B$1501,)))</f>
        <v>157963</v>
      </c>
      <c r="O1290" s="5">
        <f t="shared" ca="1" si="396"/>
        <v>161972</v>
      </c>
      <c r="P1290" t="str">
        <f t="shared" ca="1" si="397"/>
        <v xml:space="preserve"> 信用卡 </v>
      </c>
      <c r="Q1290" t="str">
        <f t="shared" ca="1" si="398"/>
        <v xml:space="preserve"> 信用卡 </v>
      </c>
      <c r="R1290" t="str">
        <f t="shared" ca="1" si="399"/>
        <v xml:space="preserve"> 支付宝 </v>
      </c>
      <c r="S1290" t="str">
        <f t="shared" ca="1" si="400"/>
        <v>信用卡 - 信用卡 - 支付宝</v>
      </c>
    </row>
    <row r="1291" spans="1:19" x14ac:dyDescent="0.2">
      <c r="A1291" s="3">
        <f t="shared" ca="1" si="385"/>
        <v>161972</v>
      </c>
      <c r="B1291">
        <v>100584</v>
      </c>
      <c r="C1291">
        <f t="shared" ca="1" si="386"/>
        <v>13348030789</v>
      </c>
      <c r="D1291" t="str">
        <f t="shared" ca="1" si="387"/>
        <v xml:space="preserve"> 天猫 </v>
      </c>
      <c r="E1291" t="str">
        <f t="shared" ca="1" si="387"/>
        <v xml:space="preserve"> 天猫 </v>
      </c>
      <c r="F1291" t="str">
        <f t="shared" ca="1" si="388"/>
        <v xml:space="preserve"> 支付宝 </v>
      </c>
      <c r="G1291" t="str">
        <f t="shared" ca="1" si="389"/>
        <v xml:space="preserve"> 天猫 - 天猫 - 支付宝 </v>
      </c>
      <c r="H1291" t="str">
        <f t="shared" ca="1" si="390"/>
        <v>0789</v>
      </c>
      <c r="I1291">
        <f t="shared" ca="1" si="391"/>
        <v>6</v>
      </c>
      <c r="J1291" t="str">
        <f t="shared" ca="1" si="392"/>
        <v>天猫 - 天猫 - 支付宝</v>
      </c>
      <c r="K1291" t="str">
        <f t="shared" ca="1" si="393"/>
        <v>133****0789</v>
      </c>
      <c r="L1291">
        <f t="shared" si="394"/>
        <v>1291</v>
      </c>
      <c r="M1291">
        <f t="shared" si="395"/>
        <v>1290</v>
      </c>
      <c r="N1291" s="3">
        <f t="shared" ca="1" si="401"/>
        <v>170252</v>
      </c>
      <c r="O1291" s="5">
        <f t="shared" ca="1" si="396"/>
        <v>106825</v>
      </c>
      <c r="P1291" t="str">
        <f t="shared" ca="1" si="397"/>
        <v xml:space="preserve"> 微信支付 </v>
      </c>
      <c r="Q1291" t="str">
        <f t="shared" ca="1" si="398"/>
        <v xml:space="preserve"> 微信支付 </v>
      </c>
      <c r="R1291" t="str">
        <f t="shared" ca="1" si="399"/>
        <v xml:space="preserve"> 信用卡 </v>
      </c>
      <c r="S1291" t="str">
        <f t="shared" ca="1" si="400"/>
        <v>微信支付 - 微信支付 - 信用卡</v>
      </c>
    </row>
    <row r="1292" spans="1:19" x14ac:dyDescent="0.2">
      <c r="A1292" s="3">
        <f t="shared" ca="1" si="385"/>
        <v>106825</v>
      </c>
      <c r="B1292">
        <v>100531</v>
      </c>
      <c r="C1292">
        <f t="shared" ca="1" si="386"/>
        <v>13760838418</v>
      </c>
      <c r="D1292" t="str">
        <f t="shared" ca="1" si="387"/>
        <v xml:space="preserve"> 天猫 </v>
      </c>
      <c r="E1292" t="str">
        <f t="shared" ca="1" si="387"/>
        <v xml:space="preserve"> 微信 </v>
      </c>
      <c r="F1292" t="str">
        <f t="shared" ca="1" si="388"/>
        <v xml:space="preserve"> 信用卡 </v>
      </c>
      <c r="G1292" t="str">
        <f t="shared" ca="1" si="389"/>
        <v xml:space="preserve"> 天猫 - 微信 - 信用卡 </v>
      </c>
      <c r="H1292" t="str">
        <f t="shared" ca="1" si="390"/>
        <v>8418</v>
      </c>
      <c r="I1292">
        <f t="shared" ca="1" si="391"/>
        <v>6</v>
      </c>
      <c r="J1292" t="str">
        <f t="shared" ca="1" si="392"/>
        <v>天猫 - 微信 - 信用卡</v>
      </c>
      <c r="K1292" t="str">
        <f t="shared" ca="1" si="393"/>
        <v>137****8418</v>
      </c>
      <c r="L1292">
        <f t="shared" si="394"/>
        <v>1292</v>
      </c>
      <c r="M1292">
        <f t="shared" si="395"/>
        <v>1291</v>
      </c>
      <c r="N1292" s="3">
        <f t="shared" ca="1" si="401"/>
        <v>157744</v>
      </c>
      <c r="O1292" s="5">
        <f t="shared" ca="1" si="396"/>
        <v>184243</v>
      </c>
      <c r="P1292" t="str">
        <f t="shared" ca="1" si="397"/>
        <v xml:space="preserve"> 支付宝 </v>
      </c>
      <c r="Q1292" t="str">
        <f t="shared" ca="1" si="398"/>
        <v xml:space="preserve"> 信用卡 </v>
      </c>
      <c r="R1292" t="str">
        <f t="shared" ca="1" si="399"/>
        <v xml:space="preserve"> 信用卡 </v>
      </c>
      <c r="S1292" t="str">
        <f t="shared" ca="1" si="400"/>
        <v>支付宝 - 信用卡 - 信用卡</v>
      </c>
    </row>
    <row r="1293" spans="1:19" x14ac:dyDescent="0.2">
      <c r="A1293" s="3">
        <f t="shared" ca="1" si="385"/>
        <v>184243</v>
      </c>
      <c r="B1293">
        <v>101376</v>
      </c>
      <c r="C1293">
        <f t="shared" ca="1" si="386"/>
        <v>13087663417</v>
      </c>
      <c r="D1293" t="str">
        <f t="shared" ca="1" si="387"/>
        <v xml:space="preserve"> 微信 </v>
      </c>
      <c r="E1293" t="str">
        <f t="shared" ca="1" si="387"/>
        <v xml:space="preserve"> App </v>
      </c>
      <c r="F1293" t="str">
        <f t="shared" ca="1" si="388"/>
        <v xml:space="preserve"> 支付宝 </v>
      </c>
      <c r="G1293" t="str">
        <f t="shared" ca="1" si="389"/>
        <v xml:space="preserve"> 微信 - App - 支付宝 </v>
      </c>
      <c r="H1293" t="str">
        <f t="shared" ca="1" si="390"/>
        <v>3417</v>
      </c>
      <c r="I1293">
        <f t="shared" ca="1" si="391"/>
        <v>6</v>
      </c>
      <c r="J1293" t="str">
        <f t="shared" ca="1" si="392"/>
        <v>微信 - App - 支付宝</v>
      </c>
      <c r="K1293" t="str">
        <f t="shared" ca="1" si="393"/>
        <v>130****3417</v>
      </c>
      <c r="L1293">
        <f t="shared" si="394"/>
        <v>1293</v>
      </c>
      <c r="M1293">
        <f t="shared" si="395"/>
        <v>1292</v>
      </c>
      <c r="N1293" s="3">
        <f t="shared" ca="1" si="401"/>
        <v>150570</v>
      </c>
      <c r="O1293" s="5">
        <f t="shared" ca="1" si="396"/>
        <v>133190</v>
      </c>
      <c r="P1293" t="str">
        <f t="shared" ca="1" si="397"/>
        <v xml:space="preserve"> 信用卡 </v>
      </c>
      <c r="Q1293" t="str">
        <f t="shared" ca="1" si="398"/>
        <v xml:space="preserve"> 信用卡 </v>
      </c>
      <c r="R1293" t="str">
        <f t="shared" ca="1" si="399"/>
        <v xml:space="preserve"> 微信支付 </v>
      </c>
      <c r="S1293" t="str">
        <f t="shared" ca="1" si="400"/>
        <v>信用卡 - 信用卡 - 微信支付</v>
      </c>
    </row>
    <row r="1294" spans="1:19" x14ac:dyDescent="0.2">
      <c r="A1294" s="3">
        <f t="shared" ca="1" si="385"/>
        <v>133190</v>
      </c>
      <c r="B1294">
        <v>101025</v>
      </c>
      <c r="C1294">
        <f t="shared" ca="1" si="386"/>
        <v>13052525296</v>
      </c>
      <c r="D1294" t="str">
        <f t="shared" ca="1" si="387"/>
        <v xml:space="preserve"> 微信 </v>
      </c>
      <c r="E1294" t="str">
        <f t="shared" ca="1" si="387"/>
        <v xml:space="preserve"> 天猫 </v>
      </c>
      <c r="F1294" t="str">
        <f t="shared" ca="1" si="388"/>
        <v xml:space="preserve"> 支付宝 </v>
      </c>
      <c r="G1294" t="str">
        <f t="shared" ca="1" si="389"/>
        <v xml:space="preserve"> 微信 - 天猫 - 支付宝 </v>
      </c>
      <c r="H1294" t="str">
        <f t="shared" ca="1" si="390"/>
        <v>5296</v>
      </c>
      <c r="I1294">
        <f t="shared" ca="1" si="391"/>
        <v>6</v>
      </c>
      <c r="J1294" t="str">
        <f t="shared" ca="1" si="392"/>
        <v>微信 - 天猫 - 支付宝</v>
      </c>
      <c r="K1294" t="str">
        <f t="shared" ca="1" si="393"/>
        <v>130****5296</v>
      </c>
      <c r="L1294">
        <f t="shared" si="394"/>
        <v>1294</v>
      </c>
      <c r="M1294">
        <f t="shared" si="395"/>
        <v>1293</v>
      </c>
      <c r="N1294" s="3">
        <f t="shared" ca="1" si="401"/>
        <v>125834</v>
      </c>
      <c r="O1294" s="5">
        <f t="shared" ca="1" si="396"/>
        <v>124414</v>
      </c>
      <c r="P1294" t="str">
        <f t="shared" ca="1" si="397"/>
        <v xml:space="preserve"> 微信支付 </v>
      </c>
      <c r="Q1294" t="str">
        <f t="shared" ca="1" si="398"/>
        <v xml:space="preserve"> 信用卡 </v>
      </c>
      <c r="R1294" t="str">
        <f t="shared" ca="1" si="399"/>
        <v xml:space="preserve"> 支付宝 </v>
      </c>
      <c r="S1294" t="str">
        <f t="shared" ca="1" si="400"/>
        <v>微信支付 - 信用卡 - 支付宝</v>
      </c>
    </row>
    <row r="1295" spans="1:19" x14ac:dyDescent="0.2">
      <c r="A1295" s="3">
        <f t="shared" ca="1" si="385"/>
        <v>124414</v>
      </c>
      <c r="B1295">
        <v>100816</v>
      </c>
      <c r="C1295">
        <f t="shared" ca="1" si="386"/>
        <v>13028911890</v>
      </c>
      <c r="D1295" t="str">
        <f t="shared" ca="1" si="387"/>
        <v xml:space="preserve"> 天猫 </v>
      </c>
      <c r="E1295" t="str">
        <f t="shared" ca="1" si="387"/>
        <v xml:space="preserve"> App </v>
      </c>
      <c r="F1295" t="str">
        <f t="shared" ca="1" si="388"/>
        <v xml:space="preserve"> 微信支付 </v>
      </c>
      <c r="G1295" t="str">
        <f t="shared" ca="1" si="389"/>
        <v xml:space="preserve"> 天猫 - App - 微信支付 </v>
      </c>
      <c r="H1295" t="str">
        <f t="shared" ca="1" si="390"/>
        <v>1890</v>
      </c>
      <c r="I1295">
        <f t="shared" ca="1" si="391"/>
        <v>6</v>
      </c>
      <c r="J1295" t="str">
        <f t="shared" ca="1" si="392"/>
        <v>天猫 - App - 微信支付</v>
      </c>
      <c r="K1295" t="str">
        <f t="shared" ca="1" si="393"/>
        <v>130****1890</v>
      </c>
      <c r="L1295">
        <f t="shared" si="394"/>
        <v>1295</v>
      </c>
      <c r="M1295">
        <f t="shared" si="395"/>
        <v>1294</v>
      </c>
      <c r="N1295" s="3">
        <f t="shared" ca="1" si="401"/>
        <v>120613</v>
      </c>
      <c r="O1295" s="5">
        <f t="shared" ca="1" si="396"/>
        <v>198431</v>
      </c>
      <c r="P1295" t="str">
        <f t="shared" ca="1" si="397"/>
        <v xml:space="preserve"> 支付宝 </v>
      </c>
      <c r="Q1295" t="str">
        <f t="shared" ca="1" si="398"/>
        <v xml:space="preserve"> 支付宝 </v>
      </c>
      <c r="R1295" t="str">
        <f t="shared" ca="1" si="399"/>
        <v xml:space="preserve"> 微信支付 </v>
      </c>
      <c r="S1295" t="str">
        <f t="shared" ca="1" si="400"/>
        <v>支付宝 - 支付宝 - 微信支付</v>
      </c>
    </row>
    <row r="1296" spans="1:19" x14ac:dyDescent="0.2">
      <c r="A1296" s="3">
        <f t="shared" ca="1" si="385"/>
        <v>198431</v>
      </c>
      <c r="B1296">
        <v>100844</v>
      </c>
      <c r="C1296">
        <f t="shared" ca="1" si="386"/>
        <v>13914559000</v>
      </c>
      <c r="D1296" t="str">
        <f t="shared" ca="1" si="387"/>
        <v xml:space="preserve"> 天猫 </v>
      </c>
      <c r="E1296" t="str">
        <f t="shared" ca="1" si="387"/>
        <v xml:space="preserve"> 微信 </v>
      </c>
      <c r="F1296" t="str">
        <f t="shared" ca="1" si="388"/>
        <v xml:space="preserve"> 微信支付 </v>
      </c>
      <c r="G1296" t="str">
        <f t="shared" ca="1" si="389"/>
        <v xml:space="preserve"> 天猫 - 微信 - 微信支付 </v>
      </c>
      <c r="H1296" t="str">
        <f t="shared" ca="1" si="390"/>
        <v>9000</v>
      </c>
      <c r="I1296">
        <f t="shared" ca="1" si="391"/>
        <v>6</v>
      </c>
      <c r="J1296" t="str">
        <f t="shared" ca="1" si="392"/>
        <v>天猫 - 微信 - 微信支付</v>
      </c>
      <c r="K1296" t="str">
        <f t="shared" ca="1" si="393"/>
        <v>139****9000</v>
      </c>
      <c r="L1296">
        <f t="shared" si="394"/>
        <v>1296</v>
      </c>
      <c r="M1296">
        <f t="shared" si="395"/>
        <v>1295</v>
      </c>
      <c r="N1296" s="3">
        <f t="shared" ca="1" si="401"/>
        <v>186816</v>
      </c>
      <c r="O1296" s="5">
        <f t="shared" ca="1" si="396"/>
        <v>158955</v>
      </c>
      <c r="P1296" t="str">
        <f t="shared" ca="1" si="397"/>
        <v xml:space="preserve"> 微信支付 </v>
      </c>
      <c r="Q1296" t="str">
        <f t="shared" ca="1" si="398"/>
        <v xml:space="preserve"> 微信支付 </v>
      </c>
      <c r="R1296" t="str">
        <f t="shared" ca="1" si="399"/>
        <v xml:space="preserve"> 信用卡 </v>
      </c>
      <c r="S1296" t="str">
        <f t="shared" ca="1" si="400"/>
        <v>微信支付 - 微信支付 - 信用卡</v>
      </c>
    </row>
    <row r="1297" spans="1:19" x14ac:dyDescent="0.2">
      <c r="A1297" s="3">
        <f t="shared" ca="1" si="385"/>
        <v>158955</v>
      </c>
      <c r="B1297">
        <v>100821</v>
      </c>
      <c r="C1297">
        <f t="shared" ca="1" si="386"/>
        <v>13304168471</v>
      </c>
      <c r="D1297" t="str">
        <f t="shared" ca="1" si="387"/>
        <v xml:space="preserve"> App </v>
      </c>
      <c r="E1297" t="str">
        <f t="shared" ca="1" si="387"/>
        <v xml:space="preserve"> App </v>
      </c>
      <c r="F1297" t="str">
        <f t="shared" ca="1" si="388"/>
        <v xml:space="preserve"> 微信支付 </v>
      </c>
      <c r="G1297" t="str">
        <f t="shared" ca="1" si="389"/>
        <v xml:space="preserve"> App - App - 微信支付 </v>
      </c>
      <c r="H1297" t="str">
        <f t="shared" ca="1" si="390"/>
        <v>8471</v>
      </c>
      <c r="I1297">
        <f t="shared" ca="1" si="391"/>
        <v>6</v>
      </c>
      <c r="J1297" t="str">
        <f t="shared" ca="1" si="392"/>
        <v>App - App - 微信支付</v>
      </c>
      <c r="K1297" t="str">
        <f t="shared" ca="1" si="393"/>
        <v>133****8471</v>
      </c>
      <c r="L1297">
        <f t="shared" si="394"/>
        <v>1297</v>
      </c>
      <c r="M1297">
        <f t="shared" si="395"/>
        <v>1296</v>
      </c>
      <c r="N1297" s="3">
        <f t="shared" ca="1" si="401"/>
        <v>113766</v>
      </c>
      <c r="O1297" s="5">
        <f t="shared" ca="1" si="396"/>
        <v>188571</v>
      </c>
      <c r="P1297" t="str">
        <f t="shared" ca="1" si="397"/>
        <v xml:space="preserve"> 信用卡 </v>
      </c>
      <c r="Q1297" t="str">
        <f t="shared" ca="1" si="398"/>
        <v xml:space="preserve"> 信用卡 </v>
      </c>
      <c r="R1297" t="str">
        <f t="shared" ca="1" si="399"/>
        <v xml:space="preserve"> 微信支付 </v>
      </c>
      <c r="S1297" t="str">
        <f t="shared" ca="1" si="400"/>
        <v>信用卡 - 信用卡 - 微信支付</v>
      </c>
    </row>
    <row r="1298" spans="1:19" x14ac:dyDescent="0.2">
      <c r="A1298" s="3">
        <f t="shared" ca="1" si="385"/>
        <v>188571</v>
      </c>
      <c r="B1298">
        <v>100751</v>
      </c>
      <c r="C1298">
        <f t="shared" ca="1" si="386"/>
        <v>13492469436</v>
      </c>
      <c r="D1298" t="str">
        <f t="shared" ca="1" si="387"/>
        <v xml:space="preserve"> 天猫 </v>
      </c>
      <c r="E1298" t="str">
        <f t="shared" ca="1" si="387"/>
        <v xml:space="preserve"> App </v>
      </c>
      <c r="F1298" t="str">
        <f t="shared" ca="1" si="388"/>
        <v xml:space="preserve"> 微信支付 </v>
      </c>
      <c r="G1298" t="str">
        <f t="shared" ca="1" si="389"/>
        <v xml:space="preserve"> 天猫 - App - 微信支付 </v>
      </c>
      <c r="H1298" t="str">
        <f t="shared" ca="1" si="390"/>
        <v>9436</v>
      </c>
      <c r="I1298">
        <f t="shared" ca="1" si="391"/>
        <v>6</v>
      </c>
      <c r="J1298" t="str">
        <f t="shared" ca="1" si="392"/>
        <v>天猫 - App - 微信支付</v>
      </c>
      <c r="K1298" t="str">
        <f t="shared" ca="1" si="393"/>
        <v>134****9436</v>
      </c>
      <c r="L1298">
        <f t="shared" si="394"/>
        <v>1298</v>
      </c>
      <c r="M1298">
        <f t="shared" si="395"/>
        <v>1297</v>
      </c>
      <c r="N1298" s="3">
        <f t="shared" ca="1" si="401"/>
        <v>157995</v>
      </c>
      <c r="O1298" s="5">
        <f t="shared" ca="1" si="396"/>
        <v>182638</v>
      </c>
      <c r="P1298" t="str">
        <f t="shared" ca="1" si="397"/>
        <v xml:space="preserve"> 支付宝 </v>
      </c>
      <c r="Q1298" t="str">
        <f t="shared" ca="1" si="398"/>
        <v xml:space="preserve"> 微信支付 </v>
      </c>
      <c r="R1298" t="str">
        <f t="shared" ca="1" si="399"/>
        <v xml:space="preserve"> 信用卡 </v>
      </c>
      <c r="S1298" t="str">
        <f t="shared" ca="1" si="400"/>
        <v>支付宝 - 微信支付 - 信用卡</v>
      </c>
    </row>
    <row r="1299" spans="1:19" x14ac:dyDescent="0.2">
      <c r="A1299" s="3">
        <f t="shared" ca="1" si="385"/>
        <v>182638</v>
      </c>
      <c r="B1299">
        <v>100931</v>
      </c>
      <c r="C1299">
        <f t="shared" ca="1" si="386"/>
        <v>13931705136</v>
      </c>
      <c r="D1299" t="str">
        <f t="shared" ca="1" si="387"/>
        <v xml:space="preserve"> 微信 </v>
      </c>
      <c r="E1299" t="str">
        <f t="shared" ca="1" si="387"/>
        <v xml:space="preserve"> 天猫 </v>
      </c>
      <c r="F1299" t="str">
        <f t="shared" ca="1" si="388"/>
        <v xml:space="preserve"> 微信支付 </v>
      </c>
      <c r="G1299" t="str">
        <f t="shared" ca="1" si="389"/>
        <v xml:space="preserve"> 微信 - 天猫 - 微信支付 </v>
      </c>
      <c r="H1299" t="str">
        <f t="shared" ca="1" si="390"/>
        <v>5136</v>
      </c>
      <c r="I1299">
        <f t="shared" ca="1" si="391"/>
        <v>6</v>
      </c>
      <c r="J1299" t="str">
        <f t="shared" ca="1" si="392"/>
        <v>微信 - 天猫 - 微信支付</v>
      </c>
      <c r="K1299" t="str">
        <f t="shared" ca="1" si="393"/>
        <v>139****5136</v>
      </c>
      <c r="L1299">
        <f t="shared" si="394"/>
        <v>1299</v>
      </c>
      <c r="M1299">
        <f t="shared" si="395"/>
        <v>1298</v>
      </c>
      <c r="N1299" s="3">
        <f t="shared" ca="1" si="401"/>
        <v>184707</v>
      </c>
      <c r="O1299" s="5">
        <f t="shared" ca="1" si="396"/>
        <v>113480</v>
      </c>
      <c r="P1299" t="str">
        <f t="shared" ca="1" si="397"/>
        <v xml:space="preserve"> 支付宝 </v>
      </c>
      <c r="Q1299" t="str">
        <f t="shared" ca="1" si="398"/>
        <v xml:space="preserve"> 信用卡 </v>
      </c>
      <c r="R1299" t="str">
        <f t="shared" ca="1" si="399"/>
        <v xml:space="preserve"> 支付宝 </v>
      </c>
      <c r="S1299" t="str">
        <f t="shared" ca="1" si="400"/>
        <v>支付宝 - 信用卡 - 支付宝</v>
      </c>
    </row>
    <row r="1300" spans="1:19" x14ac:dyDescent="0.2">
      <c r="A1300" s="3">
        <f t="shared" ca="1" si="385"/>
        <v>113480</v>
      </c>
      <c r="B1300">
        <v>100098</v>
      </c>
      <c r="C1300">
        <f t="shared" ca="1" si="386"/>
        <v>13985958345</v>
      </c>
      <c r="D1300" t="str">
        <f t="shared" ca="1" si="387"/>
        <v xml:space="preserve"> 微信 </v>
      </c>
      <c r="E1300" t="str">
        <f t="shared" ca="1" si="387"/>
        <v xml:space="preserve"> App </v>
      </c>
      <c r="F1300" t="str">
        <f t="shared" ca="1" si="388"/>
        <v xml:space="preserve"> 支付宝 </v>
      </c>
      <c r="G1300" t="str">
        <f t="shared" ca="1" si="389"/>
        <v xml:space="preserve"> 微信 - App - 支付宝 </v>
      </c>
      <c r="H1300" t="str">
        <f t="shared" ca="1" si="390"/>
        <v>8345</v>
      </c>
      <c r="I1300">
        <f t="shared" ca="1" si="391"/>
        <v>6</v>
      </c>
      <c r="J1300" t="str">
        <f t="shared" ca="1" si="392"/>
        <v>微信 - App - 支付宝</v>
      </c>
      <c r="K1300" t="str">
        <f t="shared" ca="1" si="393"/>
        <v>139****8345</v>
      </c>
      <c r="L1300">
        <f t="shared" si="394"/>
        <v>1300</v>
      </c>
      <c r="M1300">
        <f t="shared" si="395"/>
        <v>1299</v>
      </c>
      <c r="N1300" s="3">
        <f t="shared" ca="1" si="401"/>
        <v>104755</v>
      </c>
      <c r="O1300" s="5">
        <f t="shared" ca="1" si="396"/>
        <v>134002</v>
      </c>
      <c r="P1300" t="str">
        <f t="shared" ca="1" si="397"/>
        <v xml:space="preserve"> 微信支付 </v>
      </c>
      <c r="Q1300" t="str">
        <f t="shared" ca="1" si="398"/>
        <v xml:space="preserve"> 微信支付 </v>
      </c>
      <c r="R1300" t="str">
        <f t="shared" ca="1" si="399"/>
        <v xml:space="preserve"> 支付宝 </v>
      </c>
      <c r="S1300" t="str">
        <f t="shared" ca="1" si="400"/>
        <v>微信支付 - 微信支付 - 支付宝</v>
      </c>
    </row>
    <row r="1301" spans="1:19" x14ac:dyDescent="0.2">
      <c r="A1301" s="3">
        <f t="shared" ca="1" si="385"/>
        <v>134002</v>
      </c>
      <c r="B1301">
        <v>100045</v>
      </c>
      <c r="C1301">
        <f t="shared" ca="1" si="386"/>
        <v>13313535870</v>
      </c>
      <c r="D1301" t="str">
        <f t="shared" ca="1" si="387"/>
        <v xml:space="preserve"> App </v>
      </c>
      <c r="E1301" t="str">
        <f t="shared" ca="1" si="387"/>
        <v xml:space="preserve"> 天猫 </v>
      </c>
      <c r="F1301" t="str">
        <f t="shared" ca="1" si="388"/>
        <v xml:space="preserve"> 微信支付 </v>
      </c>
      <c r="G1301" t="str">
        <f t="shared" ca="1" si="389"/>
        <v xml:space="preserve"> App - 天猫 - 微信支付 </v>
      </c>
      <c r="H1301" t="str">
        <f t="shared" ca="1" si="390"/>
        <v>5870</v>
      </c>
      <c r="I1301">
        <f t="shared" ca="1" si="391"/>
        <v>6</v>
      </c>
      <c r="J1301" t="str">
        <f t="shared" ca="1" si="392"/>
        <v>App - 天猫 - 微信支付</v>
      </c>
      <c r="K1301" t="str">
        <f t="shared" ca="1" si="393"/>
        <v>133****5870</v>
      </c>
      <c r="L1301">
        <f t="shared" si="394"/>
        <v>1301</v>
      </c>
      <c r="M1301">
        <f t="shared" si="395"/>
        <v>1300</v>
      </c>
      <c r="N1301" s="3">
        <f t="shared" ca="1" si="401"/>
        <v>175305</v>
      </c>
      <c r="O1301" s="5">
        <f t="shared" ca="1" si="396"/>
        <v>168677</v>
      </c>
      <c r="P1301" t="str">
        <f t="shared" ca="1" si="397"/>
        <v xml:space="preserve"> 支付宝 </v>
      </c>
      <c r="Q1301" t="str">
        <f t="shared" ca="1" si="398"/>
        <v xml:space="preserve"> 微信支付 </v>
      </c>
      <c r="R1301" t="str">
        <f t="shared" ca="1" si="399"/>
        <v xml:space="preserve"> 微信支付 </v>
      </c>
      <c r="S1301" t="str">
        <f t="shared" ca="1" si="400"/>
        <v>支付宝 - 微信支付 - 微信支付</v>
      </c>
    </row>
    <row r="1302" spans="1:19" x14ac:dyDescent="0.2">
      <c r="A1302" s="3">
        <f t="shared" ca="1" si="385"/>
        <v>168677</v>
      </c>
      <c r="B1302">
        <v>100072</v>
      </c>
      <c r="C1302">
        <f t="shared" ca="1" si="386"/>
        <v>13388024359</v>
      </c>
      <c r="D1302" t="str">
        <f t="shared" ref="D1302:E1321" ca="1" si="402">IF(RAND()&lt;0.33," 天猫 ",IF(RAND()&lt;0.66," 微信 "," App "))</f>
        <v xml:space="preserve"> 微信 </v>
      </c>
      <c r="E1302" t="str">
        <f t="shared" ca="1" si="402"/>
        <v xml:space="preserve"> App </v>
      </c>
      <c r="F1302" t="str">
        <f t="shared" ca="1" si="388"/>
        <v xml:space="preserve"> 微信支付 </v>
      </c>
      <c r="G1302" t="str">
        <f t="shared" ca="1" si="389"/>
        <v xml:space="preserve"> 微信 - App - 微信支付 </v>
      </c>
      <c r="H1302" t="str">
        <f t="shared" ca="1" si="390"/>
        <v>4359</v>
      </c>
      <c r="I1302">
        <f t="shared" ca="1" si="391"/>
        <v>6</v>
      </c>
      <c r="J1302" t="str">
        <f t="shared" ca="1" si="392"/>
        <v>微信 - App - 微信支付</v>
      </c>
      <c r="K1302" t="str">
        <f t="shared" ca="1" si="393"/>
        <v>133****4359</v>
      </c>
      <c r="L1302">
        <f t="shared" si="394"/>
        <v>1302</v>
      </c>
      <c r="M1302">
        <f t="shared" si="395"/>
        <v>1301</v>
      </c>
      <c r="N1302" s="3">
        <f t="shared" ca="1" si="401"/>
        <v>112914</v>
      </c>
      <c r="O1302" s="5">
        <f t="shared" ca="1" si="396"/>
        <v>103451</v>
      </c>
      <c r="P1302" t="str">
        <f t="shared" ca="1" si="397"/>
        <v xml:space="preserve"> 信用卡 </v>
      </c>
      <c r="Q1302" t="str">
        <f t="shared" ca="1" si="398"/>
        <v xml:space="preserve"> 微信支付 </v>
      </c>
      <c r="R1302" t="str">
        <f t="shared" ca="1" si="399"/>
        <v xml:space="preserve"> 微信支付 </v>
      </c>
      <c r="S1302" t="str">
        <f t="shared" ca="1" si="400"/>
        <v>信用卡 - 微信支付 - 微信支付</v>
      </c>
    </row>
    <row r="1303" spans="1:19" x14ac:dyDescent="0.2">
      <c r="A1303" s="3">
        <f t="shared" ca="1" si="385"/>
        <v>103451</v>
      </c>
      <c r="B1303">
        <v>100421</v>
      </c>
      <c r="C1303">
        <f t="shared" ca="1" si="386"/>
        <v>13949583217</v>
      </c>
      <c r="D1303" t="str">
        <f t="shared" ca="1" si="402"/>
        <v xml:space="preserve"> 天猫 </v>
      </c>
      <c r="E1303" t="str">
        <f t="shared" ca="1" si="402"/>
        <v xml:space="preserve"> 天猫 </v>
      </c>
      <c r="F1303" t="str">
        <f t="shared" ca="1" si="388"/>
        <v xml:space="preserve"> 支付宝 </v>
      </c>
      <c r="G1303" t="str">
        <f t="shared" ca="1" si="389"/>
        <v xml:space="preserve"> 天猫 - 天猫 - 支付宝 </v>
      </c>
      <c r="H1303" t="str">
        <f t="shared" ca="1" si="390"/>
        <v>3217</v>
      </c>
      <c r="I1303">
        <f t="shared" ca="1" si="391"/>
        <v>6</v>
      </c>
      <c r="J1303" t="str">
        <f t="shared" ca="1" si="392"/>
        <v>天猫 - 天猫 - 支付宝</v>
      </c>
      <c r="K1303" t="str">
        <f t="shared" ca="1" si="393"/>
        <v>139****3217</v>
      </c>
      <c r="L1303">
        <f t="shared" si="394"/>
        <v>1303</v>
      </c>
      <c r="M1303">
        <f t="shared" si="395"/>
        <v>1302</v>
      </c>
      <c r="N1303" s="3">
        <f t="shared" ca="1" si="401"/>
        <v>184649</v>
      </c>
      <c r="O1303" s="5">
        <f t="shared" ca="1" si="396"/>
        <v>141979</v>
      </c>
      <c r="P1303" t="str">
        <f t="shared" ca="1" si="397"/>
        <v xml:space="preserve"> 信用卡 </v>
      </c>
      <c r="Q1303" t="str">
        <f t="shared" ca="1" si="398"/>
        <v xml:space="preserve"> 微信支付 </v>
      </c>
      <c r="R1303" t="str">
        <f t="shared" ca="1" si="399"/>
        <v xml:space="preserve"> 支付宝 </v>
      </c>
      <c r="S1303" t="str">
        <f t="shared" ca="1" si="400"/>
        <v>信用卡 - 微信支付 - 支付宝</v>
      </c>
    </row>
    <row r="1304" spans="1:19" x14ac:dyDescent="0.2">
      <c r="A1304" s="3">
        <f t="shared" ca="1" si="385"/>
        <v>141979</v>
      </c>
      <c r="B1304">
        <v>100591</v>
      </c>
      <c r="C1304">
        <f t="shared" ca="1" si="386"/>
        <v>13894168866</v>
      </c>
      <c r="D1304" t="str">
        <f t="shared" ca="1" si="402"/>
        <v xml:space="preserve"> 微信 </v>
      </c>
      <c r="E1304" t="str">
        <f t="shared" ca="1" si="402"/>
        <v xml:space="preserve"> 微信 </v>
      </c>
      <c r="F1304" t="str">
        <f t="shared" ca="1" si="388"/>
        <v xml:space="preserve"> 信用卡 </v>
      </c>
      <c r="G1304" t="str">
        <f t="shared" ca="1" si="389"/>
        <v xml:space="preserve"> 微信 - 微信 - 信用卡 </v>
      </c>
      <c r="H1304" t="str">
        <f t="shared" ca="1" si="390"/>
        <v>8866</v>
      </c>
      <c r="I1304">
        <f t="shared" ca="1" si="391"/>
        <v>6</v>
      </c>
      <c r="J1304" t="str">
        <f t="shared" ca="1" si="392"/>
        <v>微信 - 微信 - 信用卡</v>
      </c>
      <c r="K1304" t="str">
        <f t="shared" ca="1" si="393"/>
        <v>138****8866</v>
      </c>
      <c r="L1304">
        <f t="shared" si="394"/>
        <v>1304</v>
      </c>
      <c r="M1304">
        <f t="shared" si="395"/>
        <v>1303</v>
      </c>
      <c r="N1304" s="3">
        <f t="shared" ca="1" si="401"/>
        <v>194725</v>
      </c>
      <c r="O1304" s="5">
        <f t="shared" ca="1" si="396"/>
        <v>162567</v>
      </c>
      <c r="P1304" t="str">
        <f t="shared" ca="1" si="397"/>
        <v xml:space="preserve"> 信用卡 </v>
      </c>
      <c r="Q1304" t="str">
        <f t="shared" ca="1" si="398"/>
        <v xml:space="preserve"> 微信支付 </v>
      </c>
      <c r="R1304" t="str">
        <f t="shared" ca="1" si="399"/>
        <v xml:space="preserve"> 支付宝 </v>
      </c>
      <c r="S1304" t="str">
        <f t="shared" ca="1" si="400"/>
        <v>信用卡 - 微信支付 - 支付宝</v>
      </c>
    </row>
    <row r="1305" spans="1:19" x14ac:dyDescent="0.2">
      <c r="A1305" s="3">
        <f t="shared" ca="1" si="385"/>
        <v>162567</v>
      </c>
      <c r="B1305">
        <v>100982</v>
      </c>
      <c r="C1305">
        <f t="shared" ca="1" si="386"/>
        <v>13618937772</v>
      </c>
      <c r="D1305" t="str">
        <f t="shared" ca="1" si="402"/>
        <v xml:space="preserve"> 微信 </v>
      </c>
      <c r="E1305" t="str">
        <f t="shared" ca="1" si="402"/>
        <v xml:space="preserve"> 微信 </v>
      </c>
      <c r="F1305" t="str">
        <f t="shared" ca="1" si="388"/>
        <v xml:space="preserve"> 微信支付 </v>
      </c>
      <c r="G1305" t="str">
        <f t="shared" ca="1" si="389"/>
        <v xml:space="preserve"> 微信 - 微信 - 微信支付 </v>
      </c>
      <c r="H1305" t="str">
        <f t="shared" ca="1" si="390"/>
        <v>7772</v>
      </c>
      <c r="I1305">
        <f t="shared" ca="1" si="391"/>
        <v>6</v>
      </c>
      <c r="J1305" t="str">
        <f t="shared" ca="1" si="392"/>
        <v>微信 - 微信 - 微信支付</v>
      </c>
      <c r="K1305" t="str">
        <f t="shared" ca="1" si="393"/>
        <v>136****7772</v>
      </c>
      <c r="L1305">
        <f t="shared" si="394"/>
        <v>1305</v>
      </c>
      <c r="M1305">
        <f t="shared" si="395"/>
        <v>1304</v>
      </c>
      <c r="N1305" s="3">
        <f t="shared" ca="1" si="401"/>
        <v>133651</v>
      </c>
      <c r="O1305" s="5">
        <f t="shared" ca="1" si="396"/>
        <v>132329</v>
      </c>
      <c r="P1305" t="str">
        <f t="shared" ca="1" si="397"/>
        <v xml:space="preserve"> 微信支付 </v>
      </c>
      <c r="Q1305" t="str">
        <f t="shared" ca="1" si="398"/>
        <v xml:space="preserve"> 微信支付 </v>
      </c>
      <c r="R1305" t="str">
        <f t="shared" ca="1" si="399"/>
        <v xml:space="preserve"> 支付宝 </v>
      </c>
      <c r="S1305" t="str">
        <f t="shared" ca="1" si="400"/>
        <v>微信支付 - 微信支付 - 支付宝</v>
      </c>
    </row>
    <row r="1306" spans="1:19" x14ac:dyDescent="0.2">
      <c r="A1306" s="3">
        <f t="shared" ca="1" si="385"/>
        <v>132329</v>
      </c>
      <c r="B1306">
        <v>101031</v>
      </c>
      <c r="C1306">
        <f t="shared" ca="1" si="386"/>
        <v>13341744172</v>
      </c>
      <c r="D1306" t="str">
        <f t="shared" ca="1" si="402"/>
        <v xml:space="preserve"> 微信 </v>
      </c>
      <c r="E1306" t="str">
        <f t="shared" ca="1" si="402"/>
        <v xml:space="preserve"> 微信 </v>
      </c>
      <c r="F1306" t="str">
        <f t="shared" ca="1" si="388"/>
        <v xml:space="preserve"> 信用卡 </v>
      </c>
      <c r="G1306" t="str">
        <f t="shared" ca="1" si="389"/>
        <v xml:space="preserve"> 微信 - 微信 - 信用卡 </v>
      </c>
      <c r="H1306" t="str">
        <f t="shared" ca="1" si="390"/>
        <v>4172</v>
      </c>
      <c r="I1306">
        <f t="shared" ca="1" si="391"/>
        <v>6</v>
      </c>
      <c r="J1306" t="str">
        <f t="shared" ca="1" si="392"/>
        <v>微信 - 微信 - 信用卡</v>
      </c>
      <c r="K1306" t="str">
        <f t="shared" ca="1" si="393"/>
        <v>133****4172</v>
      </c>
      <c r="L1306">
        <f t="shared" si="394"/>
        <v>1306</v>
      </c>
      <c r="M1306">
        <f t="shared" si="395"/>
        <v>1305</v>
      </c>
      <c r="N1306" s="3">
        <f t="shared" ca="1" si="401"/>
        <v>148923</v>
      </c>
      <c r="O1306" s="5">
        <f t="shared" ca="1" si="396"/>
        <v>101534</v>
      </c>
      <c r="P1306" t="str">
        <f t="shared" ca="1" si="397"/>
        <v xml:space="preserve"> 信用卡 </v>
      </c>
      <c r="Q1306" t="str">
        <f t="shared" ca="1" si="398"/>
        <v xml:space="preserve"> 信用卡 </v>
      </c>
      <c r="R1306" t="str">
        <f t="shared" ca="1" si="399"/>
        <v xml:space="preserve"> 微信支付 </v>
      </c>
      <c r="S1306" t="str">
        <f t="shared" ca="1" si="400"/>
        <v>信用卡 - 信用卡 - 微信支付</v>
      </c>
    </row>
    <row r="1307" spans="1:19" x14ac:dyDescent="0.2">
      <c r="A1307" s="3">
        <f t="shared" ca="1" si="385"/>
        <v>101534</v>
      </c>
      <c r="B1307">
        <v>101042</v>
      </c>
      <c r="C1307">
        <f t="shared" ca="1" si="386"/>
        <v>13795683891</v>
      </c>
      <c r="D1307" t="str">
        <f t="shared" ca="1" si="402"/>
        <v xml:space="preserve"> 天猫 </v>
      </c>
      <c r="E1307" t="str">
        <f t="shared" ca="1" si="402"/>
        <v xml:space="preserve"> 天猫 </v>
      </c>
      <c r="F1307" t="str">
        <f t="shared" ca="1" si="388"/>
        <v xml:space="preserve"> 支付宝 </v>
      </c>
      <c r="G1307" t="str">
        <f t="shared" ca="1" si="389"/>
        <v xml:space="preserve"> 天猫 - 天猫 - 支付宝 </v>
      </c>
      <c r="H1307" t="str">
        <f t="shared" ca="1" si="390"/>
        <v>3891</v>
      </c>
      <c r="I1307">
        <f t="shared" ca="1" si="391"/>
        <v>6</v>
      </c>
      <c r="J1307" t="str">
        <f t="shared" ca="1" si="392"/>
        <v>天猫 - 天猫 - 支付宝</v>
      </c>
      <c r="K1307" t="str">
        <f t="shared" ca="1" si="393"/>
        <v>137****3891</v>
      </c>
      <c r="L1307">
        <f t="shared" si="394"/>
        <v>1307</v>
      </c>
      <c r="M1307">
        <f t="shared" si="395"/>
        <v>1306</v>
      </c>
      <c r="N1307" s="3">
        <f t="shared" ca="1" si="401"/>
        <v>178873</v>
      </c>
      <c r="O1307" s="5">
        <f t="shared" ca="1" si="396"/>
        <v>121478</v>
      </c>
      <c r="P1307" t="str">
        <f t="shared" ca="1" si="397"/>
        <v xml:space="preserve"> 支付宝 </v>
      </c>
      <c r="Q1307" t="str">
        <f t="shared" ca="1" si="398"/>
        <v xml:space="preserve"> 支付宝 </v>
      </c>
      <c r="R1307" t="str">
        <f t="shared" ca="1" si="399"/>
        <v xml:space="preserve"> 微信支付 </v>
      </c>
      <c r="S1307" t="str">
        <f t="shared" ca="1" si="400"/>
        <v>支付宝 - 支付宝 - 微信支付</v>
      </c>
    </row>
    <row r="1308" spans="1:19" x14ac:dyDescent="0.2">
      <c r="A1308" s="3">
        <f t="shared" ca="1" si="385"/>
        <v>121478</v>
      </c>
      <c r="B1308">
        <v>100105</v>
      </c>
      <c r="C1308">
        <f t="shared" ca="1" si="386"/>
        <v>13497306885</v>
      </c>
      <c r="D1308" t="str">
        <f t="shared" ca="1" si="402"/>
        <v xml:space="preserve"> 天猫 </v>
      </c>
      <c r="E1308" t="str">
        <f t="shared" ca="1" si="402"/>
        <v xml:space="preserve"> 微信 </v>
      </c>
      <c r="F1308" t="str">
        <f t="shared" ca="1" si="388"/>
        <v xml:space="preserve"> 支付宝 </v>
      </c>
      <c r="G1308" t="str">
        <f t="shared" ca="1" si="389"/>
        <v xml:space="preserve"> 天猫 - 微信 - 支付宝 </v>
      </c>
      <c r="H1308" t="str">
        <f t="shared" ca="1" si="390"/>
        <v>6885</v>
      </c>
      <c r="I1308">
        <f t="shared" ca="1" si="391"/>
        <v>6</v>
      </c>
      <c r="J1308" t="str">
        <f t="shared" ca="1" si="392"/>
        <v>天猫 - 微信 - 支付宝</v>
      </c>
      <c r="K1308" t="str">
        <f t="shared" ca="1" si="393"/>
        <v>134****6885</v>
      </c>
      <c r="L1308">
        <f t="shared" si="394"/>
        <v>1308</v>
      </c>
      <c r="M1308">
        <f t="shared" si="395"/>
        <v>1307</v>
      </c>
      <c r="N1308" s="3">
        <f t="shared" ca="1" si="401"/>
        <v>165710</v>
      </c>
      <c r="O1308" s="5">
        <f t="shared" ca="1" si="396"/>
        <v>125240</v>
      </c>
      <c r="P1308" t="str">
        <f t="shared" ca="1" si="397"/>
        <v xml:space="preserve"> 信用卡 </v>
      </c>
      <c r="Q1308" t="str">
        <f t="shared" ca="1" si="398"/>
        <v xml:space="preserve"> 支付宝 </v>
      </c>
      <c r="R1308" t="str">
        <f t="shared" ca="1" si="399"/>
        <v xml:space="preserve"> 微信支付 </v>
      </c>
      <c r="S1308" t="str">
        <f t="shared" ca="1" si="400"/>
        <v>信用卡 - 支付宝 - 微信支付</v>
      </c>
    </row>
    <row r="1309" spans="1:19" x14ac:dyDescent="0.2">
      <c r="A1309" s="3">
        <f t="shared" ca="1" si="385"/>
        <v>125240</v>
      </c>
      <c r="B1309">
        <v>100916</v>
      </c>
      <c r="C1309">
        <f t="shared" ca="1" si="386"/>
        <v>13106996777</v>
      </c>
      <c r="D1309" t="str">
        <f t="shared" ca="1" si="402"/>
        <v xml:space="preserve"> 天猫 </v>
      </c>
      <c r="E1309" t="str">
        <f t="shared" ca="1" si="402"/>
        <v xml:space="preserve"> App </v>
      </c>
      <c r="F1309" t="str">
        <f t="shared" ca="1" si="388"/>
        <v xml:space="preserve"> 信用卡 </v>
      </c>
      <c r="G1309" t="str">
        <f t="shared" ca="1" si="389"/>
        <v xml:space="preserve"> 天猫 - App - 信用卡 </v>
      </c>
      <c r="H1309" t="str">
        <f t="shared" ca="1" si="390"/>
        <v>6777</v>
      </c>
      <c r="I1309">
        <f t="shared" ca="1" si="391"/>
        <v>6</v>
      </c>
      <c r="J1309" t="str">
        <f t="shared" ca="1" si="392"/>
        <v>天猫 - App - 信用卡</v>
      </c>
      <c r="K1309" t="str">
        <f t="shared" ca="1" si="393"/>
        <v>131****6777</v>
      </c>
      <c r="L1309">
        <f t="shared" si="394"/>
        <v>1309</v>
      </c>
      <c r="M1309">
        <f t="shared" si="395"/>
        <v>1308</v>
      </c>
      <c r="N1309" s="3">
        <f t="shared" ca="1" si="401"/>
        <v>105157</v>
      </c>
      <c r="O1309" s="5">
        <f t="shared" ca="1" si="396"/>
        <v>195355</v>
      </c>
      <c r="P1309" t="str">
        <f t="shared" ca="1" si="397"/>
        <v xml:space="preserve"> 微信支付 </v>
      </c>
      <c r="Q1309" t="str">
        <f t="shared" ca="1" si="398"/>
        <v xml:space="preserve"> 微信支付 </v>
      </c>
      <c r="R1309" t="str">
        <f t="shared" ca="1" si="399"/>
        <v xml:space="preserve"> 支付宝 </v>
      </c>
      <c r="S1309" t="str">
        <f t="shared" ca="1" si="400"/>
        <v>微信支付 - 微信支付 - 支付宝</v>
      </c>
    </row>
    <row r="1310" spans="1:19" x14ac:dyDescent="0.2">
      <c r="A1310" s="3">
        <f t="shared" ca="1" si="385"/>
        <v>195355</v>
      </c>
      <c r="B1310">
        <v>100550</v>
      </c>
      <c r="C1310">
        <f t="shared" ca="1" si="386"/>
        <v>13399769403</v>
      </c>
      <c r="D1310" t="str">
        <f t="shared" ca="1" si="402"/>
        <v xml:space="preserve"> App </v>
      </c>
      <c r="E1310" t="str">
        <f t="shared" ca="1" si="402"/>
        <v xml:space="preserve"> 微信 </v>
      </c>
      <c r="F1310" t="str">
        <f t="shared" ca="1" si="388"/>
        <v xml:space="preserve"> 微信支付 </v>
      </c>
      <c r="G1310" t="str">
        <f t="shared" ca="1" si="389"/>
        <v xml:space="preserve"> App - 微信 - 微信支付 </v>
      </c>
      <c r="H1310" t="str">
        <f t="shared" ca="1" si="390"/>
        <v>9403</v>
      </c>
      <c r="I1310">
        <f t="shared" ca="1" si="391"/>
        <v>6</v>
      </c>
      <c r="J1310" t="str">
        <f t="shared" ca="1" si="392"/>
        <v>App - 微信 - 微信支付</v>
      </c>
      <c r="K1310" t="str">
        <f t="shared" ca="1" si="393"/>
        <v>133****9403</v>
      </c>
      <c r="L1310">
        <f t="shared" si="394"/>
        <v>1310</v>
      </c>
      <c r="M1310">
        <f t="shared" si="395"/>
        <v>1309</v>
      </c>
      <c r="N1310" s="3">
        <f t="shared" ca="1" si="401"/>
        <v>192218</v>
      </c>
      <c r="O1310" s="5">
        <f t="shared" ca="1" si="396"/>
        <v>157811</v>
      </c>
      <c r="P1310" t="str">
        <f t="shared" ca="1" si="397"/>
        <v xml:space="preserve"> 支付宝 </v>
      </c>
      <c r="Q1310" t="str">
        <f t="shared" ca="1" si="398"/>
        <v xml:space="preserve"> 支付宝 </v>
      </c>
      <c r="R1310" t="str">
        <f t="shared" ca="1" si="399"/>
        <v xml:space="preserve"> 信用卡 </v>
      </c>
      <c r="S1310" t="str">
        <f t="shared" ca="1" si="400"/>
        <v>支付宝 - 支付宝 - 信用卡</v>
      </c>
    </row>
    <row r="1311" spans="1:19" x14ac:dyDescent="0.2">
      <c r="A1311" s="3">
        <f t="shared" ca="1" si="385"/>
        <v>157811</v>
      </c>
      <c r="B1311">
        <v>100150</v>
      </c>
      <c r="C1311">
        <f t="shared" ca="1" si="386"/>
        <v>13758612034</v>
      </c>
      <c r="D1311" t="str">
        <f t="shared" ca="1" si="402"/>
        <v xml:space="preserve"> 微信 </v>
      </c>
      <c r="E1311" t="str">
        <f t="shared" ca="1" si="402"/>
        <v xml:space="preserve"> 天猫 </v>
      </c>
      <c r="F1311" t="str">
        <f t="shared" ca="1" si="388"/>
        <v xml:space="preserve"> 微信支付 </v>
      </c>
      <c r="G1311" t="str">
        <f t="shared" ca="1" si="389"/>
        <v xml:space="preserve"> 微信 - 天猫 - 微信支付 </v>
      </c>
      <c r="H1311" t="str">
        <f t="shared" ca="1" si="390"/>
        <v>2034</v>
      </c>
      <c r="I1311">
        <f t="shared" ca="1" si="391"/>
        <v>6</v>
      </c>
      <c r="J1311" t="str">
        <f t="shared" ca="1" si="392"/>
        <v>微信 - 天猫 - 微信支付</v>
      </c>
      <c r="K1311" t="str">
        <f t="shared" ca="1" si="393"/>
        <v>137****2034</v>
      </c>
      <c r="L1311">
        <f t="shared" si="394"/>
        <v>1311</v>
      </c>
      <c r="M1311">
        <f t="shared" si="395"/>
        <v>1310</v>
      </c>
      <c r="N1311" s="3">
        <f t="shared" ca="1" si="401"/>
        <v>174537</v>
      </c>
      <c r="O1311" s="5">
        <f t="shared" ca="1" si="396"/>
        <v>140517</v>
      </c>
      <c r="P1311" t="str">
        <f t="shared" ca="1" si="397"/>
        <v xml:space="preserve"> 微信支付 </v>
      </c>
      <c r="Q1311" t="str">
        <f t="shared" ca="1" si="398"/>
        <v xml:space="preserve"> 信用卡 </v>
      </c>
      <c r="R1311" t="str">
        <f t="shared" ca="1" si="399"/>
        <v xml:space="preserve"> 支付宝 </v>
      </c>
      <c r="S1311" t="str">
        <f t="shared" ca="1" si="400"/>
        <v>微信支付 - 信用卡 - 支付宝</v>
      </c>
    </row>
    <row r="1312" spans="1:19" x14ac:dyDescent="0.2">
      <c r="A1312" s="3">
        <f t="shared" ca="1" si="385"/>
        <v>140517</v>
      </c>
      <c r="B1312">
        <v>100702</v>
      </c>
      <c r="C1312">
        <f t="shared" ca="1" si="386"/>
        <v>13843822859</v>
      </c>
      <c r="D1312" t="str">
        <f t="shared" ca="1" si="402"/>
        <v xml:space="preserve"> 微信 </v>
      </c>
      <c r="E1312" t="str">
        <f t="shared" ca="1" si="402"/>
        <v xml:space="preserve"> 微信 </v>
      </c>
      <c r="F1312" t="str">
        <f t="shared" ca="1" si="388"/>
        <v xml:space="preserve"> 信用卡 </v>
      </c>
      <c r="G1312" t="str">
        <f t="shared" ca="1" si="389"/>
        <v xml:space="preserve"> 微信 - 微信 - 信用卡 </v>
      </c>
      <c r="H1312" t="str">
        <f t="shared" ca="1" si="390"/>
        <v>2859</v>
      </c>
      <c r="I1312">
        <f t="shared" ca="1" si="391"/>
        <v>6</v>
      </c>
      <c r="J1312" t="str">
        <f t="shared" ca="1" si="392"/>
        <v>微信 - 微信 - 信用卡</v>
      </c>
      <c r="K1312" t="str">
        <f t="shared" ca="1" si="393"/>
        <v>138****2859</v>
      </c>
      <c r="L1312">
        <f t="shared" si="394"/>
        <v>1312</v>
      </c>
      <c r="M1312">
        <f t="shared" si="395"/>
        <v>1311</v>
      </c>
      <c r="N1312" s="3">
        <f t="shared" ca="1" si="401"/>
        <v>119467</v>
      </c>
      <c r="O1312" s="5">
        <f t="shared" ca="1" si="396"/>
        <v>179550</v>
      </c>
      <c r="P1312" t="str">
        <f t="shared" ca="1" si="397"/>
        <v xml:space="preserve"> 微信支付 </v>
      </c>
      <c r="Q1312" t="str">
        <f t="shared" ca="1" si="398"/>
        <v xml:space="preserve"> 微信支付 </v>
      </c>
      <c r="R1312" t="str">
        <f t="shared" ca="1" si="399"/>
        <v xml:space="preserve"> 信用卡 </v>
      </c>
      <c r="S1312" t="str">
        <f t="shared" ca="1" si="400"/>
        <v>微信支付 - 微信支付 - 信用卡</v>
      </c>
    </row>
    <row r="1313" spans="1:19" x14ac:dyDescent="0.2">
      <c r="A1313" s="3">
        <f t="shared" ca="1" si="385"/>
        <v>179550</v>
      </c>
      <c r="B1313">
        <v>100029</v>
      </c>
      <c r="C1313">
        <f t="shared" ca="1" si="386"/>
        <v>13769967802</v>
      </c>
      <c r="D1313" t="str">
        <f t="shared" ca="1" si="402"/>
        <v xml:space="preserve"> App </v>
      </c>
      <c r="E1313" t="str">
        <f t="shared" ca="1" si="402"/>
        <v xml:space="preserve"> App </v>
      </c>
      <c r="F1313" t="str">
        <f t="shared" ca="1" si="388"/>
        <v xml:space="preserve"> 信用卡 </v>
      </c>
      <c r="G1313" t="str">
        <f t="shared" ca="1" si="389"/>
        <v xml:space="preserve"> App - App - 信用卡 </v>
      </c>
      <c r="H1313" t="str">
        <f t="shared" ca="1" si="390"/>
        <v>7802</v>
      </c>
      <c r="I1313">
        <f t="shared" ca="1" si="391"/>
        <v>6</v>
      </c>
      <c r="J1313" t="str">
        <f t="shared" ca="1" si="392"/>
        <v>App - App - 信用卡</v>
      </c>
      <c r="K1313" t="str">
        <f t="shared" ca="1" si="393"/>
        <v>137****7802</v>
      </c>
      <c r="L1313">
        <f t="shared" si="394"/>
        <v>1313</v>
      </c>
      <c r="M1313">
        <f t="shared" si="395"/>
        <v>1312</v>
      </c>
      <c r="N1313" s="3">
        <f t="shared" ca="1" si="401"/>
        <v>134438</v>
      </c>
      <c r="O1313" s="5">
        <f t="shared" ca="1" si="396"/>
        <v>134559</v>
      </c>
      <c r="P1313" t="str">
        <f t="shared" ca="1" si="397"/>
        <v xml:space="preserve"> 微信支付 </v>
      </c>
      <c r="Q1313" t="str">
        <f t="shared" ca="1" si="398"/>
        <v xml:space="preserve"> 信用卡 </v>
      </c>
      <c r="R1313" t="str">
        <f t="shared" ca="1" si="399"/>
        <v xml:space="preserve"> 信用卡 </v>
      </c>
      <c r="S1313" t="str">
        <f t="shared" ca="1" si="400"/>
        <v>微信支付 - 信用卡 - 信用卡</v>
      </c>
    </row>
    <row r="1314" spans="1:19" x14ac:dyDescent="0.2">
      <c r="A1314" s="3">
        <f t="shared" ca="1" si="385"/>
        <v>134559</v>
      </c>
      <c r="B1314">
        <v>100720</v>
      </c>
      <c r="C1314">
        <f t="shared" ca="1" si="386"/>
        <v>13673338880</v>
      </c>
      <c r="D1314" t="str">
        <f t="shared" ca="1" si="402"/>
        <v xml:space="preserve"> 微信 </v>
      </c>
      <c r="E1314" t="str">
        <f t="shared" ca="1" si="402"/>
        <v xml:space="preserve"> 微信 </v>
      </c>
      <c r="F1314" t="str">
        <f t="shared" ca="1" si="388"/>
        <v xml:space="preserve"> 信用卡 </v>
      </c>
      <c r="G1314" t="str">
        <f t="shared" ca="1" si="389"/>
        <v xml:space="preserve"> 微信 - 微信 - 信用卡 </v>
      </c>
      <c r="H1314" t="str">
        <f t="shared" ca="1" si="390"/>
        <v>8880</v>
      </c>
      <c r="I1314">
        <f t="shared" ca="1" si="391"/>
        <v>6</v>
      </c>
      <c r="J1314" t="str">
        <f t="shared" ca="1" si="392"/>
        <v>微信 - 微信 - 信用卡</v>
      </c>
      <c r="K1314" t="str">
        <f t="shared" ca="1" si="393"/>
        <v>136****8880</v>
      </c>
      <c r="L1314">
        <f t="shared" si="394"/>
        <v>1314</v>
      </c>
      <c r="M1314">
        <f t="shared" si="395"/>
        <v>1313</v>
      </c>
      <c r="N1314" s="3">
        <f t="shared" ca="1" si="401"/>
        <v>142120</v>
      </c>
      <c r="O1314" s="5">
        <f t="shared" ca="1" si="396"/>
        <v>167711</v>
      </c>
      <c r="P1314" t="str">
        <f t="shared" ca="1" si="397"/>
        <v xml:space="preserve"> 微信支付 </v>
      </c>
      <c r="Q1314" t="str">
        <f t="shared" ca="1" si="398"/>
        <v xml:space="preserve"> 支付宝 </v>
      </c>
      <c r="R1314" t="str">
        <f t="shared" ca="1" si="399"/>
        <v xml:space="preserve"> 微信支付 </v>
      </c>
      <c r="S1314" t="str">
        <f t="shared" ca="1" si="400"/>
        <v>微信支付 - 支付宝 - 微信支付</v>
      </c>
    </row>
    <row r="1315" spans="1:19" x14ac:dyDescent="0.2">
      <c r="A1315" s="3">
        <f t="shared" ca="1" si="385"/>
        <v>167711</v>
      </c>
      <c r="B1315">
        <v>101367</v>
      </c>
      <c r="C1315">
        <f t="shared" ca="1" si="386"/>
        <v>13258081574</v>
      </c>
      <c r="D1315" t="str">
        <f t="shared" ca="1" si="402"/>
        <v xml:space="preserve"> 微信 </v>
      </c>
      <c r="E1315" t="str">
        <f t="shared" ca="1" si="402"/>
        <v xml:space="preserve"> App </v>
      </c>
      <c r="F1315" t="str">
        <f t="shared" ca="1" si="388"/>
        <v xml:space="preserve"> 信用卡 </v>
      </c>
      <c r="G1315" t="str">
        <f t="shared" ca="1" si="389"/>
        <v xml:space="preserve"> 微信 - App - 信用卡 </v>
      </c>
      <c r="H1315" t="str">
        <f t="shared" ca="1" si="390"/>
        <v>1574</v>
      </c>
      <c r="I1315">
        <f t="shared" ca="1" si="391"/>
        <v>6</v>
      </c>
      <c r="J1315" t="str">
        <f t="shared" ca="1" si="392"/>
        <v>微信 - App - 信用卡</v>
      </c>
      <c r="K1315" t="str">
        <f t="shared" ca="1" si="393"/>
        <v>132****1574</v>
      </c>
      <c r="L1315">
        <f t="shared" si="394"/>
        <v>1315</v>
      </c>
      <c r="M1315">
        <f t="shared" si="395"/>
        <v>1314</v>
      </c>
      <c r="N1315" s="3">
        <f t="shared" ca="1" si="401"/>
        <v>120236</v>
      </c>
      <c r="O1315" s="5">
        <f t="shared" ca="1" si="396"/>
        <v>158490</v>
      </c>
      <c r="P1315" t="str">
        <f t="shared" ca="1" si="397"/>
        <v xml:space="preserve"> 信用卡 </v>
      </c>
      <c r="Q1315" t="str">
        <f t="shared" ca="1" si="398"/>
        <v xml:space="preserve"> 信用卡 </v>
      </c>
      <c r="R1315" t="str">
        <f t="shared" ca="1" si="399"/>
        <v xml:space="preserve"> 支付宝 </v>
      </c>
      <c r="S1315" t="str">
        <f t="shared" ca="1" si="400"/>
        <v>信用卡 - 信用卡 - 支付宝</v>
      </c>
    </row>
    <row r="1316" spans="1:19" x14ac:dyDescent="0.2">
      <c r="A1316" s="3">
        <f t="shared" ca="1" si="385"/>
        <v>158490</v>
      </c>
      <c r="B1316">
        <v>100778</v>
      </c>
      <c r="C1316">
        <f t="shared" ca="1" si="386"/>
        <v>13692624326</v>
      </c>
      <c r="D1316" t="str">
        <f t="shared" ca="1" si="402"/>
        <v xml:space="preserve"> App </v>
      </c>
      <c r="E1316" t="str">
        <f t="shared" ca="1" si="402"/>
        <v xml:space="preserve"> App </v>
      </c>
      <c r="F1316" t="str">
        <f t="shared" ca="1" si="388"/>
        <v xml:space="preserve"> 微信支付 </v>
      </c>
      <c r="G1316" t="str">
        <f t="shared" ca="1" si="389"/>
        <v xml:space="preserve"> App - App - 微信支付 </v>
      </c>
      <c r="H1316" t="str">
        <f t="shared" ca="1" si="390"/>
        <v>4326</v>
      </c>
      <c r="I1316">
        <f t="shared" ca="1" si="391"/>
        <v>6</v>
      </c>
      <c r="J1316" t="str">
        <f t="shared" ca="1" si="392"/>
        <v>App - App - 微信支付</v>
      </c>
      <c r="K1316" t="str">
        <f t="shared" ca="1" si="393"/>
        <v>136****4326</v>
      </c>
      <c r="L1316">
        <f t="shared" si="394"/>
        <v>1316</v>
      </c>
      <c r="M1316">
        <f t="shared" si="395"/>
        <v>1315</v>
      </c>
      <c r="N1316" s="3">
        <f t="shared" ca="1" si="401"/>
        <v>124822</v>
      </c>
      <c r="O1316" s="5">
        <f t="shared" ca="1" si="396"/>
        <v>171570</v>
      </c>
      <c r="P1316" t="str">
        <f t="shared" ca="1" si="397"/>
        <v xml:space="preserve"> 支付宝 </v>
      </c>
      <c r="Q1316" t="str">
        <f t="shared" ca="1" si="398"/>
        <v xml:space="preserve"> 微信支付 </v>
      </c>
      <c r="R1316" t="str">
        <f t="shared" ca="1" si="399"/>
        <v xml:space="preserve"> 信用卡 </v>
      </c>
      <c r="S1316" t="str">
        <f t="shared" ca="1" si="400"/>
        <v>支付宝 - 微信支付 - 信用卡</v>
      </c>
    </row>
    <row r="1317" spans="1:19" x14ac:dyDescent="0.2">
      <c r="A1317" s="3">
        <f t="shared" ca="1" si="385"/>
        <v>171570</v>
      </c>
      <c r="B1317">
        <v>100590</v>
      </c>
      <c r="C1317">
        <f t="shared" ca="1" si="386"/>
        <v>13814265495</v>
      </c>
      <c r="D1317" t="str">
        <f t="shared" ca="1" si="402"/>
        <v xml:space="preserve"> 微信 </v>
      </c>
      <c r="E1317" t="str">
        <f t="shared" ca="1" si="402"/>
        <v xml:space="preserve"> 微信 </v>
      </c>
      <c r="F1317" t="str">
        <f t="shared" ca="1" si="388"/>
        <v xml:space="preserve"> 微信支付 </v>
      </c>
      <c r="G1317" t="str">
        <f t="shared" ca="1" si="389"/>
        <v xml:space="preserve"> 微信 - 微信 - 微信支付 </v>
      </c>
      <c r="H1317" t="str">
        <f t="shared" ca="1" si="390"/>
        <v>5495</v>
      </c>
      <c r="I1317">
        <f t="shared" ca="1" si="391"/>
        <v>6</v>
      </c>
      <c r="J1317" t="str">
        <f t="shared" ca="1" si="392"/>
        <v>微信 - 微信 - 微信支付</v>
      </c>
      <c r="K1317" t="str">
        <f t="shared" ca="1" si="393"/>
        <v>138****5495</v>
      </c>
      <c r="L1317">
        <f t="shared" si="394"/>
        <v>1317</v>
      </c>
      <c r="M1317">
        <f t="shared" si="395"/>
        <v>1316</v>
      </c>
      <c r="N1317" s="3">
        <f t="shared" ca="1" si="401"/>
        <v>141979</v>
      </c>
      <c r="O1317" s="5">
        <f t="shared" ca="1" si="396"/>
        <v>178072</v>
      </c>
      <c r="P1317" t="str">
        <f t="shared" ca="1" si="397"/>
        <v xml:space="preserve"> 信用卡 </v>
      </c>
      <c r="Q1317" t="str">
        <f t="shared" ca="1" si="398"/>
        <v xml:space="preserve"> 微信支付 </v>
      </c>
      <c r="R1317" t="str">
        <f t="shared" ca="1" si="399"/>
        <v xml:space="preserve"> 微信支付 </v>
      </c>
      <c r="S1317" t="str">
        <f t="shared" ca="1" si="400"/>
        <v>信用卡 - 微信支付 - 微信支付</v>
      </c>
    </row>
    <row r="1318" spans="1:19" x14ac:dyDescent="0.2">
      <c r="A1318" s="3">
        <f t="shared" ca="1" si="385"/>
        <v>178072</v>
      </c>
      <c r="B1318">
        <v>100317</v>
      </c>
      <c r="C1318">
        <f t="shared" ca="1" si="386"/>
        <v>13938688296</v>
      </c>
      <c r="D1318" t="str">
        <f t="shared" ca="1" si="402"/>
        <v xml:space="preserve"> 微信 </v>
      </c>
      <c r="E1318" t="str">
        <f t="shared" ca="1" si="402"/>
        <v xml:space="preserve"> 微信 </v>
      </c>
      <c r="F1318" t="str">
        <f t="shared" ca="1" si="388"/>
        <v xml:space="preserve"> 微信支付 </v>
      </c>
      <c r="G1318" t="str">
        <f t="shared" ca="1" si="389"/>
        <v xml:space="preserve"> 微信 - 微信 - 微信支付 </v>
      </c>
      <c r="H1318" t="str">
        <f t="shared" ca="1" si="390"/>
        <v>8296</v>
      </c>
      <c r="I1318">
        <f t="shared" ca="1" si="391"/>
        <v>6</v>
      </c>
      <c r="J1318" t="str">
        <f t="shared" ca="1" si="392"/>
        <v>微信 - 微信 - 微信支付</v>
      </c>
      <c r="K1318" t="str">
        <f t="shared" ca="1" si="393"/>
        <v>139****8296</v>
      </c>
      <c r="L1318">
        <f t="shared" si="394"/>
        <v>1318</v>
      </c>
      <c r="M1318">
        <f t="shared" si="395"/>
        <v>1317</v>
      </c>
      <c r="N1318" s="3">
        <f t="shared" ca="1" si="401"/>
        <v>154238</v>
      </c>
      <c r="O1318" s="5">
        <f t="shared" ca="1" si="396"/>
        <v>122434</v>
      </c>
      <c r="P1318" t="str">
        <f t="shared" ca="1" si="397"/>
        <v xml:space="preserve"> 信用卡 </v>
      </c>
      <c r="Q1318" t="str">
        <f t="shared" ca="1" si="398"/>
        <v xml:space="preserve"> 微信支付 </v>
      </c>
      <c r="R1318" t="str">
        <f t="shared" ca="1" si="399"/>
        <v xml:space="preserve"> 微信支付 </v>
      </c>
      <c r="S1318" t="str">
        <f t="shared" ca="1" si="400"/>
        <v>信用卡 - 微信支付 - 微信支付</v>
      </c>
    </row>
    <row r="1319" spans="1:19" x14ac:dyDescent="0.2">
      <c r="A1319" s="3">
        <f t="shared" ca="1" si="385"/>
        <v>122434</v>
      </c>
      <c r="B1319">
        <v>100259</v>
      </c>
      <c r="C1319">
        <f t="shared" ca="1" si="386"/>
        <v>13451068049</v>
      </c>
      <c r="D1319" t="str">
        <f t="shared" ca="1" si="402"/>
        <v xml:space="preserve"> 微信 </v>
      </c>
      <c r="E1319" t="str">
        <f t="shared" ca="1" si="402"/>
        <v xml:space="preserve"> 微信 </v>
      </c>
      <c r="F1319" t="str">
        <f t="shared" ca="1" si="388"/>
        <v xml:space="preserve"> 信用卡 </v>
      </c>
      <c r="G1319" t="str">
        <f t="shared" ca="1" si="389"/>
        <v xml:space="preserve"> 微信 - 微信 - 信用卡 </v>
      </c>
      <c r="H1319" t="str">
        <f t="shared" ca="1" si="390"/>
        <v>8049</v>
      </c>
      <c r="I1319">
        <f t="shared" ca="1" si="391"/>
        <v>6</v>
      </c>
      <c r="J1319" t="str">
        <f t="shared" ca="1" si="392"/>
        <v>微信 - 微信 - 信用卡</v>
      </c>
      <c r="K1319" t="str">
        <f t="shared" ca="1" si="393"/>
        <v>134****8049</v>
      </c>
      <c r="L1319">
        <f t="shared" si="394"/>
        <v>1319</v>
      </c>
      <c r="M1319">
        <f t="shared" si="395"/>
        <v>1318</v>
      </c>
      <c r="N1319" s="3">
        <f t="shared" ca="1" si="401"/>
        <v>180084</v>
      </c>
      <c r="O1319" s="5">
        <f t="shared" ca="1" si="396"/>
        <v>149643</v>
      </c>
      <c r="P1319" t="str">
        <f t="shared" ca="1" si="397"/>
        <v xml:space="preserve"> 信用卡 </v>
      </c>
      <c r="Q1319" t="str">
        <f t="shared" ca="1" si="398"/>
        <v xml:space="preserve"> 信用卡 </v>
      </c>
      <c r="R1319" t="str">
        <f t="shared" ca="1" si="399"/>
        <v xml:space="preserve"> 信用卡 </v>
      </c>
      <c r="S1319" t="str">
        <f t="shared" ca="1" si="400"/>
        <v>信用卡 - 信用卡 - 信用卡</v>
      </c>
    </row>
    <row r="1320" spans="1:19" x14ac:dyDescent="0.2">
      <c r="A1320" s="3">
        <f t="shared" ca="1" si="385"/>
        <v>149643</v>
      </c>
      <c r="B1320">
        <v>101371</v>
      </c>
      <c r="C1320">
        <f t="shared" ca="1" si="386"/>
        <v>13934526582</v>
      </c>
      <c r="D1320" t="str">
        <f t="shared" ca="1" si="402"/>
        <v xml:space="preserve"> 微信 </v>
      </c>
      <c r="E1320" t="str">
        <f t="shared" ca="1" si="402"/>
        <v xml:space="preserve"> App </v>
      </c>
      <c r="F1320" t="str">
        <f t="shared" ca="1" si="388"/>
        <v xml:space="preserve"> 微信支付 </v>
      </c>
      <c r="G1320" t="str">
        <f t="shared" ca="1" si="389"/>
        <v xml:space="preserve"> 微信 - App - 微信支付 </v>
      </c>
      <c r="H1320" t="str">
        <f t="shared" ca="1" si="390"/>
        <v>6582</v>
      </c>
      <c r="I1320">
        <f t="shared" ca="1" si="391"/>
        <v>6</v>
      </c>
      <c r="J1320" t="str">
        <f t="shared" ca="1" si="392"/>
        <v>微信 - App - 微信支付</v>
      </c>
      <c r="K1320" t="str">
        <f t="shared" ca="1" si="393"/>
        <v>139****6582</v>
      </c>
      <c r="L1320">
        <f t="shared" si="394"/>
        <v>1320</v>
      </c>
      <c r="M1320">
        <f t="shared" si="395"/>
        <v>1319</v>
      </c>
      <c r="N1320" s="3">
        <f t="shared" ca="1" si="401"/>
        <v>194188</v>
      </c>
      <c r="O1320" s="5">
        <f t="shared" ca="1" si="396"/>
        <v>172495</v>
      </c>
      <c r="P1320" t="str">
        <f t="shared" ca="1" si="397"/>
        <v xml:space="preserve"> 支付宝 </v>
      </c>
      <c r="Q1320" t="str">
        <f t="shared" ca="1" si="398"/>
        <v xml:space="preserve"> 支付宝 </v>
      </c>
      <c r="R1320" t="str">
        <f t="shared" ca="1" si="399"/>
        <v xml:space="preserve"> 支付宝 </v>
      </c>
      <c r="S1320" t="str">
        <f t="shared" ca="1" si="400"/>
        <v>支付宝 - 支付宝 - 支付宝</v>
      </c>
    </row>
    <row r="1321" spans="1:19" x14ac:dyDescent="0.2">
      <c r="A1321" s="3">
        <f t="shared" ca="1" si="385"/>
        <v>172495</v>
      </c>
      <c r="B1321">
        <v>100502</v>
      </c>
      <c r="C1321">
        <f t="shared" ca="1" si="386"/>
        <v>13351152609</v>
      </c>
      <c r="D1321" t="str">
        <f t="shared" ca="1" si="402"/>
        <v xml:space="preserve"> App </v>
      </c>
      <c r="E1321" t="str">
        <f t="shared" ca="1" si="402"/>
        <v xml:space="preserve"> 微信 </v>
      </c>
      <c r="F1321" t="str">
        <f t="shared" ca="1" si="388"/>
        <v xml:space="preserve"> 支付宝 </v>
      </c>
      <c r="G1321" t="str">
        <f t="shared" ca="1" si="389"/>
        <v xml:space="preserve"> App - 微信 - 支付宝 </v>
      </c>
      <c r="H1321" t="str">
        <f t="shared" ca="1" si="390"/>
        <v>2609</v>
      </c>
      <c r="I1321">
        <f t="shared" ca="1" si="391"/>
        <v>6</v>
      </c>
      <c r="J1321" t="str">
        <f t="shared" ca="1" si="392"/>
        <v>App - 微信 - 支付宝</v>
      </c>
      <c r="K1321" t="str">
        <f t="shared" ca="1" si="393"/>
        <v>133****2609</v>
      </c>
      <c r="L1321">
        <f t="shared" si="394"/>
        <v>1321</v>
      </c>
      <c r="M1321">
        <f t="shared" si="395"/>
        <v>1320</v>
      </c>
      <c r="N1321" s="3">
        <f t="shared" ca="1" si="401"/>
        <v>116486</v>
      </c>
      <c r="O1321" s="5">
        <f t="shared" ca="1" si="396"/>
        <v>107410</v>
      </c>
      <c r="P1321" t="str">
        <f t="shared" ca="1" si="397"/>
        <v xml:space="preserve"> 信用卡 </v>
      </c>
      <c r="Q1321" t="str">
        <f t="shared" ca="1" si="398"/>
        <v xml:space="preserve"> 信用卡 </v>
      </c>
      <c r="R1321" t="str">
        <f t="shared" ca="1" si="399"/>
        <v xml:space="preserve"> 支付宝 </v>
      </c>
      <c r="S1321" t="str">
        <f t="shared" ca="1" si="400"/>
        <v>信用卡 - 信用卡 - 支付宝</v>
      </c>
    </row>
    <row r="1322" spans="1:19" x14ac:dyDescent="0.2">
      <c r="A1322" s="3">
        <f t="shared" ca="1" si="385"/>
        <v>107410</v>
      </c>
      <c r="B1322">
        <v>101388</v>
      </c>
      <c r="C1322">
        <f t="shared" ca="1" si="386"/>
        <v>13863273236</v>
      </c>
      <c r="D1322" t="str">
        <f t="shared" ref="D1322:E1341" ca="1" si="403">IF(RAND()&lt;0.33," 天猫 ",IF(RAND()&lt;0.66," 微信 "," App "))</f>
        <v xml:space="preserve"> 微信 </v>
      </c>
      <c r="E1322" t="str">
        <f t="shared" ca="1" si="403"/>
        <v xml:space="preserve"> 微信 </v>
      </c>
      <c r="F1322" t="str">
        <f t="shared" ca="1" si="388"/>
        <v xml:space="preserve"> 信用卡 </v>
      </c>
      <c r="G1322" t="str">
        <f t="shared" ca="1" si="389"/>
        <v xml:space="preserve"> 微信 - 微信 - 信用卡 </v>
      </c>
      <c r="H1322" t="str">
        <f t="shared" ca="1" si="390"/>
        <v>3236</v>
      </c>
      <c r="I1322">
        <f t="shared" ca="1" si="391"/>
        <v>6</v>
      </c>
      <c r="J1322" t="str">
        <f t="shared" ca="1" si="392"/>
        <v>微信 - 微信 - 信用卡</v>
      </c>
      <c r="K1322" t="str">
        <f t="shared" ca="1" si="393"/>
        <v>138****3236</v>
      </c>
      <c r="L1322">
        <f t="shared" si="394"/>
        <v>1322</v>
      </c>
      <c r="M1322">
        <f t="shared" si="395"/>
        <v>1321</v>
      </c>
      <c r="N1322" s="3">
        <f t="shared" ca="1" si="401"/>
        <v>180010</v>
      </c>
      <c r="O1322" s="5">
        <f t="shared" ca="1" si="396"/>
        <v>146726</v>
      </c>
      <c r="P1322" t="str">
        <f t="shared" ca="1" si="397"/>
        <v xml:space="preserve"> 微信支付 </v>
      </c>
      <c r="Q1322" t="str">
        <f t="shared" ca="1" si="398"/>
        <v xml:space="preserve"> 支付宝 </v>
      </c>
      <c r="R1322" t="str">
        <f t="shared" ca="1" si="399"/>
        <v xml:space="preserve"> 微信支付 </v>
      </c>
      <c r="S1322" t="str">
        <f t="shared" ca="1" si="400"/>
        <v>微信支付 - 支付宝 - 微信支付</v>
      </c>
    </row>
    <row r="1323" spans="1:19" x14ac:dyDescent="0.2">
      <c r="A1323" s="3">
        <f t="shared" ca="1" si="385"/>
        <v>146726</v>
      </c>
      <c r="B1323">
        <v>100695</v>
      </c>
      <c r="C1323">
        <f t="shared" ca="1" si="386"/>
        <v>13252958719</v>
      </c>
      <c r="D1323" t="str">
        <f t="shared" ca="1" si="403"/>
        <v xml:space="preserve"> App </v>
      </c>
      <c r="E1323" t="str">
        <f t="shared" ca="1" si="403"/>
        <v xml:space="preserve"> 微信 </v>
      </c>
      <c r="F1323" t="str">
        <f t="shared" ca="1" si="388"/>
        <v xml:space="preserve"> 信用卡 </v>
      </c>
      <c r="G1323" t="str">
        <f t="shared" ca="1" si="389"/>
        <v xml:space="preserve"> App - 微信 - 信用卡 </v>
      </c>
      <c r="H1323" t="str">
        <f t="shared" ca="1" si="390"/>
        <v>8719</v>
      </c>
      <c r="I1323">
        <f t="shared" ca="1" si="391"/>
        <v>6</v>
      </c>
      <c r="J1323" t="str">
        <f t="shared" ca="1" si="392"/>
        <v>App - 微信 - 信用卡</v>
      </c>
      <c r="K1323" t="str">
        <f t="shared" ca="1" si="393"/>
        <v>132****8719</v>
      </c>
      <c r="L1323">
        <f t="shared" si="394"/>
        <v>1323</v>
      </c>
      <c r="M1323">
        <f t="shared" si="395"/>
        <v>1322</v>
      </c>
      <c r="N1323" s="3">
        <f t="shared" ca="1" si="401"/>
        <v>100976</v>
      </c>
      <c r="O1323" s="5">
        <f t="shared" ca="1" si="396"/>
        <v>153848</v>
      </c>
      <c r="P1323" t="str">
        <f t="shared" ca="1" si="397"/>
        <v xml:space="preserve"> 信用卡 </v>
      </c>
      <c r="Q1323" t="str">
        <f t="shared" ca="1" si="398"/>
        <v xml:space="preserve"> 支付宝 </v>
      </c>
      <c r="R1323" t="str">
        <f t="shared" ca="1" si="399"/>
        <v xml:space="preserve"> 微信支付 </v>
      </c>
      <c r="S1323" t="str">
        <f t="shared" ca="1" si="400"/>
        <v>信用卡 - 支付宝 - 微信支付</v>
      </c>
    </row>
    <row r="1324" spans="1:19" x14ac:dyDescent="0.2">
      <c r="A1324" s="3">
        <f t="shared" ca="1" si="385"/>
        <v>153848</v>
      </c>
      <c r="B1324">
        <v>101424</v>
      </c>
      <c r="C1324">
        <f t="shared" ca="1" si="386"/>
        <v>13385314919</v>
      </c>
      <c r="D1324" t="str">
        <f t="shared" ca="1" si="403"/>
        <v xml:space="preserve"> App </v>
      </c>
      <c r="E1324" t="str">
        <f t="shared" ca="1" si="403"/>
        <v xml:space="preserve"> 微信 </v>
      </c>
      <c r="F1324" t="str">
        <f t="shared" ca="1" si="388"/>
        <v xml:space="preserve"> 信用卡 </v>
      </c>
      <c r="G1324" t="str">
        <f t="shared" ca="1" si="389"/>
        <v xml:space="preserve"> App - 微信 - 信用卡 </v>
      </c>
      <c r="H1324" t="str">
        <f t="shared" ca="1" si="390"/>
        <v>4919</v>
      </c>
      <c r="I1324">
        <f t="shared" ca="1" si="391"/>
        <v>6</v>
      </c>
      <c r="J1324" t="str">
        <f t="shared" ca="1" si="392"/>
        <v>App - 微信 - 信用卡</v>
      </c>
      <c r="K1324" t="str">
        <f t="shared" ca="1" si="393"/>
        <v>133****4919</v>
      </c>
      <c r="L1324">
        <f t="shared" si="394"/>
        <v>1324</v>
      </c>
      <c r="M1324">
        <f t="shared" si="395"/>
        <v>1323</v>
      </c>
      <c r="N1324" s="3">
        <f t="shared" ca="1" si="401"/>
        <v>189235</v>
      </c>
      <c r="O1324" s="5">
        <f t="shared" ca="1" si="396"/>
        <v>140446</v>
      </c>
      <c r="P1324" t="str">
        <f t="shared" ca="1" si="397"/>
        <v xml:space="preserve"> 支付宝 </v>
      </c>
      <c r="Q1324" t="str">
        <f t="shared" ca="1" si="398"/>
        <v xml:space="preserve"> 支付宝 </v>
      </c>
      <c r="R1324" t="str">
        <f t="shared" ca="1" si="399"/>
        <v xml:space="preserve"> 信用卡 </v>
      </c>
      <c r="S1324" t="str">
        <f t="shared" ca="1" si="400"/>
        <v>支付宝 - 支付宝 - 信用卡</v>
      </c>
    </row>
    <row r="1325" spans="1:19" x14ac:dyDescent="0.2">
      <c r="A1325" s="3">
        <f t="shared" ca="1" si="385"/>
        <v>140446</v>
      </c>
      <c r="B1325">
        <v>100232</v>
      </c>
      <c r="C1325">
        <f t="shared" ca="1" si="386"/>
        <v>13802265881</v>
      </c>
      <c r="D1325" t="str">
        <f t="shared" ca="1" si="403"/>
        <v xml:space="preserve"> App </v>
      </c>
      <c r="E1325" t="str">
        <f t="shared" ca="1" si="403"/>
        <v xml:space="preserve"> 微信 </v>
      </c>
      <c r="F1325" t="str">
        <f t="shared" ca="1" si="388"/>
        <v xml:space="preserve"> 微信支付 </v>
      </c>
      <c r="G1325" t="str">
        <f t="shared" ca="1" si="389"/>
        <v xml:space="preserve"> App - 微信 - 微信支付 </v>
      </c>
      <c r="H1325" t="str">
        <f t="shared" ca="1" si="390"/>
        <v>5881</v>
      </c>
      <c r="I1325">
        <f t="shared" ca="1" si="391"/>
        <v>6</v>
      </c>
      <c r="J1325" t="str">
        <f t="shared" ca="1" si="392"/>
        <v>App - 微信 - 微信支付</v>
      </c>
      <c r="K1325" t="str">
        <f t="shared" ca="1" si="393"/>
        <v>138****5881</v>
      </c>
      <c r="L1325">
        <f t="shared" si="394"/>
        <v>1325</v>
      </c>
      <c r="M1325">
        <f t="shared" si="395"/>
        <v>1324</v>
      </c>
      <c r="N1325" s="3">
        <f t="shared" ca="1" si="401"/>
        <v>120842</v>
      </c>
      <c r="O1325" s="5">
        <f t="shared" ca="1" si="396"/>
        <v>149962</v>
      </c>
      <c r="P1325" t="str">
        <f t="shared" ca="1" si="397"/>
        <v xml:space="preserve"> 微信支付 </v>
      </c>
      <c r="Q1325" t="str">
        <f t="shared" ca="1" si="398"/>
        <v xml:space="preserve"> 信用卡 </v>
      </c>
      <c r="R1325" t="str">
        <f t="shared" ca="1" si="399"/>
        <v xml:space="preserve"> 支付宝 </v>
      </c>
      <c r="S1325" t="str">
        <f t="shared" ca="1" si="400"/>
        <v>微信支付 - 信用卡 - 支付宝</v>
      </c>
    </row>
    <row r="1326" spans="1:19" x14ac:dyDescent="0.2">
      <c r="A1326" s="3">
        <f t="shared" ca="1" si="385"/>
        <v>149962</v>
      </c>
      <c r="B1326">
        <v>100142</v>
      </c>
      <c r="C1326">
        <f t="shared" ca="1" si="386"/>
        <v>13565764301</v>
      </c>
      <c r="D1326" t="str">
        <f t="shared" ca="1" si="403"/>
        <v xml:space="preserve"> 微信 </v>
      </c>
      <c r="E1326" t="str">
        <f t="shared" ca="1" si="403"/>
        <v xml:space="preserve"> 微信 </v>
      </c>
      <c r="F1326" t="str">
        <f t="shared" ca="1" si="388"/>
        <v xml:space="preserve"> 微信支付 </v>
      </c>
      <c r="G1326" t="str">
        <f t="shared" ca="1" si="389"/>
        <v xml:space="preserve"> 微信 - 微信 - 微信支付 </v>
      </c>
      <c r="H1326" t="str">
        <f t="shared" ca="1" si="390"/>
        <v>4301</v>
      </c>
      <c r="I1326">
        <f t="shared" ca="1" si="391"/>
        <v>6</v>
      </c>
      <c r="J1326" t="str">
        <f t="shared" ca="1" si="392"/>
        <v>微信 - 微信 - 微信支付</v>
      </c>
      <c r="K1326" t="str">
        <f t="shared" ca="1" si="393"/>
        <v>135****4301</v>
      </c>
      <c r="L1326">
        <f t="shared" si="394"/>
        <v>1326</v>
      </c>
      <c r="M1326">
        <f t="shared" si="395"/>
        <v>1325</v>
      </c>
      <c r="N1326" s="3">
        <f t="shared" ca="1" si="401"/>
        <v>130245</v>
      </c>
      <c r="O1326" s="5">
        <f t="shared" ca="1" si="396"/>
        <v>129922</v>
      </c>
      <c r="P1326" t="str">
        <f t="shared" ca="1" si="397"/>
        <v xml:space="preserve"> 微信支付 </v>
      </c>
      <c r="Q1326" t="str">
        <f t="shared" ca="1" si="398"/>
        <v xml:space="preserve"> 支付宝 </v>
      </c>
      <c r="R1326" t="str">
        <f t="shared" ca="1" si="399"/>
        <v xml:space="preserve"> 微信支付 </v>
      </c>
      <c r="S1326" t="str">
        <f t="shared" ca="1" si="400"/>
        <v>微信支付 - 支付宝 - 微信支付</v>
      </c>
    </row>
    <row r="1327" spans="1:19" x14ac:dyDescent="0.2">
      <c r="A1327" s="3">
        <f t="shared" ca="1" si="385"/>
        <v>129922</v>
      </c>
      <c r="B1327">
        <v>101186</v>
      </c>
      <c r="C1327">
        <f t="shared" ca="1" si="386"/>
        <v>13849583425</v>
      </c>
      <c r="D1327" t="str">
        <f t="shared" ca="1" si="403"/>
        <v xml:space="preserve"> 微信 </v>
      </c>
      <c r="E1327" t="str">
        <f t="shared" ca="1" si="403"/>
        <v xml:space="preserve"> 微信 </v>
      </c>
      <c r="F1327" t="str">
        <f t="shared" ca="1" si="388"/>
        <v xml:space="preserve"> 支付宝 </v>
      </c>
      <c r="G1327" t="str">
        <f t="shared" ca="1" si="389"/>
        <v xml:space="preserve"> 微信 - 微信 - 支付宝 </v>
      </c>
      <c r="H1327" t="str">
        <f t="shared" ca="1" si="390"/>
        <v>3425</v>
      </c>
      <c r="I1327">
        <f t="shared" ca="1" si="391"/>
        <v>6</v>
      </c>
      <c r="J1327" t="str">
        <f t="shared" ca="1" si="392"/>
        <v>微信 - 微信 - 支付宝</v>
      </c>
      <c r="K1327" t="str">
        <f t="shared" ca="1" si="393"/>
        <v>138****3425</v>
      </c>
      <c r="L1327">
        <f t="shared" si="394"/>
        <v>1327</v>
      </c>
      <c r="M1327">
        <f t="shared" si="395"/>
        <v>1326</v>
      </c>
      <c r="N1327" s="3">
        <f t="shared" ca="1" si="401"/>
        <v>133537</v>
      </c>
      <c r="O1327" s="5">
        <f t="shared" ca="1" si="396"/>
        <v>116622</v>
      </c>
      <c r="P1327" t="str">
        <f t="shared" ca="1" si="397"/>
        <v xml:space="preserve"> 支付宝 </v>
      </c>
      <c r="Q1327" t="str">
        <f t="shared" ca="1" si="398"/>
        <v xml:space="preserve"> 信用卡 </v>
      </c>
      <c r="R1327" t="str">
        <f t="shared" ca="1" si="399"/>
        <v xml:space="preserve"> 信用卡 </v>
      </c>
      <c r="S1327" t="str">
        <f t="shared" ca="1" si="400"/>
        <v>支付宝 - 信用卡 - 信用卡</v>
      </c>
    </row>
    <row r="1328" spans="1:19" x14ac:dyDescent="0.2">
      <c r="A1328" s="3">
        <f t="shared" ca="1" si="385"/>
        <v>116622</v>
      </c>
      <c r="B1328">
        <v>100436</v>
      </c>
      <c r="C1328">
        <f t="shared" ca="1" si="386"/>
        <v>13200120713</v>
      </c>
      <c r="D1328" t="str">
        <f t="shared" ca="1" si="403"/>
        <v xml:space="preserve"> App </v>
      </c>
      <c r="E1328" t="str">
        <f t="shared" ca="1" si="403"/>
        <v xml:space="preserve"> 天猫 </v>
      </c>
      <c r="F1328" t="str">
        <f t="shared" ca="1" si="388"/>
        <v xml:space="preserve"> 信用卡 </v>
      </c>
      <c r="G1328" t="str">
        <f t="shared" ca="1" si="389"/>
        <v xml:space="preserve"> App - 天猫 - 信用卡 </v>
      </c>
      <c r="H1328" t="str">
        <f t="shared" ca="1" si="390"/>
        <v>0713</v>
      </c>
      <c r="I1328">
        <f t="shared" ca="1" si="391"/>
        <v>6</v>
      </c>
      <c r="J1328" t="str">
        <f t="shared" ca="1" si="392"/>
        <v>App - 天猫 - 信用卡</v>
      </c>
      <c r="K1328" t="str">
        <f t="shared" ca="1" si="393"/>
        <v>132****0713</v>
      </c>
      <c r="L1328">
        <f t="shared" si="394"/>
        <v>1328</v>
      </c>
      <c r="M1328">
        <f t="shared" si="395"/>
        <v>1327</v>
      </c>
      <c r="N1328" s="3">
        <f t="shared" ca="1" si="401"/>
        <v>102273</v>
      </c>
      <c r="O1328" s="5">
        <f t="shared" ca="1" si="396"/>
        <v>114934</v>
      </c>
      <c r="P1328" t="str">
        <f t="shared" ca="1" si="397"/>
        <v xml:space="preserve"> 信用卡 </v>
      </c>
      <c r="Q1328" t="str">
        <f t="shared" ca="1" si="398"/>
        <v xml:space="preserve"> 支付宝 </v>
      </c>
      <c r="R1328" t="str">
        <f t="shared" ca="1" si="399"/>
        <v xml:space="preserve"> 信用卡 </v>
      </c>
      <c r="S1328" t="str">
        <f t="shared" ca="1" si="400"/>
        <v>信用卡 - 支付宝 - 信用卡</v>
      </c>
    </row>
    <row r="1329" spans="1:19" x14ac:dyDescent="0.2">
      <c r="A1329" s="3">
        <f t="shared" ca="1" si="385"/>
        <v>114934</v>
      </c>
      <c r="B1329">
        <v>100134</v>
      </c>
      <c r="C1329">
        <f t="shared" ca="1" si="386"/>
        <v>13841789048</v>
      </c>
      <c r="D1329" t="str">
        <f t="shared" ca="1" si="403"/>
        <v xml:space="preserve"> 微信 </v>
      </c>
      <c r="E1329" t="str">
        <f t="shared" ca="1" si="403"/>
        <v xml:space="preserve"> 微信 </v>
      </c>
      <c r="F1329" t="str">
        <f t="shared" ca="1" si="388"/>
        <v xml:space="preserve"> 信用卡 </v>
      </c>
      <c r="G1329" t="str">
        <f t="shared" ca="1" si="389"/>
        <v xml:space="preserve"> 微信 - 微信 - 信用卡 </v>
      </c>
      <c r="H1329" t="str">
        <f t="shared" ca="1" si="390"/>
        <v>9048</v>
      </c>
      <c r="I1329">
        <f t="shared" ca="1" si="391"/>
        <v>6</v>
      </c>
      <c r="J1329" t="str">
        <f t="shared" ca="1" si="392"/>
        <v>微信 - 微信 - 信用卡</v>
      </c>
      <c r="K1329" t="str">
        <f t="shared" ca="1" si="393"/>
        <v>138****9048</v>
      </c>
      <c r="L1329">
        <f t="shared" si="394"/>
        <v>1329</v>
      </c>
      <c r="M1329">
        <f t="shared" si="395"/>
        <v>1328</v>
      </c>
      <c r="N1329" s="3">
        <f t="shared" ca="1" si="401"/>
        <v>163154</v>
      </c>
      <c r="O1329" s="5">
        <f t="shared" ca="1" si="396"/>
        <v>196045</v>
      </c>
      <c r="P1329" t="str">
        <f t="shared" ca="1" si="397"/>
        <v xml:space="preserve"> 信用卡 </v>
      </c>
      <c r="Q1329" t="str">
        <f t="shared" ca="1" si="398"/>
        <v xml:space="preserve"> 信用卡 </v>
      </c>
      <c r="R1329" t="str">
        <f t="shared" ca="1" si="399"/>
        <v xml:space="preserve"> 微信支付 </v>
      </c>
      <c r="S1329" t="str">
        <f t="shared" ca="1" si="400"/>
        <v>信用卡 - 信用卡 - 微信支付</v>
      </c>
    </row>
    <row r="1330" spans="1:19" x14ac:dyDescent="0.2">
      <c r="A1330" s="3">
        <f t="shared" ca="1" si="385"/>
        <v>196045</v>
      </c>
      <c r="B1330">
        <v>100943</v>
      </c>
      <c r="C1330">
        <f t="shared" ca="1" si="386"/>
        <v>13479056259</v>
      </c>
      <c r="D1330" t="str">
        <f t="shared" ca="1" si="403"/>
        <v xml:space="preserve"> 微信 </v>
      </c>
      <c r="E1330" t="str">
        <f t="shared" ca="1" si="403"/>
        <v xml:space="preserve"> App </v>
      </c>
      <c r="F1330" t="str">
        <f t="shared" ca="1" si="388"/>
        <v xml:space="preserve"> 支付宝 </v>
      </c>
      <c r="G1330" t="str">
        <f t="shared" ca="1" si="389"/>
        <v xml:space="preserve"> 微信 - App - 支付宝 </v>
      </c>
      <c r="H1330" t="str">
        <f t="shared" ca="1" si="390"/>
        <v>6259</v>
      </c>
      <c r="I1330">
        <f t="shared" ca="1" si="391"/>
        <v>6</v>
      </c>
      <c r="J1330" t="str">
        <f t="shared" ca="1" si="392"/>
        <v>微信 - App - 支付宝</v>
      </c>
      <c r="K1330" t="str">
        <f t="shared" ca="1" si="393"/>
        <v>134****6259</v>
      </c>
      <c r="L1330">
        <f t="shared" si="394"/>
        <v>1330</v>
      </c>
      <c r="M1330">
        <f t="shared" si="395"/>
        <v>1329</v>
      </c>
      <c r="N1330" s="3">
        <f t="shared" ca="1" si="401"/>
        <v>163139</v>
      </c>
      <c r="O1330" s="5">
        <f t="shared" ca="1" si="396"/>
        <v>186495</v>
      </c>
      <c r="P1330" t="str">
        <f t="shared" ca="1" si="397"/>
        <v xml:space="preserve"> 微信支付 </v>
      </c>
      <c r="Q1330" t="str">
        <f t="shared" ca="1" si="398"/>
        <v xml:space="preserve"> 信用卡 </v>
      </c>
      <c r="R1330" t="str">
        <f t="shared" ca="1" si="399"/>
        <v xml:space="preserve"> 支付宝 </v>
      </c>
      <c r="S1330" t="str">
        <f t="shared" ca="1" si="400"/>
        <v>微信支付 - 信用卡 - 支付宝</v>
      </c>
    </row>
    <row r="1331" spans="1:19" x14ac:dyDescent="0.2">
      <c r="A1331" s="3">
        <f t="shared" ca="1" si="385"/>
        <v>186495</v>
      </c>
      <c r="B1331">
        <v>100084</v>
      </c>
      <c r="C1331">
        <f t="shared" ca="1" si="386"/>
        <v>13452948023</v>
      </c>
      <c r="D1331" t="str">
        <f t="shared" ca="1" si="403"/>
        <v xml:space="preserve"> App </v>
      </c>
      <c r="E1331" t="str">
        <f t="shared" ca="1" si="403"/>
        <v xml:space="preserve"> 微信 </v>
      </c>
      <c r="F1331" t="str">
        <f t="shared" ca="1" si="388"/>
        <v xml:space="preserve"> 微信支付 </v>
      </c>
      <c r="G1331" t="str">
        <f t="shared" ca="1" si="389"/>
        <v xml:space="preserve"> App - 微信 - 微信支付 </v>
      </c>
      <c r="H1331" t="str">
        <f t="shared" ca="1" si="390"/>
        <v>8023</v>
      </c>
      <c r="I1331">
        <f t="shared" ca="1" si="391"/>
        <v>6</v>
      </c>
      <c r="J1331" t="str">
        <f t="shared" ca="1" si="392"/>
        <v>App - 微信 - 微信支付</v>
      </c>
      <c r="K1331" t="str">
        <f t="shared" ca="1" si="393"/>
        <v>134****8023</v>
      </c>
      <c r="L1331">
        <f t="shared" si="394"/>
        <v>1331</v>
      </c>
      <c r="M1331">
        <f t="shared" si="395"/>
        <v>1330</v>
      </c>
      <c r="N1331" s="3">
        <f t="shared" ca="1" si="401"/>
        <v>192787</v>
      </c>
      <c r="O1331" s="5">
        <f t="shared" ca="1" si="396"/>
        <v>189235</v>
      </c>
      <c r="P1331" t="str">
        <f t="shared" ca="1" si="397"/>
        <v xml:space="preserve"> 支付宝 </v>
      </c>
      <c r="Q1331" t="str">
        <f t="shared" ca="1" si="398"/>
        <v xml:space="preserve"> 信用卡 </v>
      </c>
      <c r="R1331" t="str">
        <f t="shared" ca="1" si="399"/>
        <v xml:space="preserve"> 微信支付 </v>
      </c>
      <c r="S1331" t="str">
        <f t="shared" ca="1" si="400"/>
        <v>支付宝 - 信用卡 - 微信支付</v>
      </c>
    </row>
    <row r="1332" spans="1:19" x14ac:dyDescent="0.2">
      <c r="A1332" s="3">
        <f t="shared" ca="1" si="385"/>
        <v>189235</v>
      </c>
      <c r="B1332">
        <v>101425</v>
      </c>
      <c r="C1332">
        <f t="shared" ca="1" si="386"/>
        <v>13194477208</v>
      </c>
      <c r="D1332" t="str">
        <f t="shared" ca="1" si="403"/>
        <v xml:space="preserve"> 天猫 </v>
      </c>
      <c r="E1332" t="str">
        <f t="shared" ca="1" si="403"/>
        <v xml:space="preserve"> 微信 </v>
      </c>
      <c r="F1332" t="str">
        <f t="shared" ca="1" si="388"/>
        <v xml:space="preserve"> 微信支付 </v>
      </c>
      <c r="G1332" t="str">
        <f t="shared" ca="1" si="389"/>
        <v xml:space="preserve"> 天猫 - 微信 - 微信支付 </v>
      </c>
      <c r="H1332" t="str">
        <f t="shared" ca="1" si="390"/>
        <v>7208</v>
      </c>
      <c r="I1332">
        <f t="shared" ca="1" si="391"/>
        <v>6</v>
      </c>
      <c r="J1332" t="str">
        <f t="shared" ca="1" si="392"/>
        <v>天猫 - 微信 - 微信支付</v>
      </c>
      <c r="K1332" t="str">
        <f t="shared" ca="1" si="393"/>
        <v>131****7208</v>
      </c>
      <c r="L1332">
        <f t="shared" si="394"/>
        <v>1332</v>
      </c>
      <c r="M1332">
        <f t="shared" si="395"/>
        <v>1331</v>
      </c>
      <c r="N1332" s="3">
        <f t="shared" ca="1" si="401"/>
        <v>155405</v>
      </c>
      <c r="O1332" s="5">
        <f t="shared" ca="1" si="396"/>
        <v>191303</v>
      </c>
      <c r="P1332" t="str">
        <f t="shared" ca="1" si="397"/>
        <v xml:space="preserve"> 支付宝 </v>
      </c>
      <c r="Q1332" t="str">
        <f t="shared" ca="1" si="398"/>
        <v xml:space="preserve"> 支付宝 </v>
      </c>
      <c r="R1332" t="str">
        <f t="shared" ca="1" si="399"/>
        <v xml:space="preserve"> 信用卡 </v>
      </c>
      <c r="S1332" t="str">
        <f t="shared" ca="1" si="400"/>
        <v>支付宝 - 支付宝 - 信用卡</v>
      </c>
    </row>
    <row r="1333" spans="1:19" x14ac:dyDescent="0.2">
      <c r="A1333" s="3">
        <f t="shared" ca="1" si="385"/>
        <v>191303</v>
      </c>
      <c r="B1333">
        <v>101129</v>
      </c>
      <c r="C1333">
        <f t="shared" ca="1" si="386"/>
        <v>13866535495</v>
      </c>
      <c r="D1333" t="str">
        <f t="shared" ca="1" si="403"/>
        <v xml:space="preserve"> 天猫 </v>
      </c>
      <c r="E1333" t="str">
        <f t="shared" ca="1" si="403"/>
        <v xml:space="preserve"> 微信 </v>
      </c>
      <c r="F1333" t="str">
        <f t="shared" ca="1" si="388"/>
        <v xml:space="preserve"> 信用卡 </v>
      </c>
      <c r="G1333" t="str">
        <f t="shared" ca="1" si="389"/>
        <v xml:space="preserve"> 天猫 - 微信 - 信用卡 </v>
      </c>
      <c r="H1333" t="str">
        <f t="shared" ca="1" si="390"/>
        <v>5495</v>
      </c>
      <c r="I1333">
        <f t="shared" ca="1" si="391"/>
        <v>6</v>
      </c>
      <c r="J1333" t="str">
        <f t="shared" ca="1" si="392"/>
        <v>天猫 - 微信 - 信用卡</v>
      </c>
      <c r="K1333" t="str">
        <f t="shared" ca="1" si="393"/>
        <v>138****5495</v>
      </c>
      <c r="L1333">
        <f t="shared" si="394"/>
        <v>1333</v>
      </c>
      <c r="M1333">
        <f t="shared" si="395"/>
        <v>1332</v>
      </c>
      <c r="N1333" s="3">
        <f t="shared" ca="1" si="401"/>
        <v>155467</v>
      </c>
      <c r="O1333" s="5">
        <f t="shared" ca="1" si="396"/>
        <v>136008</v>
      </c>
      <c r="P1333" t="str">
        <f t="shared" ca="1" si="397"/>
        <v xml:space="preserve"> 信用卡 </v>
      </c>
      <c r="Q1333" t="str">
        <f t="shared" ca="1" si="398"/>
        <v xml:space="preserve"> 支付宝 </v>
      </c>
      <c r="R1333" t="str">
        <f t="shared" ca="1" si="399"/>
        <v xml:space="preserve"> 信用卡 </v>
      </c>
      <c r="S1333" t="str">
        <f t="shared" ca="1" si="400"/>
        <v>信用卡 - 支付宝 - 信用卡</v>
      </c>
    </row>
    <row r="1334" spans="1:19" x14ac:dyDescent="0.2">
      <c r="A1334" s="3">
        <f t="shared" ca="1" si="385"/>
        <v>136008</v>
      </c>
      <c r="B1334">
        <v>101343</v>
      </c>
      <c r="C1334">
        <f t="shared" ca="1" si="386"/>
        <v>13254768484</v>
      </c>
      <c r="D1334" t="str">
        <f t="shared" ca="1" si="403"/>
        <v xml:space="preserve"> 天猫 </v>
      </c>
      <c r="E1334" t="str">
        <f t="shared" ca="1" si="403"/>
        <v xml:space="preserve"> App </v>
      </c>
      <c r="F1334" t="str">
        <f t="shared" ca="1" si="388"/>
        <v xml:space="preserve"> 信用卡 </v>
      </c>
      <c r="G1334" t="str">
        <f t="shared" ca="1" si="389"/>
        <v xml:space="preserve"> 天猫 - App - 信用卡 </v>
      </c>
      <c r="H1334" t="str">
        <f t="shared" ca="1" si="390"/>
        <v>8484</v>
      </c>
      <c r="I1334">
        <f t="shared" ca="1" si="391"/>
        <v>6</v>
      </c>
      <c r="J1334" t="str">
        <f t="shared" ca="1" si="392"/>
        <v>天猫 - App - 信用卡</v>
      </c>
      <c r="K1334" t="str">
        <f t="shared" ca="1" si="393"/>
        <v>132****8484</v>
      </c>
      <c r="L1334">
        <f t="shared" si="394"/>
        <v>1334</v>
      </c>
      <c r="M1334">
        <f t="shared" si="395"/>
        <v>1333</v>
      </c>
      <c r="N1334" s="3">
        <f t="shared" ca="1" si="401"/>
        <v>181184</v>
      </c>
      <c r="O1334" s="5">
        <f t="shared" ca="1" si="396"/>
        <v>183182</v>
      </c>
      <c r="P1334" t="str">
        <f t="shared" ca="1" si="397"/>
        <v xml:space="preserve"> 支付宝 </v>
      </c>
      <c r="Q1334" t="str">
        <f t="shared" ca="1" si="398"/>
        <v xml:space="preserve"> 支付宝 </v>
      </c>
      <c r="R1334" t="str">
        <f t="shared" ca="1" si="399"/>
        <v xml:space="preserve"> 支付宝 </v>
      </c>
      <c r="S1334" t="str">
        <f t="shared" ca="1" si="400"/>
        <v>支付宝 - 支付宝 - 支付宝</v>
      </c>
    </row>
    <row r="1335" spans="1:19" x14ac:dyDescent="0.2">
      <c r="A1335" s="3">
        <f t="shared" ca="1" si="385"/>
        <v>183182</v>
      </c>
      <c r="B1335">
        <v>101204</v>
      </c>
      <c r="C1335">
        <f t="shared" ca="1" si="386"/>
        <v>13269320075</v>
      </c>
      <c r="D1335" t="str">
        <f t="shared" ca="1" si="403"/>
        <v xml:space="preserve"> App </v>
      </c>
      <c r="E1335" t="str">
        <f t="shared" ca="1" si="403"/>
        <v xml:space="preserve"> App </v>
      </c>
      <c r="F1335" t="str">
        <f t="shared" ca="1" si="388"/>
        <v xml:space="preserve"> 支付宝 </v>
      </c>
      <c r="G1335" t="str">
        <f t="shared" ca="1" si="389"/>
        <v xml:space="preserve"> App - App - 支付宝 </v>
      </c>
      <c r="H1335" t="str">
        <f t="shared" ca="1" si="390"/>
        <v>0075</v>
      </c>
      <c r="I1335">
        <f t="shared" ca="1" si="391"/>
        <v>6</v>
      </c>
      <c r="J1335" t="str">
        <f t="shared" ca="1" si="392"/>
        <v>App - App - 支付宝</v>
      </c>
      <c r="K1335" t="str">
        <f t="shared" ca="1" si="393"/>
        <v>132****0075</v>
      </c>
      <c r="L1335">
        <f t="shared" si="394"/>
        <v>1335</v>
      </c>
      <c r="M1335">
        <f t="shared" si="395"/>
        <v>1334</v>
      </c>
      <c r="N1335" s="3">
        <f t="shared" ca="1" si="401"/>
        <v>188580</v>
      </c>
      <c r="O1335" s="5">
        <f t="shared" ca="1" si="396"/>
        <v>104221</v>
      </c>
      <c r="P1335" t="str">
        <f t="shared" ca="1" si="397"/>
        <v xml:space="preserve"> 信用卡 </v>
      </c>
      <c r="Q1335" t="str">
        <f t="shared" ca="1" si="398"/>
        <v xml:space="preserve"> 支付宝 </v>
      </c>
      <c r="R1335" t="str">
        <f t="shared" ca="1" si="399"/>
        <v xml:space="preserve"> 微信支付 </v>
      </c>
      <c r="S1335" t="str">
        <f t="shared" ca="1" si="400"/>
        <v>信用卡 - 支付宝 - 微信支付</v>
      </c>
    </row>
    <row r="1336" spans="1:19" x14ac:dyDescent="0.2">
      <c r="A1336" s="3">
        <f t="shared" ca="1" si="385"/>
        <v>104221</v>
      </c>
      <c r="B1336">
        <v>101301</v>
      </c>
      <c r="C1336">
        <f t="shared" ca="1" si="386"/>
        <v>13797318492</v>
      </c>
      <c r="D1336" t="str">
        <f t="shared" ca="1" si="403"/>
        <v xml:space="preserve"> 天猫 </v>
      </c>
      <c r="E1336" t="str">
        <f t="shared" ca="1" si="403"/>
        <v xml:space="preserve"> 天猫 </v>
      </c>
      <c r="F1336" t="str">
        <f t="shared" ca="1" si="388"/>
        <v xml:space="preserve"> 支付宝 </v>
      </c>
      <c r="G1336" t="str">
        <f t="shared" ca="1" si="389"/>
        <v xml:space="preserve"> 天猫 - 天猫 - 支付宝 </v>
      </c>
      <c r="H1336" t="str">
        <f t="shared" ca="1" si="390"/>
        <v>8492</v>
      </c>
      <c r="I1336">
        <f t="shared" ca="1" si="391"/>
        <v>6</v>
      </c>
      <c r="J1336" t="str">
        <f t="shared" ca="1" si="392"/>
        <v>天猫 - 天猫 - 支付宝</v>
      </c>
      <c r="K1336" t="str">
        <f t="shared" ca="1" si="393"/>
        <v>137****8492</v>
      </c>
      <c r="L1336">
        <f t="shared" si="394"/>
        <v>1336</v>
      </c>
      <c r="M1336">
        <f t="shared" si="395"/>
        <v>1335</v>
      </c>
      <c r="N1336" s="3">
        <f t="shared" ca="1" si="401"/>
        <v>118057</v>
      </c>
      <c r="O1336" s="5">
        <f t="shared" ca="1" si="396"/>
        <v>161088</v>
      </c>
      <c r="P1336" t="str">
        <f t="shared" ca="1" si="397"/>
        <v xml:space="preserve"> 信用卡 </v>
      </c>
      <c r="Q1336" t="str">
        <f t="shared" ca="1" si="398"/>
        <v xml:space="preserve"> 信用卡 </v>
      </c>
      <c r="R1336" t="str">
        <f t="shared" ca="1" si="399"/>
        <v xml:space="preserve"> 支付宝 </v>
      </c>
      <c r="S1336" t="str">
        <f t="shared" ca="1" si="400"/>
        <v>信用卡 - 信用卡 - 支付宝</v>
      </c>
    </row>
    <row r="1337" spans="1:19" x14ac:dyDescent="0.2">
      <c r="A1337" s="3">
        <f t="shared" ca="1" si="385"/>
        <v>161088</v>
      </c>
      <c r="B1337">
        <v>100487</v>
      </c>
      <c r="C1337">
        <f t="shared" ca="1" si="386"/>
        <v>13899265938</v>
      </c>
      <c r="D1337" t="str">
        <f t="shared" ca="1" si="403"/>
        <v xml:space="preserve"> 天猫 </v>
      </c>
      <c r="E1337" t="str">
        <f t="shared" ca="1" si="403"/>
        <v xml:space="preserve"> 微信 </v>
      </c>
      <c r="F1337" t="str">
        <f t="shared" ca="1" si="388"/>
        <v xml:space="preserve"> 支付宝 </v>
      </c>
      <c r="G1337" t="str">
        <f t="shared" ca="1" si="389"/>
        <v xml:space="preserve"> 天猫 - 微信 - 支付宝 </v>
      </c>
      <c r="H1337" t="str">
        <f t="shared" ca="1" si="390"/>
        <v>5938</v>
      </c>
      <c r="I1337">
        <f t="shared" ca="1" si="391"/>
        <v>6</v>
      </c>
      <c r="J1337" t="str">
        <f t="shared" ca="1" si="392"/>
        <v>天猫 - 微信 - 支付宝</v>
      </c>
      <c r="K1337" t="str">
        <f t="shared" ca="1" si="393"/>
        <v>138****5938</v>
      </c>
      <c r="L1337">
        <f t="shared" si="394"/>
        <v>1337</v>
      </c>
      <c r="M1337">
        <f t="shared" si="395"/>
        <v>1336</v>
      </c>
      <c r="N1337" s="3">
        <f t="shared" ca="1" si="401"/>
        <v>140942</v>
      </c>
      <c r="O1337" s="5">
        <f t="shared" ca="1" si="396"/>
        <v>182406</v>
      </c>
      <c r="P1337" t="str">
        <f t="shared" ca="1" si="397"/>
        <v xml:space="preserve"> 微信支付 </v>
      </c>
      <c r="Q1337" t="str">
        <f t="shared" ca="1" si="398"/>
        <v xml:space="preserve"> 信用卡 </v>
      </c>
      <c r="R1337" t="str">
        <f t="shared" ca="1" si="399"/>
        <v xml:space="preserve"> 微信支付 </v>
      </c>
      <c r="S1337" t="str">
        <f t="shared" ca="1" si="400"/>
        <v>微信支付 - 信用卡 - 微信支付</v>
      </c>
    </row>
    <row r="1338" spans="1:19" x14ac:dyDescent="0.2">
      <c r="A1338" s="3">
        <f t="shared" ca="1" si="385"/>
        <v>182406</v>
      </c>
      <c r="B1338">
        <v>100387</v>
      </c>
      <c r="C1338">
        <f t="shared" ca="1" si="386"/>
        <v>13469760097</v>
      </c>
      <c r="D1338" t="str">
        <f t="shared" ca="1" si="403"/>
        <v xml:space="preserve"> 微信 </v>
      </c>
      <c r="E1338" t="str">
        <f t="shared" ca="1" si="403"/>
        <v xml:space="preserve"> App </v>
      </c>
      <c r="F1338" t="str">
        <f t="shared" ca="1" si="388"/>
        <v xml:space="preserve"> 信用卡 </v>
      </c>
      <c r="G1338" t="str">
        <f t="shared" ca="1" si="389"/>
        <v xml:space="preserve"> 微信 - App - 信用卡 </v>
      </c>
      <c r="H1338" t="str">
        <f t="shared" ca="1" si="390"/>
        <v>0097</v>
      </c>
      <c r="I1338">
        <f t="shared" ca="1" si="391"/>
        <v>6</v>
      </c>
      <c r="J1338" t="str">
        <f t="shared" ca="1" si="392"/>
        <v>微信 - App - 信用卡</v>
      </c>
      <c r="K1338" t="str">
        <f t="shared" ca="1" si="393"/>
        <v>134****0097</v>
      </c>
      <c r="L1338">
        <f t="shared" si="394"/>
        <v>1338</v>
      </c>
      <c r="M1338">
        <f t="shared" si="395"/>
        <v>1337</v>
      </c>
      <c r="N1338" s="3">
        <f t="shared" ca="1" si="401"/>
        <v>100990</v>
      </c>
      <c r="O1338" s="5">
        <f t="shared" ca="1" si="396"/>
        <v>116896</v>
      </c>
      <c r="P1338" t="str">
        <f t="shared" ca="1" si="397"/>
        <v xml:space="preserve"> 支付宝 </v>
      </c>
      <c r="Q1338" t="str">
        <f t="shared" ca="1" si="398"/>
        <v xml:space="preserve"> 支付宝 </v>
      </c>
      <c r="R1338" t="str">
        <f t="shared" ca="1" si="399"/>
        <v xml:space="preserve"> 信用卡 </v>
      </c>
      <c r="S1338" t="str">
        <f t="shared" ca="1" si="400"/>
        <v>支付宝 - 支付宝 - 信用卡</v>
      </c>
    </row>
    <row r="1339" spans="1:19" x14ac:dyDescent="0.2">
      <c r="A1339" s="3">
        <f t="shared" ca="1" si="385"/>
        <v>116896</v>
      </c>
      <c r="B1339">
        <v>100393</v>
      </c>
      <c r="C1339">
        <f t="shared" ca="1" si="386"/>
        <v>13438523975</v>
      </c>
      <c r="D1339" t="str">
        <f t="shared" ca="1" si="403"/>
        <v xml:space="preserve"> 天猫 </v>
      </c>
      <c r="E1339" t="str">
        <f t="shared" ca="1" si="403"/>
        <v xml:space="preserve"> 天猫 </v>
      </c>
      <c r="F1339" t="str">
        <f t="shared" ca="1" si="388"/>
        <v xml:space="preserve"> 支付宝 </v>
      </c>
      <c r="G1339" t="str">
        <f t="shared" ca="1" si="389"/>
        <v xml:space="preserve"> 天猫 - 天猫 - 支付宝 </v>
      </c>
      <c r="H1339" t="str">
        <f t="shared" ca="1" si="390"/>
        <v>3975</v>
      </c>
      <c r="I1339">
        <f t="shared" ca="1" si="391"/>
        <v>6</v>
      </c>
      <c r="J1339" t="str">
        <f t="shared" ca="1" si="392"/>
        <v>天猫 - 天猫 - 支付宝</v>
      </c>
      <c r="K1339" t="str">
        <f t="shared" ca="1" si="393"/>
        <v>134****3975</v>
      </c>
      <c r="L1339">
        <f t="shared" si="394"/>
        <v>1339</v>
      </c>
      <c r="M1339">
        <f t="shared" si="395"/>
        <v>1338</v>
      </c>
      <c r="N1339" s="3">
        <f t="shared" ca="1" si="401"/>
        <v>135620</v>
      </c>
      <c r="O1339" s="5">
        <f t="shared" ca="1" si="396"/>
        <v>197216</v>
      </c>
      <c r="P1339" t="str">
        <f t="shared" ca="1" si="397"/>
        <v xml:space="preserve"> 微信支付 </v>
      </c>
      <c r="Q1339" t="str">
        <f t="shared" ca="1" si="398"/>
        <v xml:space="preserve"> 信用卡 </v>
      </c>
      <c r="R1339" t="str">
        <f t="shared" ca="1" si="399"/>
        <v xml:space="preserve"> 支付宝 </v>
      </c>
      <c r="S1339" t="str">
        <f t="shared" ca="1" si="400"/>
        <v>微信支付 - 信用卡 - 支付宝</v>
      </c>
    </row>
    <row r="1340" spans="1:19" x14ac:dyDescent="0.2">
      <c r="A1340" s="3">
        <f t="shared" ca="1" si="385"/>
        <v>197216</v>
      </c>
      <c r="B1340">
        <v>101010</v>
      </c>
      <c r="C1340">
        <f t="shared" ca="1" si="386"/>
        <v>13247853478</v>
      </c>
      <c r="D1340" t="str">
        <f t="shared" ca="1" si="403"/>
        <v xml:space="preserve"> 天猫 </v>
      </c>
      <c r="E1340" t="str">
        <f t="shared" ca="1" si="403"/>
        <v xml:space="preserve"> 天猫 </v>
      </c>
      <c r="F1340" t="str">
        <f t="shared" ca="1" si="388"/>
        <v xml:space="preserve"> 支付宝 </v>
      </c>
      <c r="G1340" t="str">
        <f t="shared" ca="1" si="389"/>
        <v xml:space="preserve"> 天猫 - 天猫 - 支付宝 </v>
      </c>
      <c r="H1340" t="str">
        <f t="shared" ca="1" si="390"/>
        <v>3478</v>
      </c>
      <c r="I1340">
        <f t="shared" ca="1" si="391"/>
        <v>6</v>
      </c>
      <c r="J1340" t="str">
        <f t="shared" ca="1" si="392"/>
        <v>天猫 - 天猫 - 支付宝</v>
      </c>
      <c r="K1340" t="str">
        <f t="shared" ca="1" si="393"/>
        <v>132****3478</v>
      </c>
      <c r="L1340">
        <f t="shared" si="394"/>
        <v>1340</v>
      </c>
      <c r="M1340">
        <f t="shared" si="395"/>
        <v>1339</v>
      </c>
      <c r="N1340" s="3">
        <f t="shared" ca="1" si="401"/>
        <v>115676</v>
      </c>
      <c r="O1340" s="5">
        <f t="shared" ca="1" si="396"/>
        <v>115654</v>
      </c>
      <c r="P1340" t="str">
        <f t="shared" ca="1" si="397"/>
        <v xml:space="preserve"> 信用卡 </v>
      </c>
      <c r="Q1340" t="str">
        <f t="shared" ca="1" si="398"/>
        <v xml:space="preserve"> 微信支付 </v>
      </c>
      <c r="R1340" t="str">
        <f t="shared" ca="1" si="399"/>
        <v xml:space="preserve"> 微信支付 </v>
      </c>
      <c r="S1340" t="str">
        <f t="shared" ca="1" si="400"/>
        <v>信用卡 - 微信支付 - 微信支付</v>
      </c>
    </row>
    <row r="1341" spans="1:19" x14ac:dyDescent="0.2">
      <c r="A1341" s="3">
        <f t="shared" ca="1" si="385"/>
        <v>115654</v>
      </c>
      <c r="B1341">
        <v>100187</v>
      </c>
      <c r="C1341">
        <f t="shared" ca="1" si="386"/>
        <v>13750751018</v>
      </c>
      <c r="D1341" t="str">
        <f t="shared" ca="1" si="403"/>
        <v xml:space="preserve"> 天猫 </v>
      </c>
      <c r="E1341" t="str">
        <f t="shared" ca="1" si="403"/>
        <v xml:space="preserve"> 微信 </v>
      </c>
      <c r="F1341" t="str">
        <f t="shared" ca="1" si="388"/>
        <v xml:space="preserve"> 微信支付 </v>
      </c>
      <c r="G1341" t="str">
        <f t="shared" ca="1" si="389"/>
        <v xml:space="preserve"> 天猫 - 微信 - 微信支付 </v>
      </c>
      <c r="H1341" t="str">
        <f t="shared" ca="1" si="390"/>
        <v>1018</v>
      </c>
      <c r="I1341">
        <f t="shared" ca="1" si="391"/>
        <v>6</v>
      </c>
      <c r="J1341" t="str">
        <f t="shared" ca="1" si="392"/>
        <v>天猫 - 微信 - 微信支付</v>
      </c>
      <c r="K1341" t="str">
        <f t="shared" ca="1" si="393"/>
        <v>137****1018</v>
      </c>
      <c r="L1341">
        <f t="shared" si="394"/>
        <v>1341</v>
      </c>
      <c r="M1341">
        <f t="shared" si="395"/>
        <v>1340</v>
      </c>
      <c r="N1341" s="3">
        <f t="shared" ca="1" si="401"/>
        <v>167527</v>
      </c>
      <c r="O1341" s="5">
        <f t="shared" ca="1" si="396"/>
        <v>189364</v>
      </c>
      <c r="P1341" t="str">
        <f t="shared" ca="1" si="397"/>
        <v xml:space="preserve"> 微信支付 </v>
      </c>
      <c r="Q1341" t="str">
        <f t="shared" ca="1" si="398"/>
        <v xml:space="preserve"> 支付宝 </v>
      </c>
      <c r="R1341" t="str">
        <f t="shared" ca="1" si="399"/>
        <v xml:space="preserve"> 信用卡 </v>
      </c>
      <c r="S1341" t="str">
        <f t="shared" ca="1" si="400"/>
        <v>微信支付 - 支付宝 - 信用卡</v>
      </c>
    </row>
    <row r="1342" spans="1:19" x14ac:dyDescent="0.2">
      <c r="A1342" s="3">
        <f t="shared" ca="1" si="385"/>
        <v>189364</v>
      </c>
      <c r="B1342">
        <v>100562</v>
      </c>
      <c r="C1342">
        <f t="shared" ca="1" si="386"/>
        <v>13607911325</v>
      </c>
      <c r="D1342" t="str">
        <f t="shared" ref="D1342:E1361" ca="1" si="404">IF(RAND()&lt;0.33," 天猫 ",IF(RAND()&lt;0.66," 微信 "," App "))</f>
        <v xml:space="preserve"> 天猫 </v>
      </c>
      <c r="E1342" t="str">
        <f t="shared" ca="1" si="404"/>
        <v xml:space="preserve"> 天猫 </v>
      </c>
      <c r="F1342" t="str">
        <f t="shared" ca="1" si="388"/>
        <v xml:space="preserve"> 微信支付 </v>
      </c>
      <c r="G1342" t="str">
        <f t="shared" ca="1" si="389"/>
        <v xml:space="preserve"> 天猫 - 天猫 - 微信支付 </v>
      </c>
      <c r="H1342" t="str">
        <f t="shared" ca="1" si="390"/>
        <v>1325</v>
      </c>
      <c r="I1342">
        <f t="shared" ca="1" si="391"/>
        <v>6</v>
      </c>
      <c r="J1342" t="str">
        <f t="shared" ca="1" si="392"/>
        <v>天猫 - 天猫 - 微信支付</v>
      </c>
      <c r="K1342" t="str">
        <f t="shared" ca="1" si="393"/>
        <v>136****1325</v>
      </c>
      <c r="L1342">
        <f t="shared" si="394"/>
        <v>1342</v>
      </c>
      <c r="M1342">
        <f t="shared" si="395"/>
        <v>1341</v>
      </c>
      <c r="N1342" s="3">
        <f t="shared" ca="1" si="401"/>
        <v>166792</v>
      </c>
      <c r="O1342" s="5">
        <f t="shared" ca="1" si="396"/>
        <v>190202</v>
      </c>
      <c r="P1342" t="str">
        <f t="shared" ca="1" si="397"/>
        <v xml:space="preserve"> 支付宝 </v>
      </c>
      <c r="Q1342" t="str">
        <f t="shared" ca="1" si="398"/>
        <v xml:space="preserve"> 微信支付 </v>
      </c>
      <c r="R1342" t="str">
        <f t="shared" ca="1" si="399"/>
        <v xml:space="preserve"> 微信支付 </v>
      </c>
      <c r="S1342" t="str">
        <f t="shared" ca="1" si="400"/>
        <v>支付宝 - 微信支付 - 微信支付</v>
      </c>
    </row>
    <row r="1343" spans="1:19" x14ac:dyDescent="0.2">
      <c r="A1343" s="3">
        <f t="shared" ca="1" si="385"/>
        <v>190202</v>
      </c>
      <c r="B1343">
        <v>100294</v>
      </c>
      <c r="C1343">
        <f t="shared" ca="1" si="386"/>
        <v>13844030106</v>
      </c>
      <c r="D1343" t="str">
        <f t="shared" ca="1" si="404"/>
        <v xml:space="preserve"> 天猫 </v>
      </c>
      <c r="E1343" t="str">
        <f t="shared" ca="1" si="404"/>
        <v xml:space="preserve"> App </v>
      </c>
      <c r="F1343" t="str">
        <f t="shared" ca="1" si="388"/>
        <v xml:space="preserve"> 支付宝 </v>
      </c>
      <c r="G1343" t="str">
        <f t="shared" ca="1" si="389"/>
        <v xml:space="preserve"> 天猫 - App - 支付宝 </v>
      </c>
      <c r="H1343" t="str">
        <f t="shared" ca="1" si="390"/>
        <v>0106</v>
      </c>
      <c r="I1343">
        <f t="shared" ca="1" si="391"/>
        <v>6</v>
      </c>
      <c r="J1343" t="str">
        <f t="shared" ca="1" si="392"/>
        <v>天猫 - App - 支付宝</v>
      </c>
      <c r="K1343" t="str">
        <f t="shared" ca="1" si="393"/>
        <v>138****0106</v>
      </c>
      <c r="L1343">
        <f t="shared" si="394"/>
        <v>1343</v>
      </c>
      <c r="M1343">
        <f t="shared" si="395"/>
        <v>1342</v>
      </c>
      <c r="N1343" s="3">
        <f t="shared" ca="1" si="401"/>
        <v>190839</v>
      </c>
      <c r="O1343" s="5">
        <f t="shared" ca="1" si="396"/>
        <v>184790</v>
      </c>
      <c r="P1343" t="str">
        <f t="shared" ca="1" si="397"/>
        <v xml:space="preserve"> 信用卡 </v>
      </c>
      <c r="Q1343" t="str">
        <f t="shared" ca="1" si="398"/>
        <v xml:space="preserve"> 支付宝 </v>
      </c>
      <c r="R1343" t="str">
        <f t="shared" ca="1" si="399"/>
        <v xml:space="preserve"> 支付宝 </v>
      </c>
      <c r="S1343" t="str">
        <f t="shared" ca="1" si="400"/>
        <v>信用卡 - 支付宝 - 支付宝</v>
      </c>
    </row>
    <row r="1344" spans="1:19" x14ac:dyDescent="0.2">
      <c r="A1344" s="3">
        <f t="shared" ca="1" si="385"/>
        <v>184790</v>
      </c>
      <c r="B1344">
        <v>100925</v>
      </c>
      <c r="C1344">
        <f t="shared" ca="1" si="386"/>
        <v>13448317091</v>
      </c>
      <c r="D1344" t="str">
        <f t="shared" ca="1" si="404"/>
        <v xml:space="preserve"> 天猫 </v>
      </c>
      <c r="E1344" t="str">
        <f t="shared" ca="1" si="404"/>
        <v xml:space="preserve"> App </v>
      </c>
      <c r="F1344" t="str">
        <f t="shared" ca="1" si="388"/>
        <v xml:space="preserve"> 信用卡 </v>
      </c>
      <c r="G1344" t="str">
        <f t="shared" ca="1" si="389"/>
        <v xml:space="preserve"> 天猫 - App - 信用卡 </v>
      </c>
      <c r="H1344" t="str">
        <f t="shared" ca="1" si="390"/>
        <v>7091</v>
      </c>
      <c r="I1344">
        <f t="shared" ca="1" si="391"/>
        <v>6</v>
      </c>
      <c r="J1344" t="str">
        <f t="shared" ca="1" si="392"/>
        <v>天猫 - App - 信用卡</v>
      </c>
      <c r="K1344" t="str">
        <f t="shared" ca="1" si="393"/>
        <v>134****7091</v>
      </c>
      <c r="L1344">
        <f t="shared" si="394"/>
        <v>1344</v>
      </c>
      <c r="M1344">
        <f t="shared" si="395"/>
        <v>1343</v>
      </c>
      <c r="N1344" s="3">
        <f t="shared" ca="1" si="401"/>
        <v>189792</v>
      </c>
      <c r="O1344" s="5">
        <f t="shared" ca="1" si="396"/>
        <v>163172</v>
      </c>
      <c r="P1344" t="str">
        <f t="shared" ca="1" si="397"/>
        <v xml:space="preserve"> 微信支付 </v>
      </c>
      <c r="Q1344" t="str">
        <f t="shared" ca="1" si="398"/>
        <v xml:space="preserve"> 信用卡 </v>
      </c>
      <c r="R1344" t="str">
        <f t="shared" ca="1" si="399"/>
        <v xml:space="preserve"> 信用卡 </v>
      </c>
      <c r="S1344" t="str">
        <f t="shared" ca="1" si="400"/>
        <v>微信支付 - 信用卡 - 信用卡</v>
      </c>
    </row>
    <row r="1345" spans="1:19" x14ac:dyDescent="0.2">
      <c r="A1345" s="3">
        <f t="shared" ca="1" si="385"/>
        <v>163172</v>
      </c>
      <c r="B1345">
        <v>100961</v>
      </c>
      <c r="C1345">
        <f t="shared" ca="1" si="386"/>
        <v>13101529005</v>
      </c>
      <c r="D1345" t="str">
        <f t="shared" ca="1" si="404"/>
        <v xml:space="preserve"> App </v>
      </c>
      <c r="E1345" t="str">
        <f t="shared" ca="1" si="404"/>
        <v xml:space="preserve"> 微信 </v>
      </c>
      <c r="F1345" t="str">
        <f t="shared" ca="1" si="388"/>
        <v xml:space="preserve"> 微信支付 </v>
      </c>
      <c r="G1345" t="str">
        <f t="shared" ca="1" si="389"/>
        <v xml:space="preserve"> App - 微信 - 微信支付 </v>
      </c>
      <c r="H1345" t="str">
        <f t="shared" ca="1" si="390"/>
        <v>9005</v>
      </c>
      <c r="I1345">
        <f t="shared" ca="1" si="391"/>
        <v>6</v>
      </c>
      <c r="J1345" t="str">
        <f t="shared" ca="1" si="392"/>
        <v>App - 微信 - 微信支付</v>
      </c>
      <c r="K1345" t="str">
        <f t="shared" ca="1" si="393"/>
        <v>131****9005</v>
      </c>
      <c r="L1345">
        <f t="shared" si="394"/>
        <v>1345</v>
      </c>
      <c r="M1345">
        <f t="shared" si="395"/>
        <v>1344</v>
      </c>
      <c r="N1345" s="3">
        <f t="shared" ca="1" si="401"/>
        <v>197416</v>
      </c>
      <c r="O1345" s="5">
        <f t="shared" ca="1" si="396"/>
        <v>113555</v>
      </c>
      <c r="P1345" t="str">
        <f t="shared" ca="1" si="397"/>
        <v xml:space="preserve"> 微信支付 </v>
      </c>
      <c r="Q1345" t="str">
        <f t="shared" ca="1" si="398"/>
        <v xml:space="preserve"> 信用卡 </v>
      </c>
      <c r="R1345" t="str">
        <f t="shared" ca="1" si="399"/>
        <v xml:space="preserve"> 微信支付 </v>
      </c>
      <c r="S1345" t="str">
        <f t="shared" ca="1" si="400"/>
        <v>微信支付 - 信用卡 - 微信支付</v>
      </c>
    </row>
    <row r="1346" spans="1:19" x14ac:dyDescent="0.2">
      <c r="A1346" s="3">
        <f t="shared" ref="A1346:A1409" ca="1" si="405">ROUND((RAND()*100000+100000),0)</f>
        <v>113555</v>
      </c>
      <c r="B1346">
        <v>100991</v>
      </c>
      <c r="C1346">
        <f t="shared" ref="C1346:C1409" ca="1" si="406">ROUND((13000000000+RAND()*1000000000),0)</f>
        <v>13994993762</v>
      </c>
      <c r="D1346" t="str">
        <f t="shared" ca="1" si="404"/>
        <v xml:space="preserve"> App </v>
      </c>
      <c r="E1346" t="str">
        <f t="shared" ca="1" si="404"/>
        <v xml:space="preserve"> 微信 </v>
      </c>
      <c r="F1346" t="str">
        <f t="shared" ref="F1346:F1409" ca="1" si="407">IF(RAND()&lt;0.33," 信用卡 ",IF(RAND()&lt;0.66," 微信支付 "," 支付宝 "))</f>
        <v xml:space="preserve"> 微信支付 </v>
      </c>
      <c r="G1346" t="str">
        <f t="shared" ref="G1346:G1409" ca="1" si="408">CONCATENATE(D1346,"-",E1346,"-",F1346)</f>
        <v xml:space="preserve"> App - 微信 - 微信支付 </v>
      </c>
      <c r="H1346" t="str">
        <f t="shared" ref="H1346:H1409" ca="1" si="409">RIGHT(C1346,4)</f>
        <v>3762</v>
      </c>
      <c r="I1346">
        <f t="shared" ref="I1346:I1409" ca="1" si="410">LEN(A1346)</f>
        <v>6</v>
      </c>
      <c r="J1346" t="str">
        <f t="shared" ref="J1346:J1409" ca="1" si="411">TRIM(G1346)</f>
        <v>App - 微信 - 微信支付</v>
      </c>
      <c r="K1346" t="str">
        <f t="shared" ref="K1346:K1409" ca="1" si="412">REPLACE(C1346,4,4,"****")</f>
        <v>139****3762</v>
      </c>
      <c r="L1346">
        <f t="shared" ref="L1346:L1409" si="413">ROW(A1346)</f>
        <v>1346</v>
      </c>
      <c r="M1346">
        <f t="shared" ref="M1346:M1409" si="414">MATCH(B1346,$B$2:$B$1501,)</f>
        <v>1345</v>
      </c>
      <c r="N1346" s="3">
        <f t="shared" ca="1" si="401"/>
        <v>128041</v>
      </c>
      <c r="O1346" s="5">
        <f t="shared" ref="O1346:O1409" ca="1" si="415">A1347</f>
        <v>141985</v>
      </c>
      <c r="P1346" t="str">
        <f t="shared" ca="1" si="397"/>
        <v xml:space="preserve"> 支付宝 </v>
      </c>
      <c r="Q1346" t="str">
        <f t="shared" ca="1" si="398"/>
        <v xml:space="preserve"> 信用卡 </v>
      </c>
      <c r="R1346" t="str">
        <f t="shared" ca="1" si="399"/>
        <v xml:space="preserve"> 支付宝 </v>
      </c>
      <c r="S1346" t="str">
        <f t="shared" ca="1" si="400"/>
        <v>支付宝 - 信用卡 - 支付宝</v>
      </c>
    </row>
    <row r="1347" spans="1:19" x14ac:dyDescent="0.2">
      <c r="A1347" s="3">
        <f t="shared" ca="1" si="405"/>
        <v>141985</v>
      </c>
      <c r="B1347">
        <v>101330</v>
      </c>
      <c r="C1347">
        <f t="shared" ca="1" si="406"/>
        <v>13577686091</v>
      </c>
      <c r="D1347" t="str">
        <f t="shared" ca="1" si="404"/>
        <v xml:space="preserve"> 天猫 </v>
      </c>
      <c r="E1347" t="str">
        <f t="shared" ca="1" si="404"/>
        <v xml:space="preserve"> 微信 </v>
      </c>
      <c r="F1347" t="str">
        <f t="shared" ca="1" si="407"/>
        <v xml:space="preserve"> 支付宝 </v>
      </c>
      <c r="G1347" t="str">
        <f t="shared" ca="1" si="408"/>
        <v xml:space="preserve"> 天猫 - 微信 - 支付宝 </v>
      </c>
      <c r="H1347" t="str">
        <f t="shared" ca="1" si="409"/>
        <v>6091</v>
      </c>
      <c r="I1347">
        <f t="shared" ca="1" si="410"/>
        <v>6</v>
      </c>
      <c r="J1347" t="str">
        <f t="shared" ca="1" si="411"/>
        <v>天猫 - 微信 - 支付宝</v>
      </c>
      <c r="K1347" t="str">
        <f t="shared" ca="1" si="412"/>
        <v>135****6091</v>
      </c>
      <c r="L1347">
        <f t="shared" si="413"/>
        <v>1347</v>
      </c>
      <c r="M1347">
        <f t="shared" si="414"/>
        <v>1346</v>
      </c>
      <c r="N1347" s="3">
        <f t="shared" ca="1" si="401"/>
        <v>164714</v>
      </c>
      <c r="O1347" s="5">
        <f t="shared" ca="1" si="415"/>
        <v>139411</v>
      </c>
      <c r="P1347" t="str">
        <f t="shared" ca="1" si="397"/>
        <v xml:space="preserve"> 信用卡 </v>
      </c>
      <c r="Q1347" t="str">
        <f t="shared" ca="1" si="398"/>
        <v xml:space="preserve"> 支付宝 </v>
      </c>
      <c r="R1347" t="str">
        <f t="shared" ca="1" si="399"/>
        <v xml:space="preserve"> 信用卡 </v>
      </c>
      <c r="S1347" t="str">
        <f t="shared" ca="1" si="400"/>
        <v>信用卡 - 支付宝 - 信用卡</v>
      </c>
    </row>
    <row r="1348" spans="1:19" x14ac:dyDescent="0.2">
      <c r="A1348" s="3">
        <f t="shared" ca="1" si="405"/>
        <v>139411</v>
      </c>
      <c r="B1348">
        <v>101173</v>
      </c>
      <c r="C1348">
        <f t="shared" ca="1" si="406"/>
        <v>13525397084</v>
      </c>
      <c r="D1348" t="str">
        <f t="shared" ca="1" si="404"/>
        <v xml:space="preserve"> 微信 </v>
      </c>
      <c r="E1348" t="str">
        <f t="shared" ca="1" si="404"/>
        <v xml:space="preserve"> 微信 </v>
      </c>
      <c r="F1348" t="str">
        <f t="shared" ca="1" si="407"/>
        <v xml:space="preserve"> 信用卡 </v>
      </c>
      <c r="G1348" t="str">
        <f t="shared" ca="1" si="408"/>
        <v xml:space="preserve"> 微信 - 微信 - 信用卡 </v>
      </c>
      <c r="H1348" t="str">
        <f t="shared" ca="1" si="409"/>
        <v>7084</v>
      </c>
      <c r="I1348">
        <f t="shared" ca="1" si="410"/>
        <v>6</v>
      </c>
      <c r="J1348" t="str">
        <f t="shared" ca="1" si="411"/>
        <v>微信 - 微信 - 信用卡</v>
      </c>
      <c r="K1348" t="str">
        <f t="shared" ca="1" si="412"/>
        <v>135****7084</v>
      </c>
      <c r="L1348">
        <f t="shared" si="413"/>
        <v>1348</v>
      </c>
      <c r="M1348">
        <f t="shared" si="414"/>
        <v>1347</v>
      </c>
      <c r="N1348" s="3">
        <f t="shared" ca="1" si="401"/>
        <v>165510</v>
      </c>
      <c r="O1348" s="5">
        <f t="shared" ca="1" si="415"/>
        <v>181743</v>
      </c>
      <c r="P1348" t="str">
        <f t="shared" ref="P1348:P1411" ca="1" si="416">INDEX($F$2:$F$1501,(MATCH($B1347+1,$B$2:$B$1501,)))</f>
        <v xml:space="preserve"> 微信支付 </v>
      </c>
      <c r="Q1348" t="str">
        <f t="shared" ref="Q1348:Q1411" ca="1" si="417">INDEX($F$2:$F$1501,(MATCH($B1347+2,$B$2:$B$1501,)))</f>
        <v xml:space="preserve"> 信用卡 </v>
      </c>
      <c r="R1348" t="str">
        <f t="shared" ref="R1348:R1411" ca="1" si="418">INDEX($F$2:$F$1501,(MATCH($B1347+3,$B$2:$B$1501,)))</f>
        <v xml:space="preserve"> 信用卡 </v>
      </c>
      <c r="S1348" t="str">
        <f t="shared" ref="S1348:S1411" ca="1" si="419">TRIM(_xlfn.CONCAT(P1348,"-",Q1348,"-",R1348))</f>
        <v>微信支付 - 信用卡 - 信用卡</v>
      </c>
    </row>
    <row r="1349" spans="1:19" x14ac:dyDescent="0.2">
      <c r="A1349" s="3">
        <f t="shared" ca="1" si="405"/>
        <v>181743</v>
      </c>
      <c r="B1349">
        <v>100348</v>
      </c>
      <c r="C1349">
        <f t="shared" ca="1" si="406"/>
        <v>13032193152</v>
      </c>
      <c r="D1349" t="str">
        <f t="shared" ca="1" si="404"/>
        <v xml:space="preserve"> 微信 </v>
      </c>
      <c r="E1349" t="str">
        <f t="shared" ca="1" si="404"/>
        <v xml:space="preserve"> 微信 </v>
      </c>
      <c r="F1349" t="str">
        <f t="shared" ca="1" si="407"/>
        <v xml:space="preserve"> 支付宝 </v>
      </c>
      <c r="G1349" t="str">
        <f t="shared" ca="1" si="408"/>
        <v xml:space="preserve"> 微信 - 微信 - 支付宝 </v>
      </c>
      <c r="H1349" t="str">
        <f t="shared" ca="1" si="409"/>
        <v>3152</v>
      </c>
      <c r="I1349">
        <f t="shared" ca="1" si="410"/>
        <v>6</v>
      </c>
      <c r="J1349" t="str">
        <f t="shared" ca="1" si="411"/>
        <v>微信 - 微信 - 支付宝</v>
      </c>
      <c r="K1349" t="str">
        <f t="shared" ca="1" si="412"/>
        <v>130****3152</v>
      </c>
      <c r="L1349">
        <f t="shared" si="413"/>
        <v>1349</v>
      </c>
      <c r="M1349">
        <f t="shared" si="414"/>
        <v>1348</v>
      </c>
      <c r="N1349" s="3">
        <f t="shared" ca="1" si="401"/>
        <v>167361</v>
      </c>
      <c r="O1349" s="5">
        <f t="shared" ca="1" si="415"/>
        <v>109627</v>
      </c>
      <c r="P1349" t="str">
        <f t="shared" ca="1" si="416"/>
        <v xml:space="preserve"> 微信支付 </v>
      </c>
      <c r="Q1349" t="str">
        <f t="shared" ca="1" si="417"/>
        <v xml:space="preserve"> 信用卡 </v>
      </c>
      <c r="R1349" t="str">
        <f t="shared" ca="1" si="418"/>
        <v xml:space="preserve"> 微信支付 </v>
      </c>
      <c r="S1349" t="str">
        <f t="shared" ca="1" si="419"/>
        <v>微信支付 - 信用卡 - 微信支付</v>
      </c>
    </row>
    <row r="1350" spans="1:19" x14ac:dyDescent="0.2">
      <c r="A1350" s="3">
        <f t="shared" ca="1" si="405"/>
        <v>109627</v>
      </c>
      <c r="B1350">
        <v>101194</v>
      </c>
      <c r="C1350">
        <f t="shared" ca="1" si="406"/>
        <v>13845326222</v>
      </c>
      <c r="D1350" t="str">
        <f t="shared" ca="1" si="404"/>
        <v xml:space="preserve"> 天猫 </v>
      </c>
      <c r="E1350" t="str">
        <f t="shared" ca="1" si="404"/>
        <v xml:space="preserve"> 天猫 </v>
      </c>
      <c r="F1350" t="str">
        <f t="shared" ca="1" si="407"/>
        <v xml:space="preserve"> 支付宝 </v>
      </c>
      <c r="G1350" t="str">
        <f t="shared" ca="1" si="408"/>
        <v xml:space="preserve"> 天猫 - 天猫 - 支付宝 </v>
      </c>
      <c r="H1350" t="str">
        <f t="shared" ca="1" si="409"/>
        <v>6222</v>
      </c>
      <c r="I1350">
        <f t="shared" ca="1" si="410"/>
        <v>6</v>
      </c>
      <c r="J1350" t="str">
        <f t="shared" ca="1" si="411"/>
        <v>天猫 - 天猫 - 支付宝</v>
      </c>
      <c r="K1350" t="str">
        <f t="shared" ca="1" si="412"/>
        <v>138****6222</v>
      </c>
      <c r="L1350">
        <f t="shared" si="413"/>
        <v>1350</v>
      </c>
      <c r="M1350">
        <f t="shared" si="414"/>
        <v>1349</v>
      </c>
      <c r="N1350" s="3">
        <f t="shared" ca="1" si="401"/>
        <v>146975</v>
      </c>
      <c r="O1350" s="5">
        <f t="shared" ca="1" si="415"/>
        <v>128776</v>
      </c>
      <c r="P1350" t="str">
        <f t="shared" ca="1" si="416"/>
        <v xml:space="preserve"> 信用卡 </v>
      </c>
      <c r="Q1350" t="str">
        <f t="shared" ca="1" si="417"/>
        <v xml:space="preserve"> 微信支付 </v>
      </c>
      <c r="R1350" t="str">
        <f t="shared" ca="1" si="418"/>
        <v xml:space="preserve"> 微信支付 </v>
      </c>
      <c r="S1350" t="str">
        <f t="shared" ca="1" si="419"/>
        <v>信用卡 - 微信支付 - 微信支付</v>
      </c>
    </row>
    <row r="1351" spans="1:19" x14ac:dyDescent="0.2">
      <c r="A1351" s="3">
        <f t="shared" ca="1" si="405"/>
        <v>128776</v>
      </c>
      <c r="B1351">
        <v>100601</v>
      </c>
      <c r="C1351">
        <f t="shared" ca="1" si="406"/>
        <v>13244886652</v>
      </c>
      <c r="D1351" t="str">
        <f t="shared" ca="1" si="404"/>
        <v xml:space="preserve"> App </v>
      </c>
      <c r="E1351" t="str">
        <f t="shared" ca="1" si="404"/>
        <v xml:space="preserve"> 天猫 </v>
      </c>
      <c r="F1351" t="str">
        <f t="shared" ca="1" si="407"/>
        <v xml:space="preserve"> 微信支付 </v>
      </c>
      <c r="G1351" t="str">
        <f t="shared" ca="1" si="408"/>
        <v xml:space="preserve"> App - 天猫 - 微信支付 </v>
      </c>
      <c r="H1351" t="str">
        <f t="shared" ca="1" si="409"/>
        <v>6652</v>
      </c>
      <c r="I1351">
        <f t="shared" ca="1" si="410"/>
        <v>6</v>
      </c>
      <c r="J1351" t="str">
        <f t="shared" ca="1" si="411"/>
        <v>App - 天猫 - 微信支付</v>
      </c>
      <c r="K1351" t="str">
        <f t="shared" ca="1" si="412"/>
        <v>132****6652</v>
      </c>
      <c r="L1351">
        <f t="shared" si="413"/>
        <v>1351</v>
      </c>
      <c r="M1351">
        <f t="shared" si="414"/>
        <v>1350</v>
      </c>
      <c r="N1351" s="3">
        <f t="shared" ca="1" si="401"/>
        <v>174836</v>
      </c>
      <c r="O1351" s="5">
        <f t="shared" ca="1" si="415"/>
        <v>172485</v>
      </c>
      <c r="P1351" t="str">
        <f t="shared" ca="1" si="416"/>
        <v xml:space="preserve"> 信用卡 </v>
      </c>
      <c r="Q1351" t="str">
        <f t="shared" ca="1" si="417"/>
        <v xml:space="preserve"> 微信支付 </v>
      </c>
      <c r="R1351" t="str">
        <f t="shared" ca="1" si="418"/>
        <v xml:space="preserve"> 微信支付 </v>
      </c>
      <c r="S1351" t="str">
        <f t="shared" ca="1" si="419"/>
        <v>信用卡 - 微信支付 - 微信支付</v>
      </c>
    </row>
    <row r="1352" spans="1:19" x14ac:dyDescent="0.2">
      <c r="A1352" s="3">
        <f t="shared" ca="1" si="405"/>
        <v>172485</v>
      </c>
      <c r="B1352">
        <v>100328</v>
      </c>
      <c r="C1352">
        <f t="shared" ca="1" si="406"/>
        <v>13819187190</v>
      </c>
      <c r="D1352" t="str">
        <f t="shared" ca="1" si="404"/>
        <v xml:space="preserve"> 微信 </v>
      </c>
      <c r="E1352" t="str">
        <f t="shared" ca="1" si="404"/>
        <v xml:space="preserve"> App </v>
      </c>
      <c r="F1352" t="str">
        <f t="shared" ca="1" si="407"/>
        <v xml:space="preserve"> 微信支付 </v>
      </c>
      <c r="G1352" t="str">
        <f t="shared" ca="1" si="408"/>
        <v xml:space="preserve"> 微信 - App - 微信支付 </v>
      </c>
      <c r="H1352" t="str">
        <f t="shared" ca="1" si="409"/>
        <v>7190</v>
      </c>
      <c r="I1352">
        <f t="shared" ca="1" si="410"/>
        <v>6</v>
      </c>
      <c r="J1352" t="str">
        <f t="shared" ca="1" si="411"/>
        <v>微信 - App - 微信支付</v>
      </c>
      <c r="K1352" t="str">
        <f t="shared" ca="1" si="412"/>
        <v>138****7190</v>
      </c>
      <c r="L1352">
        <f t="shared" si="413"/>
        <v>1352</v>
      </c>
      <c r="M1352">
        <f t="shared" si="414"/>
        <v>1351</v>
      </c>
      <c r="N1352" s="3">
        <f t="shared" ca="1" si="401"/>
        <v>151304</v>
      </c>
      <c r="O1352" s="5">
        <f t="shared" ca="1" si="415"/>
        <v>109260</v>
      </c>
      <c r="P1352" t="str">
        <f t="shared" ca="1" si="416"/>
        <v xml:space="preserve"> 微信支付 </v>
      </c>
      <c r="Q1352" t="str">
        <f t="shared" ca="1" si="417"/>
        <v xml:space="preserve"> 信用卡 </v>
      </c>
      <c r="R1352" t="str">
        <f t="shared" ca="1" si="418"/>
        <v xml:space="preserve"> 微信支付 </v>
      </c>
      <c r="S1352" t="str">
        <f t="shared" ca="1" si="419"/>
        <v>微信支付 - 信用卡 - 微信支付</v>
      </c>
    </row>
    <row r="1353" spans="1:19" x14ac:dyDescent="0.2">
      <c r="A1353" s="3">
        <f t="shared" ca="1" si="405"/>
        <v>109260</v>
      </c>
      <c r="B1353">
        <v>100646</v>
      </c>
      <c r="C1353">
        <f t="shared" ca="1" si="406"/>
        <v>13695933605</v>
      </c>
      <c r="D1353" t="str">
        <f t="shared" ca="1" si="404"/>
        <v xml:space="preserve"> 微信 </v>
      </c>
      <c r="E1353" t="str">
        <f t="shared" ca="1" si="404"/>
        <v xml:space="preserve"> 微信 </v>
      </c>
      <c r="F1353" t="str">
        <f t="shared" ca="1" si="407"/>
        <v xml:space="preserve"> 信用卡 </v>
      </c>
      <c r="G1353" t="str">
        <f t="shared" ca="1" si="408"/>
        <v xml:space="preserve"> 微信 - 微信 - 信用卡 </v>
      </c>
      <c r="H1353" t="str">
        <f t="shared" ca="1" si="409"/>
        <v>3605</v>
      </c>
      <c r="I1353">
        <f t="shared" ca="1" si="410"/>
        <v>6</v>
      </c>
      <c r="J1353" t="str">
        <f t="shared" ca="1" si="411"/>
        <v>微信 - 微信 - 信用卡</v>
      </c>
      <c r="K1353" t="str">
        <f t="shared" ca="1" si="412"/>
        <v>136****3605</v>
      </c>
      <c r="L1353">
        <f t="shared" si="413"/>
        <v>1353</v>
      </c>
      <c r="M1353">
        <f t="shared" si="414"/>
        <v>1352</v>
      </c>
      <c r="N1353" s="3">
        <f t="shared" ca="1" si="401"/>
        <v>192390</v>
      </c>
      <c r="O1353" s="5">
        <f t="shared" ca="1" si="415"/>
        <v>172473</v>
      </c>
      <c r="P1353" t="str">
        <f t="shared" ca="1" si="416"/>
        <v xml:space="preserve"> 支付宝 </v>
      </c>
      <c r="Q1353" t="str">
        <f t="shared" ca="1" si="417"/>
        <v xml:space="preserve"> 信用卡 </v>
      </c>
      <c r="R1353" t="str">
        <f t="shared" ca="1" si="418"/>
        <v xml:space="preserve"> 支付宝 </v>
      </c>
      <c r="S1353" t="str">
        <f t="shared" ca="1" si="419"/>
        <v>支付宝 - 信用卡 - 支付宝</v>
      </c>
    </row>
    <row r="1354" spans="1:19" x14ac:dyDescent="0.2">
      <c r="A1354" s="3">
        <f t="shared" ca="1" si="405"/>
        <v>172473</v>
      </c>
      <c r="B1354">
        <v>100122</v>
      </c>
      <c r="C1354">
        <f t="shared" ca="1" si="406"/>
        <v>13294821764</v>
      </c>
      <c r="D1354" t="str">
        <f t="shared" ca="1" si="404"/>
        <v xml:space="preserve"> 天猫 </v>
      </c>
      <c r="E1354" t="str">
        <f t="shared" ca="1" si="404"/>
        <v xml:space="preserve"> 微信 </v>
      </c>
      <c r="F1354" t="str">
        <f t="shared" ca="1" si="407"/>
        <v xml:space="preserve"> 信用卡 </v>
      </c>
      <c r="G1354" t="str">
        <f t="shared" ca="1" si="408"/>
        <v xml:space="preserve"> 天猫 - 微信 - 信用卡 </v>
      </c>
      <c r="H1354" t="str">
        <f t="shared" ca="1" si="409"/>
        <v>1764</v>
      </c>
      <c r="I1354">
        <f t="shared" ca="1" si="410"/>
        <v>6</v>
      </c>
      <c r="J1354" t="str">
        <f t="shared" ca="1" si="411"/>
        <v>天猫 - 微信 - 信用卡</v>
      </c>
      <c r="K1354" t="str">
        <f t="shared" ca="1" si="412"/>
        <v>132****1764</v>
      </c>
      <c r="L1354">
        <f t="shared" si="413"/>
        <v>1354</v>
      </c>
      <c r="M1354">
        <f t="shared" si="414"/>
        <v>1353</v>
      </c>
      <c r="N1354" s="3">
        <f t="shared" ref="N1354:N1417" ca="1" si="420">INDEX($A$2:$A$1501,(MATCH(B1354+1,$B$2:$B$1501,)))</f>
        <v>172302</v>
      </c>
      <c r="O1354" s="5">
        <f t="shared" ca="1" si="415"/>
        <v>126430</v>
      </c>
      <c r="P1354" t="str">
        <f t="shared" ca="1" si="416"/>
        <v xml:space="preserve"> 微信支付 </v>
      </c>
      <c r="Q1354" t="str">
        <f t="shared" ca="1" si="417"/>
        <v xml:space="preserve"> 微信支付 </v>
      </c>
      <c r="R1354" t="str">
        <f t="shared" ca="1" si="418"/>
        <v xml:space="preserve"> 信用卡 </v>
      </c>
      <c r="S1354" t="str">
        <f t="shared" ca="1" si="419"/>
        <v>微信支付 - 微信支付 - 信用卡</v>
      </c>
    </row>
    <row r="1355" spans="1:19" x14ac:dyDescent="0.2">
      <c r="A1355" s="3">
        <f t="shared" ca="1" si="405"/>
        <v>126430</v>
      </c>
      <c r="B1355">
        <v>100699</v>
      </c>
      <c r="C1355">
        <f t="shared" ca="1" si="406"/>
        <v>13944719800</v>
      </c>
      <c r="D1355" t="str">
        <f t="shared" ca="1" si="404"/>
        <v xml:space="preserve"> 天猫 </v>
      </c>
      <c r="E1355" t="str">
        <f t="shared" ca="1" si="404"/>
        <v xml:space="preserve"> 天猫 </v>
      </c>
      <c r="F1355" t="str">
        <f t="shared" ca="1" si="407"/>
        <v xml:space="preserve"> 信用卡 </v>
      </c>
      <c r="G1355" t="str">
        <f t="shared" ca="1" si="408"/>
        <v xml:space="preserve"> 天猫 - 天猫 - 信用卡 </v>
      </c>
      <c r="H1355" t="str">
        <f t="shared" ca="1" si="409"/>
        <v>9800</v>
      </c>
      <c r="I1355">
        <f t="shared" ca="1" si="410"/>
        <v>6</v>
      </c>
      <c r="J1355" t="str">
        <f t="shared" ca="1" si="411"/>
        <v>天猫 - 天猫 - 信用卡</v>
      </c>
      <c r="K1355" t="str">
        <f t="shared" ca="1" si="412"/>
        <v>139****9800</v>
      </c>
      <c r="L1355">
        <f t="shared" si="413"/>
        <v>1355</v>
      </c>
      <c r="M1355">
        <f t="shared" si="414"/>
        <v>1354</v>
      </c>
      <c r="N1355" s="3">
        <f t="shared" ca="1" si="420"/>
        <v>198102</v>
      </c>
      <c r="O1355" s="5">
        <f t="shared" ca="1" si="415"/>
        <v>129721</v>
      </c>
      <c r="P1355" t="str">
        <f t="shared" ca="1" si="416"/>
        <v xml:space="preserve"> 支付宝 </v>
      </c>
      <c r="Q1355" t="str">
        <f t="shared" ca="1" si="417"/>
        <v xml:space="preserve"> 微信支付 </v>
      </c>
      <c r="R1355" t="str">
        <f t="shared" ca="1" si="418"/>
        <v xml:space="preserve"> 微信支付 </v>
      </c>
      <c r="S1355" t="str">
        <f t="shared" ca="1" si="419"/>
        <v>支付宝 - 微信支付 - 微信支付</v>
      </c>
    </row>
    <row r="1356" spans="1:19" x14ac:dyDescent="0.2">
      <c r="A1356" s="3">
        <f t="shared" ca="1" si="405"/>
        <v>129721</v>
      </c>
      <c r="B1356">
        <v>100283</v>
      </c>
      <c r="C1356">
        <f t="shared" ca="1" si="406"/>
        <v>13525551705</v>
      </c>
      <c r="D1356" t="str">
        <f t="shared" ca="1" si="404"/>
        <v xml:space="preserve"> 天猫 </v>
      </c>
      <c r="E1356" t="str">
        <f t="shared" ca="1" si="404"/>
        <v xml:space="preserve"> 微信 </v>
      </c>
      <c r="F1356" t="str">
        <f t="shared" ca="1" si="407"/>
        <v xml:space="preserve"> 微信支付 </v>
      </c>
      <c r="G1356" t="str">
        <f t="shared" ca="1" si="408"/>
        <v xml:space="preserve"> 天猫 - 微信 - 微信支付 </v>
      </c>
      <c r="H1356" t="str">
        <f t="shared" ca="1" si="409"/>
        <v>1705</v>
      </c>
      <c r="I1356">
        <f t="shared" ca="1" si="410"/>
        <v>6</v>
      </c>
      <c r="J1356" t="str">
        <f t="shared" ca="1" si="411"/>
        <v>天猫 - 微信 - 微信支付</v>
      </c>
      <c r="K1356" t="str">
        <f t="shared" ca="1" si="412"/>
        <v>135****1705</v>
      </c>
      <c r="L1356">
        <f t="shared" si="413"/>
        <v>1356</v>
      </c>
      <c r="M1356">
        <f t="shared" si="414"/>
        <v>1355</v>
      </c>
      <c r="N1356" s="3">
        <f t="shared" ca="1" si="420"/>
        <v>117023</v>
      </c>
      <c r="O1356" s="5">
        <f t="shared" ca="1" si="415"/>
        <v>130837</v>
      </c>
      <c r="P1356" t="str">
        <f t="shared" ca="1" si="416"/>
        <v xml:space="preserve"> 微信支付 </v>
      </c>
      <c r="Q1356" t="str">
        <f t="shared" ca="1" si="417"/>
        <v xml:space="preserve"> 支付宝 </v>
      </c>
      <c r="R1356" t="str">
        <f t="shared" ca="1" si="418"/>
        <v xml:space="preserve"> 信用卡 </v>
      </c>
      <c r="S1356" t="str">
        <f t="shared" ca="1" si="419"/>
        <v>微信支付 - 支付宝 - 信用卡</v>
      </c>
    </row>
    <row r="1357" spans="1:19" x14ac:dyDescent="0.2">
      <c r="A1357" s="3">
        <f t="shared" ca="1" si="405"/>
        <v>130837</v>
      </c>
      <c r="B1357">
        <v>101099</v>
      </c>
      <c r="C1357">
        <f t="shared" ca="1" si="406"/>
        <v>13820023205</v>
      </c>
      <c r="D1357" t="str">
        <f t="shared" ca="1" si="404"/>
        <v xml:space="preserve"> 天猫 </v>
      </c>
      <c r="E1357" t="str">
        <f t="shared" ca="1" si="404"/>
        <v xml:space="preserve"> 微信 </v>
      </c>
      <c r="F1357" t="str">
        <f t="shared" ca="1" si="407"/>
        <v xml:space="preserve"> 微信支付 </v>
      </c>
      <c r="G1357" t="str">
        <f t="shared" ca="1" si="408"/>
        <v xml:space="preserve"> 天猫 - 微信 - 微信支付 </v>
      </c>
      <c r="H1357" t="str">
        <f t="shared" ca="1" si="409"/>
        <v>3205</v>
      </c>
      <c r="I1357">
        <f t="shared" ca="1" si="410"/>
        <v>6</v>
      </c>
      <c r="J1357" t="str">
        <f t="shared" ca="1" si="411"/>
        <v>天猫 - 微信 - 微信支付</v>
      </c>
      <c r="K1357" t="str">
        <f t="shared" ca="1" si="412"/>
        <v>138****3205</v>
      </c>
      <c r="L1357">
        <f t="shared" si="413"/>
        <v>1357</v>
      </c>
      <c r="M1357">
        <f t="shared" si="414"/>
        <v>1356</v>
      </c>
      <c r="N1357" s="3">
        <f t="shared" ca="1" si="420"/>
        <v>140642</v>
      </c>
      <c r="O1357" s="5">
        <f t="shared" ca="1" si="415"/>
        <v>183885</v>
      </c>
      <c r="P1357" t="str">
        <f t="shared" ca="1" si="416"/>
        <v xml:space="preserve"> 微信支付 </v>
      </c>
      <c r="Q1357" t="str">
        <f t="shared" ca="1" si="417"/>
        <v xml:space="preserve"> 信用卡 </v>
      </c>
      <c r="R1357" t="str">
        <f t="shared" ca="1" si="418"/>
        <v xml:space="preserve"> 微信支付 </v>
      </c>
      <c r="S1357" t="str">
        <f t="shared" ca="1" si="419"/>
        <v>微信支付 - 信用卡 - 微信支付</v>
      </c>
    </row>
    <row r="1358" spans="1:19" x14ac:dyDescent="0.2">
      <c r="A1358" s="3">
        <f t="shared" ca="1" si="405"/>
        <v>183885</v>
      </c>
      <c r="B1358">
        <v>101442</v>
      </c>
      <c r="C1358">
        <f t="shared" ca="1" si="406"/>
        <v>13130403369</v>
      </c>
      <c r="D1358" t="str">
        <f t="shared" ca="1" si="404"/>
        <v xml:space="preserve"> App </v>
      </c>
      <c r="E1358" t="str">
        <f t="shared" ca="1" si="404"/>
        <v xml:space="preserve"> 天猫 </v>
      </c>
      <c r="F1358" t="str">
        <f t="shared" ca="1" si="407"/>
        <v xml:space="preserve"> 微信支付 </v>
      </c>
      <c r="G1358" t="str">
        <f t="shared" ca="1" si="408"/>
        <v xml:space="preserve"> App - 天猫 - 微信支付 </v>
      </c>
      <c r="H1358" t="str">
        <f t="shared" ca="1" si="409"/>
        <v>3369</v>
      </c>
      <c r="I1358">
        <f t="shared" ca="1" si="410"/>
        <v>6</v>
      </c>
      <c r="J1358" t="str">
        <f t="shared" ca="1" si="411"/>
        <v>App - 天猫 - 微信支付</v>
      </c>
      <c r="K1358" t="str">
        <f t="shared" ca="1" si="412"/>
        <v>131****3369</v>
      </c>
      <c r="L1358">
        <f t="shared" si="413"/>
        <v>1358</v>
      </c>
      <c r="M1358">
        <f t="shared" si="414"/>
        <v>1357</v>
      </c>
      <c r="N1358" s="3">
        <f t="shared" ca="1" si="420"/>
        <v>117750</v>
      </c>
      <c r="O1358" s="5">
        <f t="shared" ca="1" si="415"/>
        <v>156214</v>
      </c>
      <c r="P1358" t="str">
        <f t="shared" ca="1" si="416"/>
        <v xml:space="preserve"> 支付宝 </v>
      </c>
      <c r="Q1358" t="str">
        <f t="shared" ca="1" si="417"/>
        <v xml:space="preserve"> 微信支付 </v>
      </c>
      <c r="R1358" t="str">
        <f t="shared" ca="1" si="418"/>
        <v xml:space="preserve"> 微信支付 </v>
      </c>
      <c r="S1358" t="str">
        <f t="shared" ca="1" si="419"/>
        <v>支付宝 - 微信支付 - 微信支付</v>
      </c>
    </row>
    <row r="1359" spans="1:19" x14ac:dyDescent="0.2">
      <c r="A1359" s="3">
        <f t="shared" ca="1" si="405"/>
        <v>156214</v>
      </c>
      <c r="B1359">
        <v>101369</v>
      </c>
      <c r="C1359">
        <f t="shared" ca="1" si="406"/>
        <v>13234712671</v>
      </c>
      <c r="D1359" t="str">
        <f t="shared" ca="1" si="404"/>
        <v xml:space="preserve"> 天猫 </v>
      </c>
      <c r="E1359" t="str">
        <f t="shared" ca="1" si="404"/>
        <v xml:space="preserve"> 微信 </v>
      </c>
      <c r="F1359" t="str">
        <f t="shared" ca="1" si="407"/>
        <v xml:space="preserve"> 微信支付 </v>
      </c>
      <c r="G1359" t="str">
        <f t="shared" ca="1" si="408"/>
        <v xml:space="preserve"> 天猫 - 微信 - 微信支付 </v>
      </c>
      <c r="H1359" t="str">
        <f t="shared" ca="1" si="409"/>
        <v>2671</v>
      </c>
      <c r="I1359">
        <f t="shared" ca="1" si="410"/>
        <v>6</v>
      </c>
      <c r="J1359" t="str">
        <f t="shared" ca="1" si="411"/>
        <v>天猫 - 微信 - 微信支付</v>
      </c>
      <c r="K1359" t="str">
        <f t="shared" ca="1" si="412"/>
        <v>132****2671</v>
      </c>
      <c r="L1359">
        <f t="shared" si="413"/>
        <v>1359</v>
      </c>
      <c r="M1359">
        <f t="shared" si="414"/>
        <v>1358</v>
      </c>
      <c r="N1359" s="3">
        <f t="shared" ca="1" si="420"/>
        <v>191309</v>
      </c>
      <c r="O1359" s="5">
        <f t="shared" ca="1" si="415"/>
        <v>114931</v>
      </c>
      <c r="P1359" t="str">
        <f t="shared" ca="1" si="416"/>
        <v xml:space="preserve"> 支付宝 </v>
      </c>
      <c r="Q1359" t="str">
        <f t="shared" ca="1" si="417"/>
        <v xml:space="preserve"> 微信支付 </v>
      </c>
      <c r="R1359" t="str">
        <f t="shared" ca="1" si="418"/>
        <v xml:space="preserve"> 信用卡 </v>
      </c>
      <c r="S1359" t="str">
        <f t="shared" ca="1" si="419"/>
        <v>支付宝 - 微信支付 - 信用卡</v>
      </c>
    </row>
    <row r="1360" spans="1:19" x14ac:dyDescent="0.2">
      <c r="A1360" s="3">
        <f t="shared" ca="1" si="405"/>
        <v>114931</v>
      </c>
      <c r="B1360">
        <v>100167</v>
      </c>
      <c r="C1360">
        <f t="shared" ca="1" si="406"/>
        <v>13881707654</v>
      </c>
      <c r="D1360" t="str">
        <f t="shared" ca="1" si="404"/>
        <v xml:space="preserve"> 天猫 </v>
      </c>
      <c r="E1360" t="str">
        <f t="shared" ca="1" si="404"/>
        <v xml:space="preserve"> 天猫 </v>
      </c>
      <c r="F1360" t="str">
        <f t="shared" ca="1" si="407"/>
        <v xml:space="preserve"> 信用卡 </v>
      </c>
      <c r="G1360" t="str">
        <f t="shared" ca="1" si="408"/>
        <v xml:space="preserve"> 天猫 - 天猫 - 信用卡 </v>
      </c>
      <c r="H1360" t="str">
        <f t="shared" ca="1" si="409"/>
        <v>7654</v>
      </c>
      <c r="I1360">
        <f t="shared" ca="1" si="410"/>
        <v>6</v>
      </c>
      <c r="J1360" t="str">
        <f t="shared" ca="1" si="411"/>
        <v>天猫 - 天猫 - 信用卡</v>
      </c>
      <c r="K1360" t="str">
        <f t="shared" ca="1" si="412"/>
        <v>138****7654</v>
      </c>
      <c r="L1360">
        <f t="shared" si="413"/>
        <v>1360</v>
      </c>
      <c r="M1360">
        <f t="shared" si="414"/>
        <v>1359</v>
      </c>
      <c r="N1360" s="3">
        <f t="shared" ca="1" si="420"/>
        <v>105862</v>
      </c>
      <c r="O1360" s="5">
        <f t="shared" ca="1" si="415"/>
        <v>118510</v>
      </c>
      <c r="P1360" t="str">
        <f t="shared" ca="1" si="416"/>
        <v xml:space="preserve"> 信用卡 </v>
      </c>
      <c r="Q1360" t="str">
        <f t="shared" ca="1" si="417"/>
        <v xml:space="preserve"> 微信支付 </v>
      </c>
      <c r="R1360" t="str">
        <f t="shared" ca="1" si="418"/>
        <v xml:space="preserve"> 信用卡 </v>
      </c>
      <c r="S1360" t="str">
        <f t="shared" ca="1" si="419"/>
        <v>信用卡 - 微信支付 - 信用卡</v>
      </c>
    </row>
    <row r="1361" spans="1:19" x14ac:dyDescent="0.2">
      <c r="A1361" s="3">
        <f t="shared" ca="1" si="405"/>
        <v>118510</v>
      </c>
      <c r="B1361">
        <v>101189</v>
      </c>
      <c r="C1361">
        <f t="shared" ca="1" si="406"/>
        <v>13856134189</v>
      </c>
      <c r="D1361" t="str">
        <f t="shared" ca="1" si="404"/>
        <v xml:space="preserve"> 天猫 </v>
      </c>
      <c r="E1361" t="str">
        <f t="shared" ca="1" si="404"/>
        <v xml:space="preserve"> 微信 </v>
      </c>
      <c r="F1361" t="str">
        <f t="shared" ca="1" si="407"/>
        <v xml:space="preserve"> 信用卡 </v>
      </c>
      <c r="G1361" t="str">
        <f t="shared" ca="1" si="408"/>
        <v xml:space="preserve"> 天猫 - 微信 - 信用卡 </v>
      </c>
      <c r="H1361" t="str">
        <f t="shared" ca="1" si="409"/>
        <v>4189</v>
      </c>
      <c r="I1361">
        <f t="shared" ca="1" si="410"/>
        <v>6</v>
      </c>
      <c r="J1361" t="str">
        <f t="shared" ca="1" si="411"/>
        <v>天猫 - 微信 - 信用卡</v>
      </c>
      <c r="K1361" t="str">
        <f t="shared" ca="1" si="412"/>
        <v>138****4189</v>
      </c>
      <c r="L1361">
        <f t="shared" si="413"/>
        <v>1361</v>
      </c>
      <c r="M1361">
        <f t="shared" si="414"/>
        <v>1360</v>
      </c>
      <c r="N1361" s="3">
        <f t="shared" ca="1" si="420"/>
        <v>163997</v>
      </c>
      <c r="O1361" s="5">
        <f t="shared" ca="1" si="415"/>
        <v>180094</v>
      </c>
      <c r="P1361" t="str">
        <f t="shared" ca="1" si="416"/>
        <v xml:space="preserve"> 支付宝 </v>
      </c>
      <c r="Q1361" t="str">
        <f t="shared" ca="1" si="417"/>
        <v xml:space="preserve"> 微信支付 </v>
      </c>
      <c r="R1361" t="str">
        <f t="shared" ca="1" si="418"/>
        <v xml:space="preserve"> 信用卡 </v>
      </c>
      <c r="S1361" t="str">
        <f t="shared" ca="1" si="419"/>
        <v>支付宝 - 微信支付 - 信用卡</v>
      </c>
    </row>
    <row r="1362" spans="1:19" x14ac:dyDescent="0.2">
      <c r="A1362" s="3">
        <f t="shared" ca="1" si="405"/>
        <v>180094</v>
      </c>
      <c r="B1362">
        <v>100921</v>
      </c>
      <c r="C1362">
        <f t="shared" ca="1" si="406"/>
        <v>13469452087</v>
      </c>
      <c r="D1362" t="str">
        <f t="shared" ref="D1362:E1381" ca="1" si="421">IF(RAND()&lt;0.33," 天猫 ",IF(RAND()&lt;0.66," 微信 "," App "))</f>
        <v xml:space="preserve"> App </v>
      </c>
      <c r="E1362" t="str">
        <f t="shared" ca="1" si="421"/>
        <v xml:space="preserve"> 微信 </v>
      </c>
      <c r="F1362" t="str">
        <f t="shared" ca="1" si="407"/>
        <v xml:space="preserve"> 微信支付 </v>
      </c>
      <c r="G1362" t="str">
        <f t="shared" ca="1" si="408"/>
        <v xml:space="preserve"> App - 微信 - 微信支付 </v>
      </c>
      <c r="H1362" t="str">
        <f t="shared" ca="1" si="409"/>
        <v>2087</v>
      </c>
      <c r="I1362">
        <f t="shared" ca="1" si="410"/>
        <v>6</v>
      </c>
      <c r="J1362" t="str">
        <f t="shared" ca="1" si="411"/>
        <v>App - 微信 - 微信支付</v>
      </c>
      <c r="K1362" t="str">
        <f t="shared" ca="1" si="412"/>
        <v>134****2087</v>
      </c>
      <c r="L1362">
        <f t="shared" si="413"/>
        <v>1362</v>
      </c>
      <c r="M1362">
        <f t="shared" si="414"/>
        <v>1361</v>
      </c>
      <c r="N1362" s="3">
        <f t="shared" ca="1" si="420"/>
        <v>179597</v>
      </c>
      <c r="O1362" s="5">
        <f t="shared" ca="1" si="415"/>
        <v>168122</v>
      </c>
      <c r="P1362" t="str">
        <f t="shared" ca="1" si="416"/>
        <v xml:space="preserve"> 支付宝 </v>
      </c>
      <c r="Q1362" t="str">
        <f t="shared" ca="1" si="417"/>
        <v xml:space="preserve"> 信用卡 </v>
      </c>
      <c r="R1362" t="str">
        <f t="shared" ca="1" si="418"/>
        <v xml:space="preserve"> 信用卡 </v>
      </c>
      <c r="S1362" t="str">
        <f t="shared" ca="1" si="419"/>
        <v>支付宝 - 信用卡 - 信用卡</v>
      </c>
    </row>
    <row r="1363" spans="1:19" x14ac:dyDescent="0.2">
      <c r="A1363" s="3">
        <f t="shared" ca="1" si="405"/>
        <v>168122</v>
      </c>
      <c r="B1363">
        <v>100092</v>
      </c>
      <c r="C1363">
        <f t="shared" ca="1" si="406"/>
        <v>13175902438</v>
      </c>
      <c r="D1363" t="str">
        <f t="shared" ca="1" si="421"/>
        <v xml:space="preserve"> App </v>
      </c>
      <c r="E1363" t="str">
        <f t="shared" ca="1" si="421"/>
        <v xml:space="preserve"> 微信 </v>
      </c>
      <c r="F1363" t="str">
        <f t="shared" ca="1" si="407"/>
        <v xml:space="preserve"> 微信支付 </v>
      </c>
      <c r="G1363" t="str">
        <f t="shared" ca="1" si="408"/>
        <v xml:space="preserve"> App - 微信 - 微信支付 </v>
      </c>
      <c r="H1363" t="str">
        <f t="shared" ca="1" si="409"/>
        <v>2438</v>
      </c>
      <c r="I1363">
        <f t="shared" ca="1" si="410"/>
        <v>6</v>
      </c>
      <c r="J1363" t="str">
        <f t="shared" ca="1" si="411"/>
        <v>App - 微信 - 微信支付</v>
      </c>
      <c r="K1363" t="str">
        <f t="shared" ca="1" si="412"/>
        <v>131****2438</v>
      </c>
      <c r="L1363">
        <f t="shared" si="413"/>
        <v>1363</v>
      </c>
      <c r="M1363">
        <f t="shared" si="414"/>
        <v>1362</v>
      </c>
      <c r="N1363" s="3">
        <f t="shared" ca="1" si="420"/>
        <v>107571</v>
      </c>
      <c r="O1363" s="5">
        <f t="shared" ca="1" si="415"/>
        <v>160964</v>
      </c>
      <c r="P1363" t="str">
        <f t="shared" ca="1" si="416"/>
        <v xml:space="preserve"> 信用卡 </v>
      </c>
      <c r="Q1363" t="str">
        <f t="shared" ca="1" si="417"/>
        <v xml:space="preserve"> 微信支付 </v>
      </c>
      <c r="R1363" t="str">
        <f t="shared" ca="1" si="418"/>
        <v xml:space="preserve"> 微信支付 </v>
      </c>
      <c r="S1363" t="str">
        <f t="shared" ca="1" si="419"/>
        <v>信用卡 - 微信支付 - 微信支付</v>
      </c>
    </row>
    <row r="1364" spans="1:19" x14ac:dyDescent="0.2">
      <c r="A1364" s="3">
        <f t="shared" ca="1" si="405"/>
        <v>160964</v>
      </c>
      <c r="B1364">
        <v>101169</v>
      </c>
      <c r="C1364">
        <f t="shared" ca="1" si="406"/>
        <v>13410144129</v>
      </c>
      <c r="D1364" t="str">
        <f t="shared" ca="1" si="421"/>
        <v xml:space="preserve"> App </v>
      </c>
      <c r="E1364" t="str">
        <f t="shared" ca="1" si="421"/>
        <v xml:space="preserve"> 微信 </v>
      </c>
      <c r="F1364" t="str">
        <f t="shared" ca="1" si="407"/>
        <v xml:space="preserve"> 微信支付 </v>
      </c>
      <c r="G1364" t="str">
        <f t="shared" ca="1" si="408"/>
        <v xml:space="preserve"> App - 微信 - 微信支付 </v>
      </c>
      <c r="H1364" t="str">
        <f t="shared" ca="1" si="409"/>
        <v>4129</v>
      </c>
      <c r="I1364">
        <f t="shared" ca="1" si="410"/>
        <v>6</v>
      </c>
      <c r="J1364" t="str">
        <f t="shared" ca="1" si="411"/>
        <v>App - 微信 - 微信支付</v>
      </c>
      <c r="K1364" t="str">
        <f t="shared" ca="1" si="412"/>
        <v>134****4129</v>
      </c>
      <c r="L1364">
        <f t="shared" si="413"/>
        <v>1364</v>
      </c>
      <c r="M1364">
        <f t="shared" si="414"/>
        <v>1363</v>
      </c>
      <c r="N1364" s="3">
        <f t="shared" ca="1" si="420"/>
        <v>184917</v>
      </c>
      <c r="O1364" s="5">
        <f t="shared" ca="1" si="415"/>
        <v>189234</v>
      </c>
      <c r="P1364" t="str">
        <f t="shared" ca="1" si="416"/>
        <v xml:space="preserve"> 微信支付 </v>
      </c>
      <c r="Q1364" t="str">
        <f t="shared" ca="1" si="417"/>
        <v xml:space="preserve"> 微信支付 </v>
      </c>
      <c r="R1364" t="str">
        <f t="shared" ca="1" si="418"/>
        <v xml:space="preserve"> 微信支付 </v>
      </c>
      <c r="S1364" t="str">
        <f t="shared" ca="1" si="419"/>
        <v>微信支付 - 微信支付 - 微信支付</v>
      </c>
    </row>
    <row r="1365" spans="1:19" x14ac:dyDescent="0.2">
      <c r="A1365" s="3">
        <f t="shared" ca="1" si="405"/>
        <v>189234</v>
      </c>
      <c r="B1365">
        <v>101324</v>
      </c>
      <c r="C1365">
        <f t="shared" ca="1" si="406"/>
        <v>13381656777</v>
      </c>
      <c r="D1365" t="str">
        <f t="shared" ca="1" si="421"/>
        <v xml:space="preserve"> App </v>
      </c>
      <c r="E1365" t="str">
        <f t="shared" ca="1" si="421"/>
        <v xml:space="preserve"> 微信 </v>
      </c>
      <c r="F1365" t="str">
        <f t="shared" ca="1" si="407"/>
        <v xml:space="preserve"> 信用卡 </v>
      </c>
      <c r="G1365" t="str">
        <f t="shared" ca="1" si="408"/>
        <v xml:space="preserve"> App - 微信 - 信用卡 </v>
      </c>
      <c r="H1365" t="str">
        <f t="shared" ca="1" si="409"/>
        <v>6777</v>
      </c>
      <c r="I1365">
        <f t="shared" ca="1" si="410"/>
        <v>6</v>
      </c>
      <c r="J1365" t="str">
        <f t="shared" ca="1" si="411"/>
        <v>App - 微信 - 信用卡</v>
      </c>
      <c r="K1365" t="str">
        <f t="shared" ca="1" si="412"/>
        <v>133****6777</v>
      </c>
      <c r="L1365">
        <f t="shared" si="413"/>
        <v>1365</v>
      </c>
      <c r="M1365">
        <f t="shared" si="414"/>
        <v>1364</v>
      </c>
      <c r="N1365" s="3">
        <f t="shared" ca="1" si="420"/>
        <v>157507</v>
      </c>
      <c r="O1365" s="5">
        <f t="shared" ca="1" si="415"/>
        <v>107540</v>
      </c>
      <c r="P1365" t="str">
        <f t="shared" ca="1" si="416"/>
        <v xml:space="preserve"> 信用卡 </v>
      </c>
      <c r="Q1365" t="str">
        <f t="shared" ca="1" si="417"/>
        <v xml:space="preserve"> 微信支付 </v>
      </c>
      <c r="R1365" t="str">
        <f t="shared" ca="1" si="418"/>
        <v xml:space="preserve"> 信用卡 </v>
      </c>
      <c r="S1365" t="str">
        <f t="shared" ca="1" si="419"/>
        <v>信用卡 - 微信支付 - 信用卡</v>
      </c>
    </row>
    <row r="1366" spans="1:19" x14ac:dyDescent="0.2">
      <c r="A1366" s="3">
        <f t="shared" ca="1" si="405"/>
        <v>107540</v>
      </c>
      <c r="B1366">
        <v>100471</v>
      </c>
      <c r="C1366">
        <f t="shared" ca="1" si="406"/>
        <v>13192295809</v>
      </c>
      <c r="D1366" t="str">
        <f t="shared" ca="1" si="421"/>
        <v xml:space="preserve"> 微信 </v>
      </c>
      <c r="E1366" t="str">
        <f t="shared" ca="1" si="421"/>
        <v xml:space="preserve"> 微信 </v>
      </c>
      <c r="F1366" t="str">
        <f t="shared" ca="1" si="407"/>
        <v xml:space="preserve"> 微信支付 </v>
      </c>
      <c r="G1366" t="str">
        <f t="shared" ca="1" si="408"/>
        <v xml:space="preserve"> 微信 - 微信 - 微信支付 </v>
      </c>
      <c r="H1366" t="str">
        <f t="shared" ca="1" si="409"/>
        <v>5809</v>
      </c>
      <c r="I1366">
        <f t="shared" ca="1" si="410"/>
        <v>6</v>
      </c>
      <c r="J1366" t="str">
        <f t="shared" ca="1" si="411"/>
        <v>微信 - 微信 - 微信支付</v>
      </c>
      <c r="K1366" t="str">
        <f t="shared" ca="1" si="412"/>
        <v>131****5809</v>
      </c>
      <c r="L1366">
        <f t="shared" si="413"/>
        <v>1366</v>
      </c>
      <c r="M1366">
        <f t="shared" si="414"/>
        <v>1365</v>
      </c>
      <c r="N1366" s="3">
        <f t="shared" ca="1" si="420"/>
        <v>187415</v>
      </c>
      <c r="O1366" s="5">
        <f t="shared" ca="1" si="415"/>
        <v>123217</v>
      </c>
      <c r="P1366" t="str">
        <f t="shared" ca="1" si="416"/>
        <v xml:space="preserve"> 信用卡 </v>
      </c>
      <c r="Q1366" t="str">
        <f t="shared" ca="1" si="417"/>
        <v xml:space="preserve"> 支付宝 </v>
      </c>
      <c r="R1366" t="str">
        <f t="shared" ca="1" si="418"/>
        <v xml:space="preserve"> 微信支付 </v>
      </c>
      <c r="S1366" t="str">
        <f t="shared" ca="1" si="419"/>
        <v>信用卡 - 支付宝 - 微信支付</v>
      </c>
    </row>
    <row r="1367" spans="1:19" x14ac:dyDescent="0.2">
      <c r="A1367" s="3">
        <f t="shared" ca="1" si="405"/>
        <v>123217</v>
      </c>
      <c r="B1367">
        <v>101472</v>
      </c>
      <c r="C1367">
        <f t="shared" ca="1" si="406"/>
        <v>13846394856</v>
      </c>
      <c r="D1367" t="str">
        <f t="shared" ca="1" si="421"/>
        <v xml:space="preserve"> App </v>
      </c>
      <c r="E1367" t="str">
        <f t="shared" ca="1" si="421"/>
        <v xml:space="preserve"> 微信 </v>
      </c>
      <c r="F1367" t="str">
        <f t="shared" ca="1" si="407"/>
        <v xml:space="preserve"> 微信支付 </v>
      </c>
      <c r="G1367" t="str">
        <f t="shared" ca="1" si="408"/>
        <v xml:space="preserve"> App - 微信 - 微信支付 </v>
      </c>
      <c r="H1367" t="str">
        <f t="shared" ca="1" si="409"/>
        <v>4856</v>
      </c>
      <c r="I1367">
        <f t="shared" ca="1" si="410"/>
        <v>6</v>
      </c>
      <c r="J1367" t="str">
        <f t="shared" ca="1" si="411"/>
        <v>App - 微信 - 微信支付</v>
      </c>
      <c r="K1367" t="str">
        <f t="shared" ca="1" si="412"/>
        <v>138****4856</v>
      </c>
      <c r="L1367">
        <f t="shared" si="413"/>
        <v>1367</v>
      </c>
      <c r="M1367">
        <f t="shared" si="414"/>
        <v>1366</v>
      </c>
      <c r="N1367" s="3">
        <f t="shared" ca="1" si="420"/>
        <v>175108</v>
      </c>
      <c r="O1367" s="5">
        <f t="shared" ca="1" si="415"/>
        <v>189314</v>
      </c>
      <c r="P1367" t="str">
        <f t="shared" ca="1" si="416"/>
        <v xml:space="preserve"> 信用卡 </v>
      </c>
      <c r="Q1367" t="str">
        <f t="shared" ca="1" si="417"/>
        <v xml:space="preserve"> 支付宝 </v>
      </c>
      <c r="R1367" t="str">
        <f t="shared" ca="1" si="418"/>
        <v xml:space="preserve"> 信用卡 </v>
      </c>
      <c r="S1367" t="str">
        <f t="shared" ca="1" si="419"/>
        <v>信用卡 - 支付宝 - 信用卡</v>
      </c>
    </row>
    <row r="1368" spans="1:19" x14ac:dyDescent="0.2">
      <c r="A1368" s="3">
        <f t="shared" ca="1" si="405"/>
        <v>189314</v>
      </c>
      <c r="B1368">
        <v>101455</v>
      </c>
      <c r="C1368">
        <f t="shared" ca="1" si="406"/>
        <v>13896801037</v>
      </c>
      <c r="D1368" t="str">
        <f t="shared" ca="1" si="421"/>
        <v xml:space="preserve"> App </v>
      </c>
      <c r="E1368" t="str">
        <f t="shared" ca="1" si="421"/>
        <v xml:space="preserve"> 天猫 </v>
      </c>
      <c r="F1368" t="str">
        <f t="shared" ca="1" si="407"/>
        <v xml:space="preserve"> 微信支付 </v>
      </c>
      <c r="G1368" t="str">
        <f t="shared" ca="1" si="408"/>
        <v xml:space="preserve"> App - 天猫 - 微信支付 </v>
      </c>
      <c r="H1368" t="str">
        <f t="shared" ca="1" si="409"/>
        <v>1037</v>
      </c>
      <c r="I1368">
        <f t="shared" ca="1" si="410"/>
        <v>6</v>
      </c>
      <c r="J1368" t="str">
        <f t="shared" ca="1" si="411"/>
        <v>App - 天猫 - 微信支付</v>
      </c>
      <c r="K1368" t="str">
        <f t="shared" ca="1" si="412"/>
        <v>138****1037</v>
      </c>
      <c r="L1368">
        <f t="shared" si="413"/>
        <v>1368</v>
      </c>
      <c r="M1368">
        <f t="shared" si="414"/>
        <v>1367</v>
      </c>
      <c r="N1368" s="3">
        <f t="shared" ca="1" si="420"/>
        <v>118115</v>
      </c>
      <c r="O1368" s="5">
        <f t="shared" ca="1" si="415"/>
        <v>173646</v>
      </c>
      <c r="P1368" t="str">
        <f t="shared" ca="1" si="416"/>
        <v xml:space="preserve"> 微信支付 </v>
      </c>
      <c r="Q1368" t="str">
        <f t="shared" ca="1" si="417"/>
        <v xml:space="preserve"> 微信支付 </v>
      </c>
      <c r="R1368" t="str">
        <f t="shared" ca="1" si="418"/>
        <v xml:space="preserve"> 微信支付 </v>
      </c>
      <c r="S1368" t="str">
        <f t="shared" ca="1" si="419"/>
        <v>微信支付 - 微信支付 - 微信支付</v>
      </c>
    </row>
    <row r="1369" spans="1:19" x14ac:dyDescent="0.2">
      <c r="A1369" s="3">
        <f t="shared" ca="1" si="405"/>
        <v>173646</v>
      </c>
      <c r="B1369">
        <v>100809</v>
      </c>
      <c r="C1369">
        <f t="shared" ca="1" si="406"/>
        <v>13797551334</v>
      </c>
      <c r="D1369" t="str">
        <f t="shared" ca="1" si="421"/>
        <v xml:space="preserve"> 天猫 </v>
      </c>
      <c r="E1369" t="str">
        <f t="shared" ca="1" si="421"/>
        <v xml:space="preserve"> 天猫 </v>
      </c>
      <c r="F1369" t="str">
        <f t="shared" ca="1" si="407"/>
        <v xml:space="preserve"> 支付宝 </v>
      </c>
      <c r="G1369" t="str">
        <f t="shared" ca="1" si="408"/>
        <v xml:space="preserve"> 天猫 - 天猫 - 支付宝 </v>
      </c>
      <c r="H1369" t="str">
        <f t="shared" ca="1" si="409"/>
        <v>1334</v>
      </c>
      <c r="I1369">
        <f t="shared" ca="1" si="410"/>
        <v>6</v>
      </c>
      <c r="J1369" t="str">
        <f t="shared" ca="1" si="411"/>
        <v>天猫 - 天猫 - 支付宝</v>
      </c>
      <c r="K1369" t="str">
        <f t="shared" ca="1" si="412"/>
        <v>137****1334</v>
      </c>
      <c r="L1369">
        <f t="shared" si="413"/>
        <v>1369</v>
      </c>
      <c r="M1369">
        <f t="shared" si="414"/>
        <v>1368</v>
      </c>
      <c r="N1369" s="3">
        <f t="shared" ca="1" si="420"/>
        <v>198069</v>
      </c>
      <c r="O1369" s="5">
        <f t="shared" ca="1" si="415"/>
        <v>187005</v>
      </c>
      <c r="P1369" t="str">
        <f t="shared" ca="1" si="416"/>
        <v xml:space="preserve"> 支付宝 </v>
      </c>
      <c r="Q1369" t="str">
        <f t="shared" ca="1" si="417"/>
        <v xml:space="preserve"> 支付宝 </v>
      </c>
      <c r="R1369" t="str">
        <f t="shared" ca="1" si="418"/>
        <v xml:space="preserve"> 微信支付 </v>
      </c>
      <c r="S1369" t="str">
        <f t="shared" ca="1" si="419"/>
        <v>支付宝 - 支付宝 - 微信支付</v>
      </c>
    </row>
    <row r="1370" spans="1:19" x14ac:dyDescent="0.2">
      <c r="A1370" s="3">
        <f t="shared" ca="1" si="405"/>
        <v>187005</v>
      </c>
      <c r="B1370">
        <v>100539</v>
      </c>
      <c r="C1370">
        <f t="shared" ca="1" si="406"/>
        <v>13027326673</v>
      </c>
      <c r="D1370" t="str">
        <f t="shared" ca="1" si="421"/>
        <v xml:space="preserve"> 微信 </v>
      </c>
      <c r="E1370" t="str">
        <f t="shared" ca="1" si="421"/>
        <v xml:space="preserve"> 天猫 </v>
      </c>
      <c r="F1370" t="str">
        <f t="shared" ca="1" si="407"/>
        <v xml:space="preserve"> 微信支付 </v>
      </c>
      <c r="G1370" t="str">
        <f t="shared" ca="1" si="408"/>
        <v xml:space="preserve"> 微信 - 天猫 - 微信支付 </v>
      </c>
      <c r="H1370" t="str">
        <f t="shared" ca="1" si="409"/>
        <v>6673</v>
      </c>
      <c r="I1370">
        <f t="shared" ca="1" si="410"/>
        <v>6</v>
      </c>
      <c r="J1370" t="str">
        <f t="shared" ca="1" si="411"/>
        <v>微信 - 天猫 - 微信支付</v>
      </c>
      <c r="K1370" t="str">
        <f t="shared" ca="1" si="412"/>
        <v>130****6673</v>
      </c>
      <c r="L1370">
        <f t="shared" si="413"/>
        <v>1370</v>
      </c>
      <c r="M1370">
        <f t="shared" si="414"/>
        <v>1369</v>
      </c>
      <c r="N1370" s="3">
        <f t="shared" ca="1" si="420"/>
        <v>182193</v>
      </c>
      <c r="O1370" s="5">
        <f t="shared" ca="1" si="415"/>
        <v>180067</v>
      </c>
      <c r="P1370" t="str">
        <f t="shared" ca="1" si="416"/>
        <v xml:space="preserve"> 支付宝 </v>
      </c>
      <c r="Q1370" t="str">
        <f t="shared" ca="1" si="417"/>
        <v xml:space="preserve"> 信用卡 </v>
      </c>
      <c r="R1370" t="str">
        <f t="shared" ca="1" si="418"/>
        <v xml:space="preserve"> 信用卡 </v>
      </c>
      <c r="S1370" t="str">
        <f t="shared" ca="1" si="419"/>
        <v>支付宝 - 信用卡 - 信用卡</v>
      </c>
    </row>
    <row r="1371" spans="1:19" x14ac:dyDescent="0.2">
      <c r="A1371" s="3">
        <f t="shared" ca="1" si="405"/>
        <v>180067</v>
      </c>
      <c r="B1371">
        <v>101138</v>
      </c>
      <c r="C1371">
        <f t="shared" ca="1" si="406"/>
        <v>13044730967</v>
      </c>
      <c r="D1371" t="str">
        <f t="shared" ca="1" si="421"/>
        <v xml:space="preserve"> App </v>
      </c>
      <c r="E1371" t="str">
        <f t="shared" ca="1" si="421"/>
        <v xml:space="preserve"> 天猫 </v>
      </c>
      <c r="F1371" t="str">
        <f t="shared" ca="1" si="407"/>
        <v xml:space="preserve"> 信用卡 </v>
      </c>
      <c r="G1371" t="str">
        <f t="shared" ca="1" si="408"/>
        <v xml:space="preserve"> App - 天猫 - 信用卡 </v>
      </c>
      <c r="H1371" t="str">
        <f t="shared" ca="1" si="409"/>
        <v>0967</v>
      </c>
      <c r="I1371">
        <f t="shared" ca="1" si="410"/>
        <v>6</v>
      </c>
      <c r="J1371" t="str">
        <f t="shared" ca="1" si="411"/>
        <v>App - 天猫 - 信用卡</v>
      </c>
      <c r="K1371" t="str">
        <f t="shared" ca="1" si="412"/>
        <v>130****0967</v>
      </c>
      <c r="L1371">
        <f t="shared" si="413"/>
        <v>1371</v>
      </c>
      <c r="M1371">
        <f t="shared" si="414"/>
        <v>1370</v>
      </c>
      <c r="N1371" s="3">
        <f t="shared" ca="1" si="420"/>
        <v>127569</v>
      </c>
      <c r="O1371" s="5">
        <f t="shared" ca="1" si="415"/>
        <v>138176</v>
      </c>
      <c r="P1371" t="str">
        <f t="shared" ca="1" si="416"/>
        <v xml:space="preserve"> 支付宝 </v>
      </c>
      <c r="Q1371" t="str">
        <f t="shared" ca="1" si="417"/>
        <v xml:space="preserve"> 微信支付 </v>
      </c>
      <c r="R1371" t="str">
        <f t="shared" ca="1" si="418"/>
        <v xml:space="preserve"> 支付宝 </v>
      </c>
      <c r="S1371" t="str">
        <f t="shared" ca="1" si="419"/>
        <v>支付宝 - 微信支付 - 支付宝</v>
      </c>
    </row>
    <row r="1372" spans="1:19" x14ac:dyDescent="0.2">
      <c r="A1372" s="3">
        <f t="shared" ca="1" si="405"/>
        <v>138176</v>
      </c>
      <c r="B1372">
        <v>101497</v>
      </c>
      <c r="C1372">
        <f t="shared" ca="1" si="406"/>
        <v>13019383054</v>
      </c>
      <c r="D1372" t="str">
        <f t="shared" ca="1" si="421"/>
        <v xml:space="preserve"> 微信 </v>
      </c>
      <c r="E1372" t="str">
        <f t="shared" ca="1" si="421"/>
        <v xml:space="preserve"> 天猫 </v>
      </c>
      <c r="F1372" t="str">
        <f t="shared" ca="1" si="407"/>
        <v xml:space="preserve"> 支付宝 </v>
      </c>
      <c r="G1372" t="str">
        <f t="shared" ca="1" si="408"/>
        <v xml:space="preserve"> 微信 - 天猫 - 支付宝 </v>
      </c>
      <c r="H1372" t="str">
        <f t="shared" ca="1" si="409"/>
        <v>3054</v>
      </c>
      <c r="I1372">
        <f t="shared" ca="1" si="410"/>
        <v>6</v>
      </c>
      <c r="J1372" t="str">
        <f t="shared" ca="1" si="411"/>
        <v>微信 - 天猫 - 支付宝</v>
      </c>
      <c r="K1372" t="str">
        <f t="shared" ca="1" si="412"/>
        <v>130****3054</v>
      </c>
      <c r="L1372">
        <f t="shared" si="413"/>
        <v>1372</v>
      </c>
      <c r="M1372">
        <f t="shared" si="414"/>
        <v>1371</v>
      </c>
      <c r="N1372" s="3">
        <f t="shared" ca="1" si="420"/>
        <v>198104</v>
      </c>
      <c r="O1372" s="5">
        <f t="shared" ca="1" si="415"/>
        <v>193434</v>
      </c>
      <c r="P1372" t="str">
        <f t="shared" ca="1" si="416"/>
        <v xml:space="preserve"> 微信支付 </v>
      </c>
      <c r="Q1372" t="str">
        <f t="shared" ca="1" si="417"/>
        <v xml:space="preserve"> 信用卡 </v>
      </c>
      <c r="R1372" t="str">
        <f t="shared" ca="1" si="418"/>
        <v xml:space="preserve"> 信用卡 </v>
      </c>
      <c r="S1372" t="str">
        <f t="shared" ca="1" si="419"/>
        <v>微信支付 - 信用卡 - 信用卡</v>
      </c>
    </row>
    <row r="1373" spans="1:19" x14ac:dyDescent="0.2">
      <c r="A1373" s="3">
        <f t="shared" ca="1" si="405"/>
        <v>193434</v>
      </c>
      <c r="B1373">
        <v>100485</v>
      </c>
      <c r="C1373">
        <f t="shared" ca="1" si="406"/>
        <v>13688305102</v>
      </c>
      <c r="D1373" t="str">
        <f t="shared" ca="1" si="421"/>
        <v xml:space="preserve"> 微信 </v>
      </c>
      <c r="E1373" t="str">
        <f t="shared" ca="1" si="421"/>
        <v xml:space="preserve"> 微信 </v>
      </c>
      <c r="F1373" t="str">
        <f t="shared" ca="1" si="407"/>
        <v xml:space="preserve"> 微信支付 </v>
      </c>
      <c r="G1373" t="str">
        <f t="shared" ca="1" si="408"/>
        <v xml:space="preserve"> 微信 - 微信 - 微信支付 </v>
      </c>
      <c r="H1373" t="str">
        <f t="shared" ca="1" si="409"/>
        <v>5102</v>
      </c>
      <c r="I1373">
        <f t="shared" ca="1" si="410"/>
        <v>6</v>
      </c>
      <c r="J1373" t="str">
        <f t="shared" ca="1" si="411"/>
        <v>微信 - 微信 - 微信支付</v>
      </c>
      <c r="K1373" t="str">
        <f t="shared" ca="1" si="412"/>
        <v>136****5102</v>
      </c>
      <c r="L1373">
        <f t="shared" si="413"/>
        <v>1373</v>
      </c>
      <c r="M1373">
        <f t="shared" si="414"/>
        <v>1372</v>
      </c>
      <c r="N1373" s="3">
        <f t="shared" ca="1" si="420"/>
        <v>132823</v>
      </c>
      <c r="O1373" s="5">
        <f t="shared" ca="1" si="415"/>
        <v>143850</v>
      </c>
      <c r="P1373" t="str">
        <f t="shared" ca="1" si="416"/>
        <v xml:space="preserve"> 支付宝 </v>
      </c>
      <c r="Q1373" t="str">
        <f t="shared" ca="1" si="417"/>
        <v xml:space="preserve"> 微信支付 </v>
      </c>
      <c r="R1373" t="str">
        <f t="shared" ca="1" si="418"/>
        <v xml:space="preserve"> 信用卡 </v>
      </c>
      <c r="S1373" t="str">
        <f t="shared" ca="1" si="419"/>
        <v>支付宝 - 微信支付 - 信用卡</v>
      </c>
    </row>
    <row r="1374" spans="1:19" x14ac:dyDescent="0.2">
      <c r="A1374" s="3">
        <f t="shared" ca="1" si="405"/>
        <v>143850</v>
      </c>
      <c r="B1374">
        <v>101336</v>
      </c>
      <c r="C1374">
        <f t="shared" ca="1" si="406"/>
        <v>13265417588</v>
      </c>
      <c r="D1374" t="str">
        <f t="shared" ca="1" si="421"/>
        <v xml:space="preserve"> 微信 </v>
      </c>
      <c r="E1374" t="str">
        <f t="shared" ca="1" si="421"/>
        <v xml:space="preserve"> 微信 </v>
      </c>
      <c r="F1374" t="str">
        <f t="shared" ca="1" si="407"/>
        <v xml:space="preserve"> 信用卡 </v>
      </c>
      <c r="G1374" t="str">
        <f t="shared" ca="1" si="408"/>
        <v xml:space="preserve"> 微信 - 微信 - 信用卡 </v>
      </c>
      <c r="H1374" t="str">
        <f t="shared" ca="1" si="409"/>
        <v>7588</v>
      </c>
      <c r="I1374">
        <f t="shared" ca="1" si="410"/>
        <v>6</v>
      </c>
      <c r="J1374" t="str">
        <f t="shared" ca="1" si="411"/>
        <v>微信 - 微信 - 信用卡</v>
      </c>
      <c r="K1374" t="str">
        <f t="shared" ca="1" si="412"/>
        <v>132****7588</v>
      </c>
      <c r="L1374">
        <f t="shared" si="413"/>
        <v>1374</v>
      </c>
      <c r="M1374">
        <f t="shared" si="414"/>
        <v>1373</v>
      </c>
      <c r="N1374" s="3">
        <f t="shared" ca="1" si="420"/>
        <v>187575</v>
      </c>
      <c r="O1374" s="5">
        <f t="shared" ca="1" si="415"/>
        <v>119282</v>
      </c>
      <c r="P1374" t="str">
        <f t="shared" ca="1" si="416"/>
        <v xml:space="preserve"> 微信支付 </v>
      </c>
      <c r="Q1374" t="str">
        <f t="shared" ca="1" si="417"/>
        <v xml:space="preserve"> 支付宝 </v>
      </c>
      <c r="R1374" t="str">
        <f t="shared" ca="1" si="418"/>
        <v xml:space="preserve"> 支付宝 </v>
      </c>
      <c r="S1374" t="str">
        <f t="shared" ca="1" si="419"/>
        <v>微信支付 - 支付宝 - 支付宝</v>
      </c>
    </row>
    <row r="1375" spans="1:19" x14ac:dyDescent="0.2">
      <c r="A1375" s="3">
        <f t="shared" ca="1" si="405"/>
        <v>119282</v>
      </c>
      <c r="B1375">
        <v>100801</v>
      </c>
      <c r="C1375">
        <f t="shared" ca="1" si="406"/>
        <v>13800898817</v>
      </c>
      <c r="D1375" t="str">
        <f t="shared" ca="1" si="421"/>
        <v xml:space="preserve"> 天猫 </v>
      </c>
      <c r="E1375" t="str">
        <f t="shared" ca="1" si="421"/>
        <v xml:space="preserve"> 天猫 </v>
      </c>
      <c r="F1375" t="str">
        <f t="shared" ca="1" si="407"/>
        <v xml:space="preserve"> 信用卡 </v>
      </c>
      <c r="G1375" t="str">
        <f t="shared" ca="1" si="408"/>
        <v xml:space="preserve"> 天猫 - 天猫 - 信用卡 </v>
      </c>
      <c r="H1375" t="str">
        <f t="shared" ca="1" si="409"/>
        <v>8817</v>
      </c>
      <c r="I1375">
        <f t="shared" ca="1" si="410"/>
        <v>6</v>
      </c>
      <c r="J1375" t="str">
        <f t="shared" ca="1" si="411"/>
        <v>天猫 - 天猫 - 信用卡</v>
      </c>
      <c r="K1375" t="str">
        <f t="shared" ca="1" si="412"/>
        <v>138****8817</v>
      </c>
      <c r="L1375">
        <f t="shared" si="413"/>
        <v>1375</v>
      </c>
      <c r="M1375">
        <f t="shared" si="414"/>
        <v>1374</v>
      </c>
      <c r="N1375" s="3">
        <f t="shared" ca="1" si="420"/>
        <v>120251</v>
      </c>
      <c r="O1375" s="5">
        <f t="shared" ca="1" si="415"/>
        <v>156291</v>
      </c>
      <c r="P1375" t="str">
        <f t="shared" ca="1" si="416"/>
        <v xml:space="preserve"> 支付宝 </v>
      </c>
      <c r="Q1375" t="str">
        <f t="shared" ca="1" si="417"/>
        <v xml:space="preserve"> 支付宝 </v>
      </c>
      <c r="R1375" t="str">
        <f t="shared" ca="1" si="418"/>
        <v xml:space="preserve"> 支付宝 </v>
      </c>
      <c r="S1375" t="str">
        <f t="shared" ca="1" si="419"/>
        <v>支付宝 - 支付宝 - 支付宝</v>
      </c>
    </row>
    <row r="1376" spans="1:19" x14ac:dyDescent="0.2">
      <c r="A1376" s="3">
        <f t="shared" ca="1" si="405"/>
        <v>156291</v>
      </c>
      <c r="B1376">
        <v>101382</v>
      </c>
      <c r="C1376">
        <f t="shared" ca="1" si="406"/>
        <v>13351686318</v>
      </c>
      <c r="D1376" t="str">
        <f t="shared" ca="1" si="421"/>
        <v xml:space="preserve"> 天猫 </v>
      </c>
      <c r="E1376" t="str">
        <f t="shared" ca="1" si="421"/>
        <v xml:space="preserve"> 微信 </v>
      </c>
      <c r="F1376" t="str">
        <f t="shared" ca="1" si="407"/>
        <v xml:space="preserve"> 微信支付 </v>
      </c>
      <c r="G1376" t="str">
        <f t="shared" ca="1" si="408"/>
        <v xml:space="preserve"> 天猫 - 微信 - 微信支付 </v>
      </c>
      <c r="H1376" t="str">
        <f t="shared" ca="1" si="409"/>
        <v>6318</v>
      </c>
      <c r="I1376">
        <f t="shared" ca="1" si="410"/>
        <v>6</v>
      </c>
      <c r="J1376" t="str">
        <f t="shared" ca="1" si="411"/>
        <v>天猫 - 微信 - 微信支付</v>
      </c>
      <c r="K1376" t="str">
        <f t="shared" ca="1" si="412"/>
        <v>133****6318</v>
      </c>
      <c r="L1376">
        <f t="shared" si="413"/>
        <v>1376</v>
      </c>
      <c r="M1376">
        <f t="shared" si="414"/>
        <v>1375</v>
      </c>
      <c r="N1376" s="3">
        <f t="shared" ca="1" si="420"/>
        <v>158523</v>
      </c>
      <c r="O1376" s="5">
        <f t="shared" ca="1" si="415"/>
        <v>181315</v>
      </c>
      <c r="P1376" t="str">
        <f t="shared" ca="1" si="416"/>
        <v xml:space="preserve"> 微信支付 </v>
      </c>
      <c r="Q1376" t="str">
        <f t="shared" ca="1" si="417"/>
        <v xml:space="preserve"> 微信支付 </v>
      </c>
      <c r="R1376" t="str">
        <f t="shared" ca="1" si="418"/>
        <v xml:space="preserve"> 信用卡 </v>
      </c>
      <c r="S1376" t="str">
        <f t="shared" ca="1" si="419"/>
        <v>微信支付 - 微信支付 - 信用卡</v>
      </c>
    </row>
    <row r="1377" spans="1:19" x14ac:dyDescent="0.2">
      <c r="A1377" s="3">
        <f t="shared" ca="1" si="405"/>
        <v>181315</v>
      </c>
      <c r="B1377">
        <v>100951</v>
      </c>
      <c r="C1377">
        <f t="shared" ca="1" si="406"/>
        <v>13401400501</v>
      </c>
      <c r="D1377" t="str">
        <f t="shared" ca="1" si="421"/>
        <v xml:space="preserve"> App </v>
      </c>
      <c r="E1377" t="str">
        <f t="shared" ca="1" si="421"/>
        <v xml:space="preserve"> App </v>
      </c>
      <c r="F1377" t="str">
        <f t="shared" ca="1" si="407"/>
        <v xml:space="preserve"> 支付宝 </v>
      </c>
      <c r="G1377" t="str">
        <f t="shared" ca="1" si="408"/>
        <v xml:space="preserve"> App - App - 支付宝 </v>
      </c>
      <c r="H1377" t="str">
        <f t="shared" ca="1" si="409"/>
        <v>0501</v>
      </c>
      <c r="I1377">
        <f t="shared" ca="1" si="410"/>
        <v>6</v>
      </c>
      <c r="J1377" t="str">
        <f t="shared" ca="1" si="411"/>
        <v>App - App - 支付宝</v>
      </c>
      <c r="K1377" t="str">
        <f t="shared" ca="1" si="412"/>
        <v>134****0501</v>
      </c>
      <c r="L1377">
        <f t="shared" si="413"/>
        <v>1377</v>
      </c>
      <c r="M1377">
        <f t="shared" si="414"/>
        <v>1376</v>
      </c>
      <c r="N1377" s="3">
        <f t="shared" ca="1" si="420"/>
        <v>124582</v>
      </c>
      <c r="O1377" s="5">
        <f t="shared" ca="1" si="415"/>
        <v>149424</v>
      </c>
      <c r="P1377" t="str">
        <f t="shared" ca="1" si="416"/>
        <v xml:space="preserve"> 信用卡 </v>
      </c>
      <c r="Q1377" t="str">
        <f t="shared" ca="1" si="417"/>
        <v xml:space="preserve"> 信用卡 </v>
      </c>
      <c r="R1377" t="str">
        <f t="shared" ca="1" si="418"/>
        <v xml:space="preserve"> 支付宝 </v>
      </c>
      <c r="S1377" t="str">
        <f t="shared" ca="1" si="419"/>
        <v>信用卡 - 信用卡 - 支付宝</v>
      </c>
    </row>
    <row r="1378" spans="1:19" x14ac:dyDescent="0.2">
      <c r="A1378" s="3">
        <f t="shared" ca="1" si="405"/>
        <v>149424</v>
      </c>
      <c r="B1378">
        <v>100617</v>
      </c>
      <c r="C1378">
        <f t="shared" ca="1" si="406"/>
        <v>13404257436</v>
      </c>
      <c r="D1378" t="str">
        <f t="shared" ca="1" si="421"/>
        <v xml:space="preserve"> App </v>
      </c>
      <c r="E1378" t="str">
        <f t="shared" ca="1" si="421"/>
        <v xml:space="preserve"> App </v>
      </c>
      <c r="F1378" t="str">
        <f t="shared" ca="1" si="407"/>
        <v xml:space="preserve"> 信用卡 </v>
      </c>
      <c r="G1378" t="str">
        <f t="shared" ca="1" si="408"/>
        <v xml:space="preserve"> App - App - 信用卡 </v>
      </c>
      <c r="H1378" t="str">
        <f t="shared" ca="1" si="409"/>
        <v>7436</v>
      </c>
      <c r="I1378">
        <f t="shared" ca="1" si="410"/>
        <v>6</v>
      </c>
      <c r="J1378" t="str">
        <f t="shared" ca="1" si="411"/>
        <v>App - App - 信用卡</v>
      </c>
      <c r="K1378" t="str">
        <f t="shared" ca="1" si="412"/>
        <v>134****7436</v>
      </c>
      <c r="L1378">
        <f t="shared" si="413"/>
        <v>1378</v>
      </c>
      <c r="M1378">
        <f t="shared" si="414"/>
        <v>1377</v>
      </c>
      <c r="N1378" s="3">
        <f t="shared" ca="1" si="420"/>
        <v>192182</v>
      </c>
      <c r="O1378" s="5">
        <f t="shared" ca="1" si="415"/>
        <v>119467</v>
      </c>
      <c r="P1378" t="str">
        <f t="shared" ca="1" si="416"/>
        <v xml:space="preserve"> 微信支付 </v>
      </c>
      <c r="Q1378" t="str">
        <f t="shared" ca="1" si="417"/>
        <v xml:space="preserve"> 微信支付 </v>
      </c>
      <c r="R1378" t="str">
        <f t="shared" ca="1" si="418"/>
        <v xml:space="preserve"> 支付宝 </v>
      </c>
      <c r="S1378" t="str">
        <f t="shared" ca="1" si="419"/>
        <v>微信支付 - 微信支付 - 支付宝</v>
      </c>
    </row>
    <row r="1379" spans="1:19" x14ac:dyDescent="0.2">
      <c r="A1379" s="3">
        <f t="shared" ca="1" si="405"/>
        <v>119467</v>
      </c>
      <c r="B1379">
        <v>100703</v>
      </c>
      <c r="C1379">
        <f t="shared" ca="1" si="406"/>
        <v>13368842881</v>
      </c>
      <c r="D1379" t="str">
        <f t="shared" ca="1" si="421"/>
        <v xml:space="preserve"> App </v>
      </c>
      <c r="E1379" t="str">
        <f t="shared" ca="1" si="421"/>
        <v xml:space="preserve"> 微信 </v>
      </c>
      <c r="F1379" t="str">
        <f t="shared" ca="1" si="407"/>
        <v xml:space="preserve"> 微信支付 </v>
      </c>
      <c r="G1379" t="str">
        <f t="shared" ca="1" si="408"/>
        <v xml:space="preserve"> App - 微信 - 微信支付 </v>
      </c>
      <c r="H1379" t="str">
        <f t="shared" ca="1" si="409"/>
        <v>2881</v>
      </c>
      <c r="I1379">
        <f t="shared" ca="1" si="410"/>
        <v>6</v>
      </c>
      <c r="J1379" t="str">
        <f t="shared" ca="1" si="411"/>
        <v>App - 微信 - 微信支付</v>
      </c>
      <c r="K1379" t="str">
        <f t="shared" ca="1" si="412"/>
        <v>133****2881</v>
      </c>
      <c r="L1379">
        <f t="shared" si="413"/>
        <v>1379</v>
      </c>
      <c r="M1379">
        <f t="shared" si="414"/>
        <v>1378</v>
      </c>
      <c r="N1379" s="3">
        <f t="shared" ca="1" si="420"/>
        <v>170762</v>
      </c>
      <c r="O1379" s="5">
        <f t="shared" ca="1" si="415"/>
        <v>119470</v>
      </c>
      <c r="P1379" t="str">
        <f t="shared" ca="1" si="416"/>
        <v xml:space="preserve"> 信用卡 </v>
      </c>
      <c r="Q1379" t="str">
        <f t="shared" ca="1" si="417"/>
        <v xml:space="preserve"> 微信支付 </v>
      </c>
      <c r="R1379" t="str">
        <f t="shared" ca="1" si="418"/>
        <v xml:space="preserve"> 微信支付 </v>
      </c>
      <c r="S1379" t="str">
        <f t="shared" ca="1" si="419"/>
        <v>信用卡 - 微信支付 - 微信支付</v>
      </c>
    </row>
    <row r="1380" spans="1:19" x14ac:dyDescent="0.2">
      <c r="A1380" s="3">
        <f t="shared" ca="1" si="405"/>
        <v>119470</v>
      </c>
      <c r="B1380">
        <v>100887</v>
      </c>
      <c r="C1380">
        <f t="shared" ca="1" si="406"/>
        <v>13235031112</v>
      </c>
      <c r="D1380" t="str">
        <f t="shared" ca="1" si="421"/>
        <v xml:space="preserve"> 微信 </v>
      </c>
      <c r="E1380" t="str">
        <f t="shared" ca="1" si="421"/>
        <v xml:space="preserve"> 微信 </v>
      </c>
      <c r="F1380" t="str">
        <f t="shared" ca="1" si="407"/>
        <v xml:space="preserve"> 支付宝 </v>
      </c>
      <c r="G1380" t="str">
        <f t="shared" ca="1" si="408"/>
        <v xml:space="preserve"> 微信 - 微信 - 支付宝 </v>
      </c>
      <c r="H1380" t="str">
        <f t="shared" ca="1" si="409"/>
        <v>1112</v>
      </c>
      <c r="I1380">
        <f t="shared" ca="1" si="410"/>
        <v>6</v>
      </c>
      <c r="J1380" t="str">
        <f t="shared" ca="1" si="411"/>
        <v>微信 - 微信 - 支付宝</v>
      </c>
      <c r="K1380" t="str">
        <f t="shared" ca="1" si="412"/>
        <v>132****1112</v>
      </c>
      <c r="L1380">
        <f t="shared" si="413"/>
        <v>1380</v>
      </c>
      <c r="M1380">
        <f t="shared" si="414"/>
        <v>1379</v>
      </c>
      <c r="N1380" s="3">
        <f t="shared" ca="1" si="420"/>
        <v>185076</v>
      </c>
      <c r="O1380" s="5">
        <f t="shared" ca="1" si="415"/>
        <v>157965</v>
      </c>
      <c r="P1380" t="str">
        <f t="shared" ca="1" si="416"/>
        <v xml:space="preserve"> 信用卡 </v>
      </c>
      <c r="Q1380" t="str">
        <f t="shared" ca="1" si="417"/>
        <v xml:space="preserve"> 信用卡 </v>
      </c>
      <c r="R1380" t="str">
        <f t="shared" ca="1" si="418"/>
        <v xml:space="preserve"> 信用卡 </v>
      </c>
      <c r="S1380" t="str">
        <f t="shared" ca="1" si="419"/>
        <v>信用卡 - 信用卡 - 信用卡</v>
      </c>
    </row>
    <row r="1381" spans="1:19" x14ac:dyDescent="0.2">
      <c r="A1381" s="3">
        <f t="shared" ca="1" si="405"/>
        <v>157965</v>
      </c>
      <c r="B1381">
        <v>101087</v>
      </c>
      <c r="C1381">
        <f t="shared" ca="1" si="406"/>
        <v>13308018881</v>
      </c>
      <c r="D1381" t="str">
        <f t="shared" ca="1" si="421"/>
        <v xml:space="preserve"> App </v>
      </c>
      <c r="E1381" t="str">
        <f t="shared" ca="1" si="421"/>
        <v xml:space="preserve"> 微信 </v>
      </c>
      <c r="F1381" t="str">
        <f t="shared" ca="1" si="407"/>
        <v xml:space="preserve"> 微信支付 </v>
      </c>
      <c r="G1381" t="str">
        <f t="shared" ca="1" si="408"/>
        <v xml:space="preserve"> App - 微信 - 微信支付 </v>
      </c>
      <c r="H1381" t="str">
        <f t="shared" ca="1" si="409"/>
        <v>8881</v>
      </c>
      <c r="I1381">
        <f t="shared" ca="1" si="410"/>
        <v>6</v>
      </c>
      <c r="J1381" t="str">
        <f t="shared" ca="1" si="411"/>
        <v>App - 微信 - 微信支付</v>
      </c>
      <c r="K1381" t="str">
        <f t="shared" ca="1" si="412"/>
        <v>133****8881</v>
      </c>
      <c r="L1381">
        <f t="shared" si="413"/>
        <v>1381</v>
      </c>
      <c r="M1381">
        <f t="shared" si="414"/>
        <v>1380</v>
      </c>
      <c r="N1381" s="3">
        <f t="shared" ca="1" si="420"/>
        <v>126866</v>
      </c>
      <c r="O1381" s="5">
        <f t="shared" ca="1" si="415"/>
        <v>117622</v>
      </c>
      <c r="P1381" t="str">
        <f t="shared" ca="1" si="416"/>
        <v xml:space="preserve"> 信用卡 </v>
      </c>
      <c r="Q1381" t="str">
        <f t="shared" ca="1" si="417"/>
        <v xml:space="preserve"> 信用卡 </v>
      </c>
      <c r="R1381" t="str">
        <f t="shared" ca="1" si="418"/>
        <v xml:space="preserve"> 支付宝 </v>
      </c>
      <c r="S1381" t="str">
        <f t="shared" ca="1" si="419"/>
        <v>信用卡 - 信用卡 - 支付宝</v>
      </c>
    </row>
    <row r="1382" spans="1:19" x14ac:dyDescent="0.2">
      <c r="A1382" s="3">
        <f t="shared" ca="1" si="405"/>
        <v>117622</v>
      </c>
      <c r="B1382">
        <v>100834</v>
      </c>
      <c r="C1382">
        <f t="shared" ca="1" si="406"/>
        <v>13853310248</v>
      </c>
      <c r="D1382" t="str">
        <f t="shared" ref="D1382:E1401" ca="1" si="422">IF(RAND()&lt;0.33," 天猫 ",IF(RAND()&lt;0.66," 微信 "," App "))</f>
        <v xml:space="preserve"> 天猫 </v>
      </c>
      <c r="E1382" t="str">
        <f t="shared" ca="1" si="422"/>
        <v xml:space="preserve"> 微信 </v>
      </c>
      <c r="F1382" t="str">
        <f t="shared" ca="1" si="407"/>
        <v xml:space="preserve"> 微信支付 </v>
      </c>
      <c r="G1382" t="str">
        <f t="shared" ca="1" si="408"/>
        <v xml:space="preserve"> 天猫 - 微信 - 微信支付 </v>
      </c>
      <c r="H1382" t="str">
        <f t="shared" ca="1" si="409"/>
        <v>0248</v>
      </c>
      <c r="I1382">
        <f t="shared" ca="1" si="410"/>
        <v>6</v>
      </c>
      <c r="J1382" t="str">
        <f t="shared" ca="1" si="411"/>
        <v>天猫 - 微信 - 微信支付</v>
      </c>
      <c r="K1382" t="str">
        <f t="shared" ca="1" si="412"/>
        <v>138****0248</v>
      </c>
      <c r="L1382">
        <f t="shared" si="413"/>
        <v>1382</v>
      </c>
      <c r="M1382">
        <f t="shared" si="414"/>
        <v>1381</v>
      </c>
      <c r="N1382" s="3">
        <f t="shared" ca="1" si="420"/>
        <v>120632</v>
      </c>
      <c r="O1382" s="5">
        <f t="shared" ca="1" si="415"/>
        <v>179997</v>
      </c>
      <c r="P1382" t="str">
        <f t="shared" ca="1" si="416"/>
        <v xml:space="preserve"> 信用卡 </v>
      </c>
      <c r="Q1382" t="str">
        <f t="shared" ca="1" si="417"/>
        <v xml:space="preserve"> 支付宝 </v>
      </c>
      <c r="R1382" t="str">
        <f t="shared" ca="1" si="418"/>
        <v xml:space="preserve"> 支付宝 </v>
      </c>
      <c r="S1382" t="str">
        <f t="shared" ca="1" si="419"/>
        <v>信用卡 - 支付宝 - 支付宝</v>
      </c>
    </row>
    <row r="1383" spans="1:19" x14ac:dyDescent="0.2">
      <c r="A1383" s="3">
        <f t="shared" ca="1" si="405"/>
        <v>179997</v>
      </c>
      <c r="B1383">
        <v>101238</v>
      </c>
      <c r="C1383">
        <f t="shared" ca="1" si="406"/>
        <v>13032976574</v>
      </c>
      <c r="D1383" t="str">
        <f t="shared" ca="1" si="422"/>
        <v xml:space="preserve"> 微信 </v>
      </c>
      <c r="E1383" t="str">
        <f t="shared" ca="1" si="422"/>
        <v xml:space="preserve"> 微信 </v>
      </c>
      <c r="F1383" t="str">
        <f t="shared" ca="1" si="407"/>
        <v xml:space="preserve"> 微信支付 </v>
      </c>
      <c r="G1383" t="str">
        <f t="shared" ca="1" si="408"/>
        <v xml:space="preserve"> 微信 - 微信 - 微信支付 </v>
      </c>
      <c r="H1383" t="str">
        <f t="shared" ca="1" si="409"/>
        <v>6574</v>
      </c>
      <c r="I1383">
        <f t="shared" ca="1" si="410"/>
        <v>6</v>
      </c>
      <c r="J1383" t="str">
        <f t="shared" ca="1" si="411"/>
        <v>微信 - 微信 - 微信支付</v>
      </c>
      <c r="K1383" t="str">
        <f t="shared" ca="1" si="412"/>
        <v>130****6574</v>
      </c>
      <c r="L1383">
        <f t="shared" si="413"/>
        <v>1383</v>
      </c>
      <c r="M1383">
        <f t="shared" si="414"/>
        <v>1382</v>
      </c>
      <c r="N1383" s="3">
        <f t="shared" ca="1" si="420"/>
        <v>120983</v>
      </c>
      <c r="O1383" s="5">
        <f t="shared" ca="1" si="415"/>
        <v>109823</v>
      </c>
      <c r="P1383" t="str">
        <f t="shared" ca="1" si="416"/>
        <v xml:space="preserve"> 信用卡 </v>
      </c>
      <c r="Q1383" t="str">
        <f t="shared" ca="1" si="417"/>
        <v xml:space="preserve"> 微信支付 </v>
      </c>
      <c r="R1383" t="str">
        <f t="shared" ca="1" si="418"/>
        <v xml:space="preserve"> 支付宝 </v>
      </c>
      <c r="S1383" t="str">
        <f t="shared" ca="1" si="419"/>
        <v>信用卡 - 微信支付 - 支付宝</v>
      </c>
    </row>
    <row r="1384" spans="1:19" x14ac:dyDescent="0.2">
      <c r="A1384" s="3">
        <f t="shared" ca="1" si="405"/>
        <v>109823</v>
      </c>
      <c r="B1384">
        <v>100792</v>
      </c>
      <c r="C1384">
        <f t="shared" ca="1" si="406"/>
        <v>13552036453</v>
      </c>
      <c r="D1384" t="str">
        <f t="shared" ca="1" si="422"/>
        <v xml:space="preserve"> 微信 </v>
      </c>
      <c r="E1384" t="str">
        <f t="shared" ca="1" si="422"/>
        <v xml:space="preserve"> 天猫 </v>
      </c>
      <c r="F1384" t="str">
        <f t="shared" ca="1" si="407"/>
        <v xml:space="preserve"> 支付宝 </v>
      </c>
      <c r="G1384" t="str">
        <f t="shared" ca="1" si="408"/>
        <v xml:space="preserve"> 微信 - 天猫 - 支付宝 </v>
      </c>
      <c r="H1384" t="str">
        <f t="shared" ca="1" si="409"/>
        <v>6453</v>
      </c>
      <c r="I1384">
        <f t="shared" ca="1" si="410"/>
        <v>6</v>
      </c>
      <c r="J1384" t="str">
        <f t="shared" ca="1" si="411"/>
        <v>微信 - 天猫 - 支付宝</v>
      </c>
      <c r="K1384" t="str">
        <f t="shared" ca="1" si="412"/>
        <v>135****6453</v>
      </c>
      <c r="L1384">
        <f t="shared" si="413"/>
        <v>1384</v>
      </c>
      <c r="M1384">
        <f t="shared" si="414"/>
        <v>1383</v>
      </c>
      <c r="N1384" s="3">
        <f t="shared" ca="1" si="420"/>
        <v>106074</v>
      </c>
      <c r="O1384" s="5">
        <f t="shared" ca="1" si="415"/>
        <v>154068</v>
      </c>
      <c r="P1384" t="str">
        <f t="shared" ca="1" si="416"/>
        <v xml:space="preserve"> 支付宝 </v>
      </c>
      <c r="Q1384" t="str">
        <f t="shared" ca="1" si="417"/>
        <v xml:space="preserve"> 微信支付 </v>
      </c>
      <c r="R1384" t="str">
        <f t="shared" ca="1" si="418"/>
        <v xml:space="preserve"> 微信支付 </v>
      </c>
      <c r="S1384" t="str">
        <f t="shared" ca="1" si="419"/>
        <v>支付宝 - 微信支付 - 微信支付</v>
      </c>
    </row>
    <row r="1385" spans="1:19" x14ac:dyDescent="0.2">
      <c r="A1385" s="3">
        <f t="shared" ca="1" si="405"/>
        <v>154068</v>
      </c>
      <c r="B1385">
        <v>100823</v>
      </c>
      <c r="C1385">
        <f t="shared" ca="1" si="406"/>
        <v>13189770828</v>
      </c>
      <c r="D1385" t="str">
        <f t="shared" ca="1" si="422"/>
        <v xml:space="preserve"> App </v>
      </c>
      <c r="E1385" t="str">
        <f t="shared" ca="1" si="422"/>
        <v xml:space="preserve"> 微信 </v>
      </c>
      <c r="F1385" t="str">
        <f t="shared" ca="1" si="407"/>
        <v xml:space="preserve"> 微信支付 </v>
      </c>
      <c r="G1385" t="str">
        <f t="shared" ca="1" si="408"/>
        <v xml:space="preserve"> App - 微信 - 微信支付 </v>
      </c>
      <c r="H1385" t="str">
        <f t="shared" ca="1" si="409"/>
        <v>0828</v>
      </c>
      <c r="I1385">
        <f t="shared" ca="1" si="410"/>
        <v>6</v>
      </c>
      <c r="J1385" t="str">
        <f t="shared" ca="1" si="411"/>
        <v>App - 微信 - 微信支付</v>
      </c>
      <c r="K1385" t="str">
        <f t="shared" ca="1" si="412"/>
        <v>131****0828</v>
      </c>
      <c r="L1385">
        <f t="shared" si="413"/>
        <v>1385</v>
      </c>
      <c r="M1385">
        <f t="shared" si="414"/>
        <v>1384</v>
      </c>
      <c r="N1385" s="3">
        <f t="shared" ca="1" si="420"/>
        <v>110841</v>
      </c>
      <c r="O1385" s="5">
        <f t="shared" ca="1" si="415"/>
        <v>160667</v>
      </c>
      <c r="P1385" t="str">
        <f t="shared" ca="1" si="416"/>
        <v xml:space="preserve"> 信用卡 </v>
      </c>
      <c r="Q1385" t="str">
        <f t="shared" ca="1" si="417"/>
        <v xml:space="preserve"> 信用卡 </v>
      </c>
      <c r="R1385" t="str">
        <f t="shared" ca="1" si="418"/>
        <v xml:space="preserve"> 信用卡 </v>
      </c>
      <c r="S1385" t="str">
        <f t="shared" ca="1" si="419"/>
        <v>信用卡 - 信用卡 - 信用卡</v>
      </c>
    </row>
    <row r="1386" spans="1:19" x14ac:dyDescent="0.2">
      <c r="A1386" s="3">
        <f t="shared" ca="1" si="405"/>
        <v>160667</v>
      </c>
      <c r="B1386">
        <v>101414</v>
      </c>
      <c r="C1386">
        <f t="shared" ca="1" si="406"/>
        <v>13557292521</v>
      </c>
      <c r="D1386" t="str">
        <f t="shared" ca="1" si="422"/>
        <v xml:space="preserve"> 微信 </v>
      </c>
      <c r="E1386" t="str">
        <f t="shared" ca="1" si="422"/>
        <v xml:space="preserve"> 微信 </v>
      </c>
      <c r="F1386" t="str">
        <f t="shared" ca="1" si="407"/>
        <v xml:space="preserve"> 微信支付 </v>
      </c>
      <c r="G1386" t="str">
        <f t="shared" ca="1" si="408"/>
        <v xml:space="preserve"> 微信 - 微信 - 微信支付 </v>
      </c>
      <c r="H1386" t="str">
        <f t="shared" ca="1" si="409"/>
        <v>2521</v>
      </c>
      <c r="I1386">
        <f t="shared" ca="1" si="410"/>
        <v>6</v>
      </c>
      <c r="J1386" t="str">
        <f t="shared" ca="1" si="411"/>
        <v>微信 - 微信 - 微信支付</v>
      </c>
      <c r="K1386" t="str">
        <f t="shared" ca="1" si="412"/>
        <v>135****2521</v>
      </c>
      <c r="L1386">
        <f t="shared" si="413"/>
        <v>1386</v>
      </c>
      <c r="M1386">
        <f t="shared" si="414"/>
        <v>1385</v>
      </c>
      <c r="N1386" s="3">
        <f t="shared" ca="1" si="420"/>
        <v>145652</v>
      </c>
      <c r="O1386" s="5">
        <f t="shared" ca="1" si="415"/>
        <v>121020</v>
      </c>
      <c r="P1386" t="str">
        <f t="shared" ca="1" si="416"/>
        <v xml:space="preserve"> 信用卡 </v>
      </c>
      <c r="Q1386" t="str">
        <f t="shared" ca="1" si="417"/>
        <v xml:space="preserve"> 信用卡 </v>
      </c>
      <c r="R1386" t="str">
        <f t="shared" ca="1" si="418"/>
        <v xml:space="preserve"> 支付宝 </v>
      </c>
      <c r="S1386" t="str">
        <f t="shared" ca="1" si="419"/>
        <v>信用卡 - 信用卡 - 支付宝</v>
      </c>
    </row>
    <row r="1387" spans="1:19" x14ac:dyDescent="0.2">
      <c r="A1387" s="3">
        <f t="shared" ca="1" si="405"/>
        <v>121020</v>
      </c>
      <c r="B1387">
        <v>100055</v>
      </c>
      <c r="C1387">
        <f t="shared" ca="1" si="406"/>
        <v>13251311833</v>
      </c>
      <c r="D1387" t="str">
        <f t="shared" ca="1" si="422"/>
        <v xml:space="preserve"> 天猫 </v>
      </c>
      <c r="E1387" t="str">
        <f t="shared" ca="1" si="422"/>
        <v xml:space="preserve"> 天猫 </v>
      </c>
      <c r="F1387" t="str">
        <f t="shared" ca="1" si="407"/>
        <v xml:space="preserve"> 微信支付 </v>
      </c>
      <c r="G1387" t="str">
        <f t="shared" ca="1" si="408"/>
        <v xml:space="preserve"> 天猫 - 天猫 - 微信支付 </v>
      </c>
      <c r="H1387" t="str">
        <f t="shared" ca="1" si="409"/>
        <v>1833</v>
      </c>
      <c r="I1387">
        <f t="shared" ca="1" si="410"/>
        <v>6</v>
      </c>
      <c r="J1387" t="str">
        <f t="shared" ca="1" si="411"/>
        <v>天猫 - 天猫 - 微信支付</v>
      </c>
      <c r="K1387" t="str">
        <f t="shared" ca="1" si="412"/>
        <v>132****1833</v>
      </c>
      <c r="L1387">
        <f t="shared" si="413"/>
        <v>1387</v>
      </c>
      <c r="M1387">
        <f t="shared" si="414"/>
        <v>1386</v>
      </c>
      <c r="N1387" s="3">
        <f t="shared" ca="1" si="420"/>
        <v>187266</v>
      </c>
      <c r="O1387" s="5">
        <f t="shared" ca="1" si="415"/>
        <v>119626</v>
      </c>
      <c r="P1387" t="str">
        <f t="shared" ca="1" si="416"/>
        <v xml:space="preserve"> 信用卡 </v>
      </c>
      <c r="Q1387" t="str">
        <f t="shared" ca="1" si="417"/>
        <v xml:space="preserve"> 微信支付 </v>
      </c>
      <c r="R1387" t="str">
        <f t="shared" ca="1" si="418"/>
        <v xml:space="preserve"> 信用卡 </v>
      </c>
      <c r="S1387" t="str">
        <f t="shared" ca="1" si="419"/>
        <v>信用卡 - 微信支付 - 信用卡</v>
      </c>
    </row>
    <row r="1388" spans="1:19" x14ac:dyDescent="0.2">
      <c r="A1388" s="3">
        <f t="shared" ca="1" si="405"/>
        <v>119626</v>
      </c>
      <c r="B1388">
        <v>100228</v>
      </c>
      <c r="C1388">
        <f t="shared" ca="1" si="406"/>
        <v>13345680589</v>
      </c>
      <c r="D1388" t="str">
        <f t="shared" ca="1" si="422"/>
        <v xml:space="preserve"> 天猫 </v>
      </c>
      <c r="E1388" t="str">
        <f t="shared" ca="1" si="422"/>
        <v xml:space="preserve"> 微信 </v>
      </c>
      <c r="F1388" t="str">
        <f t="shared" ca="1" si="407"/>
        <v xml:space="preserve"> 支付宝 </v>
      </c>
      <c r="G1388" t="str">
        <f t="shared" ca="1" si="408"/>
        <v xml:space="preserve"> 天猫 - 微信 - 支付宝 </v>
      </c>
      <c r="H1388" t="str">
        <f t="shared" ca="1" si="409"/>
        <v>0589</v>
      </c>
      <c r="I1388">
        <f t="shared" ca="1" si="410"/>
        <v>6</v>
      </c>
      <c r="J1388" t="str">
        <f t="shared" ca="1" si="411"/>
        <v>天猫 - 微信 - 支付宝</v>
      </c>
      <c r="K1388" t="str">
        <f t="shared" ca="1" si="412"/>
        <v>133****0589</v>
      </c>
      <c r="L1388">
        <f t="shared" si="413"/>
        <v>1388</v>
      </c>
      <c r="M1388">
        <f t="shared" si="414"/>
        <v>1387</v>
      </c>
      <c r="N1388" s="3">
        <f t="shared" ca="1" si="420"/>
        <v>169285</v>
      </c>
      <c r="O1388" s="5">
        <f t="shared" ca="1" si="415"/>
        <v>124660</v>
      </c>
      <c r="P1388" t="str">
        <f t="shared" ca="1" si="416"/>
        <v xml:space="preserve"> 信用卡 </v>
      </c>
      <c r="Q1388" t="str">
        <f t="shared" ca="1" si="417"/>
        <v xml:space="preserve"> 支付宝 </v>
      </c>
      <c r="R1388" t="str">
        <f t="shared" ca="1" si="418"/>
        <v xml:space="preserve"> 支付宝 </v>
      </c>
      <c r="S1388" t="str">
        <f t="shared" ca="1" si="419"/>
        <v>信用卡 - 支付宝 - 支付宝</v>
      </c>
    </row>
    <row r="1389" spans="1:19" x14ac:dyDescent="0.2">
      <c r="A1389" s="3">
        <f t="shared" ca="1" si="405"/>
        <v>124660</v>
      </c>
      <c r="B1389">
        <v>100367</v>
      </c>
      <c r="C1389">
        <f t="shared" ca="1" si="406"/>
        <v>13244528862</v>
      </c>
      <c r="D1389" t="str">
        <f t="shared" ca="1" si="422"/>
        <v xml:space="preserve"> 天猫 </v>
      </c>
      <c r="E1389" t="str">
        <f t="shared" ca="1" si="422"/>
        <v xml:space="preserve"> 微信 </v>
      </c>
      <c r="F1389" t="str">
        <f t="shared" ca="1" si="407"/>
        <v xml:space="preserve"> 信用卡 </v>
      </c>
      <c r="G1389" t="str">
        <f t="shared" ca="1" si="408"/>
        <v xml:space="preserve"> 天猫 - 微信 - 信用卡 </v>
      </c>
      <c r="H1389" t="str">
        <f t="shared" ca="1" si="409"/>
        <v>8862</v>
      </c>
      <c r="I1389">
        <f t="shared" ca="1" si="410"/>
        <v>6</v>
      </c>
      <c r="J1389" t="str">
        <f t="shared" ca="1" si="411"/>
        <v>天猫 - 微信 - 信用卡</v>
      </c>
      <c r="K1389" t="str">
        <f t="shared" ca="1" si="412"/>
        <v>132****8862</v>
      </c>
      <c r="L1389">
        <f t="shared" si="413"/>
        <v>1389</v>
      </c>
      <c r="M1389">
        <f t="shared" si="414"/>
        <v>1388</v>
      </c>
      <c r="N1389" s="3">
        <f t="shared" ca="1" si="420"/>
        <v>133838</v>
      </c>
      <c r="O1389" s="5">
        <f t="shared" ca="1" si="415"/>
        <v>154038</v>
      </c>
      <c r="P1389" t="str">
        <f t="shared" ca="1" si="416"/>
        <v xml:space="preserve"> 信用卡 </v>
      </c>
      <c r="Q1389" t="str">
        <f t="shared" ca="1" si="417"/>
        <v xml:space="preserve"> 微信支付 </v>
      </c>
      <c r="R1389" t="str">
        <f t="shared" ca="1" si="418"/>
        <v xml:space="preserve"> 信用卡 </v>
      </c>
      <c r="S1389" t="str">
        <f t="shared" ca="1" si="419"/>
        <v>信用卡 - 微信支付 - 信用卡</v>
      </c>
    </row>
    <row r="1390" spans="1:19" x14ac:dyDescent="0.2">
      <c r="A1390" s="3">
        <f t="shared" ca="1" si="405"/>
        <v>154038</v>
      </c>
      <c r="B1390">
        <v>100133</v>
      </c>
      <c r="C1390">
        <f t="shared" ca="1" si="406"/>
        <v>13604593139</v>
      </c>
      <c r="D1390" t="str">
        <f t="shared" ca="1" si="422"/>
        <v xml:space="preserve"> 微信 </v>
      </c>
      <c r="E1390" t="str">
        <f t="shared" ca="1" si="422"/>
        <v xml:space="preserve"> 微信 </v>
      </c>
      <c r="F1390" t="str">
        <f t="shared" ca="1" si="407"/>
        <v xml:space="preserve"> 微信支付 </v>
      </c>
      <c r="G1390" t="str">
        <f t="shared" ca="1" si="408"/>
        <v xml:space="preserve"> 微信 - 微信 - 微信支付 </v>
      </c>
      <c r="H1390" t="str">
        <f t="shared" ca="1" si="409"/>
        <v>3139</v>
      </c>
      <c r="I1390">
        <f t="shared" ca="1" si="410"/>
        <v>6</v>
      </c>
      <c r="J1390" t="str">
        <f t="shared" ca="1" si="411"/>
        <v>微信 - 微信 - 微信支付</v>
      </c>
      <c r="K1390" t="str">
        <f t="shared" ca="1" si="412"/>
        <v>136****3139</v>
      </c>
      <c r="L1390">
        <f t="shared" si="413"/>
        <v>1390</v>
      </c>
      <c r="M1390">
        <f t="shared" si="414"/>
        <v>1389</v>
      </c>
      <c r="N1390" s="3">
        <f t="shared" ca="1" si="420"/>
        <v>114934</v>
      </c>
      <c r="O1390" s="5">
        <f t="shared" ca="1" si="415"/>
        <v>190951</v>
      </c>
      <c r="P1390" t="str">
        <f t="shared" ca="1" si="416"/>
        <v xml:space="preserve"> 微信支付 </v>
      </c>
      <c r="Q1390" t="str">
        <f t="shared" ca="1" si="417"/>
        <v xml:space="preserve"> 信用卡 </v>
      </c>
      <c r="R1390" t="str">
        <f t="shared" ca="1" si="418"/>
        <v xml:space="preserve"> 微信支付 </v>
      </c>
      <c r="S1390" t="str">
        <f t="shared" ca="1" si="419"/>
        <v>微信支付 - 信用卡 - 微信支付</v>
      </c>
    </row>
    <row r="1391" spans="1:19" x14ac:dyDescent="0.2">
      <c r="A1391" s="3">
        <f t="shared" ca="1" si="405"/>
        <v>190951</v>
      </c>
      <c r="B1391">
        <v>100622</v>
      </c>
      <c r="C1391">
        <f t="shared" ca="1" si="406"/>
        <v>13503557784</v>
      </c>
      <c r="D1391" t="str">
        <f t="shared" ca="1" si="422"/>
        <v xml:space="preserve"> App </v>
      </c>
      <c r="E1391" t="str">
        <f t="shared" ca="1" si="422"/>
        <v xml:space="preserve"> 微信 </v>
      </c>
      <c r="F1391" t="str">
        <f t="shared" ca="1" si="407"/>
        <v xml:space="preserve"> 微信支付 </v>
      </c>
      <c r="G1391" t="str">
        <f t="shared" ca="1" si="408"/>
        <v xml:space="preserve"> App - 微信 - 微信支付 </v>
      </c>
      <c r="H1391" t="str">
        <f t="shared" ca="1" si="409"/>
        <v>7784</v>
      </c>
      <c r="I1391">
        <f t="shared" ca="1" si="410"/>
        <v>6</v>
      </c>
      <c r="J1391" t="str">
        <f t="shared" ca="1" si="411"/>
        <v>App - 微信 - 微信支付</v>
      </c>
      <c r="K1391" t="str">
        <f t="shared" ca="1" si="412"/>
        <v>135****7784</v>
      </c>
      <c r="L1391">
        <f t="shared" si="413"/>
        <v>1391</v>
      </c>
      <c r="M1391">
        <f t="shared" si="414"/>
        <v>1390</v>
      </c>
      <c r="N1391" s="3">
        <f t="shared" ca="1" si="420"/>
        <v>124923</v>
      </c>
      <c r="O1391" s="5">
        <f t="shared" ca="1" si="415"/>
        <v>160991</v>
      </c>
      <c r="P1391" t="str">
        <f t="shared" ca="1" si="416"/>
        <v xml:space="preserve"> 信用卡 </v>
      </c>
      <c r="Q1391" t="str">
        <f t="shared" ca="1" si="417"/>
        <v xml:space="preserve"> 微信支付 </v>
      </c>
      <c r="R1391" t="str">
        <f t="shared" ca="1" si="418"/>
        <v xml:space="preserve"> 信用卡 </v>
      </c>
      <c r="S1391" t="str">
        <f t="shared" ca="1" si="419"/>
        <v>信用卡 - 微信支付 - 信用卡</v>
      </c>
    </row>
    <row r="1392" spans="1:19" x14ac:dyDescent="0.2">
      <c r="A1392" s="3">
        <f t="shared" ca="1" si="405"/>
        <v>160991</v>
      </c>
      <c r="B1392">
        <v>100370</v>
      </c>
      <c r="C1392">
        <f t="shared" ca="1" si="406"/>
        <v>13528546489</v>
      </c>
      <c r="D1392" t="str">
        <f t="shared" ca="1" si="422"/>
        <v xml:space="preserve"> 微信 </v>
      </c>
      <c r="E1392" t="str">
        <f t="shared" ca="1" si="422"/>
        <v xml:space="preserve"> App </v>
      </c>
      <c r="F1392" t="str">
        <f t="shared" ca="1" si="407"/>
        <v xml:space="preserve"> 微信支付 </v>
      </c>
      <c r="G1392" t="str">
        <f t="shared" ca="1" si="408"/>
        <v xml:space="preserve"> 微信 - App - 微信支付 </v>
      </c>
      <c r="H1392" t="str">
        <f t="shared" ca="1" si="409"/>
        <v>6489</v>
      </c>
      <c r="I1392">
        <f t="shared" ca="1" si="410"/>
        <v>6</v>
      </c>
      <c r="J1392" t="str">
        <f t="shared" ca="1" si="411"/>
        <v>微信 - App - 微信支付</v>
      </c>
      <c r="K1392" t="str">
        <f t="shared" ca="1" si="412"/>
        <v>135****6489</v>
      </c>
      <c r="L1392">
        <f t="shared" si="413"/>
        <v>1392</v>
      </c>
      <c r="M1392">
        <f t="shared" si="414"/>
        <v>1391</v>
      </c>
      <c r="N1392" s="3">
        <f t="shared" ca="1" si="420"/>
        <v>150530</v>
      </c>
      <c r="O1392" s="5">
        <f t="shared" ca="1" si="415"/>
        <v>121098</v>
      </c>
      <c r="P1392" t="str">
        <f t="shared" ca="1" si="416"/>
        <v xml:space="preserve"> 信用卡 </v>
      </c>
      <c r="Q1392" t="str">
        <f t="shared" ca="1" si="417"/>
        <v xml:space="preserve"> 支付宝 </v>
      </c>
      <c r="R1392" t="str">
        <f t="shared" ca="1" si="418"/>
        <v xml:space="preserve"> 微信支付 </v>
      </c>
      <c r="S1392" t="str">
        <f t="shared" ca="1" si="419"/>
        <v>信用卡 - 支付宝 - 微信支付</v>
      </c>
    </row>
    <row r="1393" spans="1:19" x14ac:dyDescent="0.2">
      <c r="A1393" s="3">
        <f t="shared" ca="1" si="405"/>
        <v>121098</v>
      </c>
      <c r="B1393">
        <v>100207</v>
      </c>
      <c r="C1393">
        <f t="shared" ca="1" si="406"/>
        <v>13702788695</v>
      </c>
      <c r="D1393" t="str">
        <f t="shared" ca="1" si="422"/>
        <v xml:space="preserve"> 微信 </v>
      </c>
      <c r="E1393" t="str">
        <f t="shared" ca="1" si="422"/>
        <v xml:space="preserve"> 微信 </v>
      </c>
      <c r="F1393" t="str">
        <f t="shared" ca="1" si="407"/>
        <v xml:space="preserve"> 信用卡 </v>
      </c>
      <c r="G1393" t="str">
        <f t="shared" ca="1" si="408"/>
        <v xml:space="preserve"> 微信 - 微信 - 信用卡 </v>
      </c>
      <c r="H1393" t="str">
        <f t="shared" ca="1" si="409"/>
        <v>8695</v>
      </c>
      <c r="I1393">
        <f t="shared" ca="1" si="410"/>
        <v>6</v>
      </c>
      <c r="J1393" t="str">
        <f t="shared" ca="1" si="411"/>
        <v>微信 - 微信 - 信用卡</v>
      </c>
      <c r="K1393" t="str">
        <f t="shared" ca="1" si="412"/>
        <v>137****8695</v>
      </c>
      <c r="L1393">
        <f t="shared" si="413"/>
        <v>1393</v>
      </c>
      <c r="M1393">
        <f t="shared" si="414"/>
        <v>1392</v>
      </c>
      <c r="N1393" s="3">
        <f t="shared" ca="1" si="420"/>
        <v>175066</v>
      </c>
      <c r="O1393" s="5">
        <f t="shared" ca="1" si="415"/>
        <v>150964</v>
      </c>
      <c r="P1393" t="str">
        <f t="shared" ca="1" si="416"/>
        <v xml:space="preserve"> 信用卡 </v>
      </c>
      <c r="Q1393" t="str">
        <f t="shared" ca="1" si="417"/>
        <v xml:space="preserve"> 信用卡 </v>
      </c>
      <c r="R1393" t="str">
        <f t="shared" ca="1" si="418"/>
        <v xml:space="preserve"> 信用卡 </v>
      </c>
      <c r="S1393" t="str">
        <f t="shared" ca="1" si="419"/>
        <v>信用卡 - 信用卡 - 信用卡</v>
      </c>
    </row>
    <row r="1394" spans="1:19" x14ac:dyDescent="0.2">
      <c r="A1394" s="3">
        <f t="shared" ca="1" si="405"/>
        <v>150964</v>
      </c>
      <c r="B1394">
        <v>101096</v>
      </c>
      <c r="C1394">
        <f t="shared" ca="1" si="406"/>
        <v>13650626015</v>
      </c>
      <c r="D1394" t="str">
        <f t="shared" ca="1" si="422"/>
        <v xml:space="preserve"> 天猫 </v>
      </c>
      <c r="E1394" t="str">
        <f t="shared" ca="1" si="422"/>
        <v xml:space="preserve"> 天猫 </v>
      </c>
      <c r="F1394" t="str">
        <f t="shared" ca="1" si="407"/>
        <v xml:space="preserve"> 微信支付 </v>
      </c>
      <c r="G1394" t="str">
        <f t="shared" ca="1" si="408"/>
        <v xml:space="preserve"> 天猫 - 天猫 - 微信支付 </v>
      </c>
      <c r="H1394" t="str">
        <f t="shared" ca="1" si="409"/>
        <v>6015</v>
      </c>
      <c r="I1394">
        <f t="shared" ca="1" si="410"/>
        <v>6</v>
      </c>
      <c r="J1394" t="str">
        <f t="shared" ca="1" si="411"/>
        <v>天猫 - 天猫 - 微信支付</v>
      </c>
      <c r="K1394" t="str">
        <f t="shared" ca="1" si="412"/>
        <v>136****6015</v>
      </c>
      <c r="L1394">
        <f t="shared" si="413"/>
        <v>1394</v>
      </c>
      <c r="M1394">
        <f t="shared" si="414"/>
        <v>1393</v>
      </c>
      <c r="N1394" s="3">
        <f t="shared" ca="1" si="420"/>
        <v>118410</v>
      </c>
      <c r="O1394" s="5">
        <f t="shared" ca="1" si="415"/>
        <v>184661</v>
      </c>
      <c r="P1394" t="str">
        <f t="shared" ca="1" si="416"/>
        <v xml:space="preserve"> 微信支付 </v>
      </c>
      <c r="Q1394" t="str">
        <f t="shared" ca="1" si="417"/>
        <v xml:space="preserve"> 微信支付 </v>
      </c>
      <c r="R1394" t="str">
        <f t="shared" ca="1" si="418"/>
        <v xml:space="preserve"> 微信支付 </v>
      </c>
      <c r="S1394" t="str">
        <f t="shared" ca="1" si="419"/>
        <v>微信支付 - 微信支付 - 微信支付</v>
      </c>
    </row>
    <row r="1395" spans="1:19" x14ac:dyDescent="0.2">
      <c r="A1395" s="3">
        <f t="shared" ca="1" si="405"/>
        <v>184661</v>
      </c>
      <c r="B1395">
        <v>101006</v>
      </c>
      <c r="C1395">
        <f t="shared" ca="1" si="406"/>
        <v>13322304793</v>
      </c>
      <c r="D1395" t="str">
        <f t="shared" ca="1" si="422"/>
        <v xml:space="preserve"> 微信 </v>
      </c>
      <c r="E1395" t="str">
        <f t="shared" ca="1" si="422"/>
        <v xml:space="preserve"> 天猫 </v>
      </c>
      <c r="F1395" t="str">
        <f t="shared" ca="1" si="407"/>
        <v xml:space="preserve"> 微信支付 </v>
      </c>
      <c r="G1395" t="str">
        <f t="shared" ca="1" si="408"/>
        <v xml:space="preserve"> 微信 - 天猫 - 微信支付 </v>
      </c>
      <c r="H1395" t="str">
        <f t="shared" ca="1" si="409"/>
        <v>4793</v>
      </c>
      <c r="I1395">
        <f t="shared" ca="1" si="410"/>
        <v>6</v>
      </c>
      <c r="J1395" t="str">
        <f t="shared" ca="1" si="411"/>
        <v>微信 - 天猫 - 微信支付</v>
      </c>
      <c r="K1395" t="str">
        <f t="shared" ca="1" si="412"/>
        <v>133****4793</v>
      </c>
      <c r="L1395">
        <f t="shared" si="413"/>
        <v>1395</v>
      </c>
      <c r="M1395">
        <f t="shared" si="414"/>
        <v>1394</v>
      </c>
      <c r="N1395" s="3">
        <f t="shared" ca="1" si="420"/>
        <v>172982</v>
      </c>
      <c r="O1395" s="5">
        <f t="shared" ca="1" si="415"/>
        <v>101311</v>
      </c>
      <c r="P1395" t="str">
        <f t="shared" ca="1" si="416"/>
        <v xml:space="preserve"> 支付宝 </v>
      </c>
      <c r="Q1395" t="str">
        <f t="shared" ca="1" si="417"/>
        <v xml:space="preserve"> 信用卡 </v>
      </c>
      <c r="R1395" t="str">
        <f t="shared" ca="1" si="418"/>
        <v xml:space="preserve"> 微信支付 </v>
      </c>
      <c r="S1395" t="str">
        <f t="shared" ca="1" si="419"/>
        <v>支付宝 - 信用卡 - 微信支付</v>
      </c>
    </row>
    <row r="1396" spans="1:19" x14ac:dyDescent="0.2">
      <c r="A1396" s="3">
        <f t="shared" ca="1" si="405"/>
        <v>101311</v>
      </c>
      <c r="B1396">
        <v>100301</v>
      </c>
      <c r="C1396">
        <f t="shared" ca="1" si="406"/>
        <v>13158024580</v>
      </c>
      <c r="D1396" t="str">
        <f t="shared" ca="1" si="422"/>
        <v xml:space="preserve"> 微信 </v>
      </c>
      <c r="E1396" t="str">
        <f t="shared" ca="1" si="422"/>
        <v xml:space="preserve"> 微信 </v>
      </c>
      <c r="F1396" t="str">
        <f t="shared" ca="1" si="407"/>
        <v xml:space="preserve"> 支付宝 </v>
      </c>
      <c r="G1396" t="str">
        <f t="shared" ca="1" si="408"/>
        <v xml:space="preserve"> 微信 - 微信 - 支付宝 </v>
      </c>
      <c r="H1396" t="str">
        <f t="shared" ca="1" si="409"/>
        <v>4580</v>
      </c>
      <c r="I1396">
        <f t="shared" ca="1" si="410"/>
        <v>6</v>
      </c>
      <c r="J1396" t="str">
        <f t="shared" ca="1" si="411"/>
        <v>微信 - 微信 - 支付宝</v>
      </c>
      <c r="K1396" t="str">
        <f t="shared" ca="1" si="412"/>
        <v>131****4580</v>
      </c>
      <c r="L1396">
        <f t="shared" si="413"/>
        <v>1396</v>
      </c>
      <c r="M1396">
        <f t="shared" si="414"/>
        <v>1395</v>
      </c>
      <c r="N1396" s="3">
        <f t="shared" ca="1" si="420"/>
        <v>169897</v>
      </c>
      <c r="O1396" s="5">
        <f t="shared" ca="1" si="415"/>
        <v>128981</v>
      </c>
      <c r="P1396" t="str">
        <f t="shared" ca="1" si="416"/>
        <v xml:space="preserve"> 支付宝 </v>
      </c>
      <c r="Q1396" t="str">
        <f t="shared" ca="1" si="417"/>
        <v xml:space="preserve"> 微信支付 </v>
      </c>
      <c r="R1396" t="str">
        <f t="shared" ca="1" si="418"/>
        <v xml:space="preserve"> 支付宝 </v>
      </c>
      <c r="S1396" t="str">
        <f t="shared" ca="1" si="419"/>
        <v>支付宝 - 微信支付 - 支付宝</v>
      </c>
    </row>
    <row r="1397" spans="1:19" x14ac:dyDescent="0.2">
      <c r="A1397" s="3">
        <f t="shared" ca="1" si="405"/>
        <v>128981</v>
      </c>
      <c r="B1397">
        <v>100276</v>
      </c>
      <c r="C1397">
        <f t="shared" ca="1" si="406"/>
        <v>13002921337</v>
      </c>
      <c r="D1397" t="str">
        <f t="shared" ca="1" si="422"/>
        <v xml:space="preserve"> 天猫 </v>
      </c>
      <c r="E1397" t="str">
        <f t="shared" ca="1" si="422"/>
        <v xml:space="preserve"> 微信 </v>
      </c>
      <c r="F1397" t="str">
        <f t="shared" ca="1" si="407"/>
        <v xml:space="preserve"> 微信支付 </v>
      </c>
      <c r="G1397" t="str">
        <f t="shared" ca="1" si="408"/>
        <v xml:space="preserve"> 天猫 - 微信 - 微信支付 </v>
      </c>
      <c r="H1397" t="str">
        <f t="shared" ca="1" si="409"/>
        <v>1337</v>
      </c>
      <c r="I1397">
        <f t="shared" ca="1" si="410"/>
        <v>6</v>
      </c>
      <c r="J1397" t="str">
        <f t="shared" ca="1" si="411"/>
        <v>天猫 - 微信 - 微信支付</v>
      </c>
      <c r="K1397" t="str">
        <f t="shared" ca="1" si="412"/>
        <v>130****1337</v>
      </c>
      <c r="L1397">
        <f t="shared" si="413"/>
        <v>1397</v>
      </c>
      <c r="M1397">
        <f t="shared" si="414"/>
        <v>1396</v>
      </c>
      <c r="N1397" s="3">
        <f t="shared" ca="1" si="420"/>
        <v>148879</v>
      </c>
      <c r="O1397" s="5">
        <f t="shared" ca="1" si="415"/>
        <v>155762</v>
      </c>
      <c r="P1397" t="str">
        <f t="shared" ca="1" si="416"/>
        <v xml:space="preserve"> 微信支付 </v>
      </c>
      <c r="Q1397" t="str">
        <f t="shared" ca="1" si="417"/>
        <v xml:space="preserve"> 微信支付 </v>
      </c>
      <c r="R1397" t="str">
        <f t="shared" ca="1" si="418"/>
        <v xml:space="preserve"> 微信支付 </v>
      </c>
      <c r="S1397" t="str">
        <f t="shared" ca="1" si="419"/>
        <v>微信支付 - 微信支付 - 微信支付</v>
      </c>
    </row>
    <row r="1398" spans="1:19" x14ac:dyDescent="0.2">
      <c r="A1398" s="3">
        <f t="shared" ca="1" si="405"/>
        <v>155762</v>
      </c>
      <c r="B1398">
        <v>101068</v>
      </c>
      <c r="C1398">
        <f t="shared" ca="1" si="406"/>
        <v>13837671794</v>
      </c>
      <c r="D1398" t="str">
        <f t="shared" ca="1" si="422"/>
        <v xml:space="preserve"> 微信 </v>
      </c>
      <c r="E1398" t="str">
        <f t="shared" ca="1" si="422"/>
        <v xml:space="preserve"> App </v>
      </c>
      <c r="F1398" t="str">
        <f t="shared" ca="1" si="407"/>
        <v xml:space="preserve"> 微信支付 </v>
      </c>
      <c r="G1398" t="str">
        <f t="shared" ca="1" si="408"/>
        <v xml:space="preserve"> 微信 - App - 微信支付 </v>
      </c>
      <c r="H1398" t="str">
        <f t="shared" ca="1" si="409"/>
        <v>1794</v>
      </c>
      <c r="I1398">
        <f t="shared" ca="1" si="410"/>
        <v>6</v>
      </c>
      <c r="J1398" t="str">
        <f t="shared" ca="1" si="411"/>
        <v>微信 - App - 微信支付</v>
      </c>
      <c r="K1398" t="str">
        <f t="shared" ca="1" si="412"/>
        <v>138****1794</v>
      </c>
      <c r="L1398">
        <f t="shared" si="413"/>
        <v>1398</v>
      </c>
      <c r="M1398">
        <f t="shared" si="414"/>
        <v>1397</v>
      </c>
      <c r="N1398" s="3">
        <f t="shared" ca="1" si="420"/>
        <v>186069</v>
      </c>
      <c r="O1398" s="5">
        <f t="shared" ca="1" si="415"/>
        <v>112096</v>
      </c>
      <c r="P1398" t="str">
        <f t="shared" ca="1" si="416"/>
        <v xml:space="preserve"> 信用卡 </v>
      </c>
      <c r="Q1398" t="str">
        <f t="shared" ca="1" si="417"/>
        <v xml:space="preserve"> 信用卡 </v>
      </c>
      <c r="R1398" t="str">
        <f t="shared" ca="1" si="418"/>
        <v xml:space="preserve"> 微信支付 </v>
      </c>
      <c r="S1398" t="str">
        <f t="shared" ca="1" si="419"/>
        <v>信用卡 - 信用卡 - 微信支付</v>
      </c>
    </row>
    <row r="1399" spans="1:19" x14ac:dyDescent="0.2">
      <c r="A1399" s="3">
        <f t="shared" ca="1" si="405"/>
        <v>112096</v>
      </c>
      <c r="B1399">
        <v>100988</v>
      </c>
      <c r="C1399">
        <f t="shared" ca="1" si="406"/>
        <v>13662431850</v>
      </c>
      <c r="D1399" t="str">
        <f t="shared" ca="1" si="422"/>
        <v xml:space="preserve"> App </v>
      </c>
      <c r="E1399" t="str">
        <f t="shared" ca="1" si="422"/>
        <v xml:space="preserve"> App </v>
      </c>
      <c r="F1399" t="str">
        <f t="shared" ca="1" si="407"/>
        <v xml:space="preserve"> 微信支付 </v>
      </c>
      <c r="G1399" t="str">
        <f t="shared" ca="1" si="408"/>
        <v xml:space="preserve"> App - App - 微信支付 </v>
      </c>
      <c r="H1399" t="str">
        <f t="shared" ca="1" si="409"/>
        <v>1850</v>
      </c>
      <c r="I1399">
        <f t="shared" ca="1" si="410"/>
        <v>6</v>
      </c>
      <c r="J1399" t="str">
        <f t="shared" ca="1" si="411"/>
        <v>App - App - 微信支付</v>
      </c>
      <c r="K1399" t="str">
        <f t="shared" ca="1" si="412"/>
        <v>136****1850</v>
      </c>
      <c r="L1399">
        <f t="shared" si="413"/>
        <v>1399</v>
      </c>
      <c r="M1399">
        <f t="shared" si="414"/>
        <v>1398</v>
      </c>
      <c r="N1399" s="3">
        <f t="shared" ca="1" si="420"/>
        <v>185984</v>
      </c>
      <c r="O1399" s="5">
        <f t="shared" ca="1" si="415"/>
        <v>127327</v>
      </c>
      <c r="P1399" t="str">
        <f t="shared" ca="1" si="416"/>
        <v xml:space="preserve"> 支付宝 </v>
      </c>
      <c r="Q1399" t="str">
        <f t="shared" ca="1" si="417"/>
        <v xml:space="preserve"> 微信支付 </v>
      </c>
      <c r="R1399" t="str">
        <f t="shared" ca="1" si="418"/>
        <v xml:space="preserve"> 微信支付 </v>
      </c>
      <c r="S1399" t="str">
        <f t="shared" ca="1" si="419"/>
        <v>支付宝 - 微信支付 - 微信支付</v>
      </c>
    </row>
    <row r="1400" spans="1:19" x14ac:dyDescent="0.2">
      <c r="A1400" s="3">
        <f t="shared" ca="1" si="405"/>
        <v>127327</v>
      </c>
      <c r="B1400">
        <v>100145</v>
      </c>
      <c r="C1400">
        <f t="shared" ca="1" si="406"/>
        <v>13456778064</v>
      </c>
      <c r="D1400" t="str">
        <f t="shared" ca="1" si="422"/>
        <v xml:space="preserve"> 微信 </v>
      </c>
      <c r="E1400" t="str">
        <f t="shared" ca="1" si="422"/>
        <v xml:space="preserve"> 天猫 </v>
      </c>
      <c r="F1400" t="str">
        <f t="shared" ca="1" si="407"/>
        <v xml:space="preserve"> 信用卡 </v>
      </c>
      <c r="G1400" t="str">
        <f t="shared" ca="1" si="408"/>
        <v xml:space="preserve"> 微信 - 天猫 - 信用卡 </v>
      </c>
      <c r="H1400" t="str">
        <f t="shared" ca="1" si="409"/>
        <v>8064</v>
      </c>
      <c r="I1400">
        <f t="shared" ca="1" si="410"/>
        <v>6</v>
      </c>
      <c r="J1400" t="str">
        <f t="shared" ca="1" si="411"/>
        <v>微信 - 天猫 - 信用卡</v>
      </c>
      <c r="K1400" t="str">
        <f t="shared" ca="1" si="412"/>
        <v>134****8064</v>
      </c>
      <c r="L1400">
        <f t="shared" si="413"/>
        <v>1400</v>
      </c>
      <c r="M1400">
        <f t="shared" si="414"/>
        <v>1399</v>
      </c>
      <c r="N1400" s="3">
        <f t="shared" ca="1" si="420"/>
        <v>101244</v>
      </c>
      <c r="O1400" s="5">
        <f t="shared" ca="1" si="415"/>
        <v>122808</v>
      </c>
      <c r="P1400" t="str">
        <f t="shared" ca="1" si="416"/>
        <v xml:space="preserve"> 微信支付 </v>
      </c>
      <c r="Q1400" t="str">
        <f t="shared" ca="1" si="417"/>
        <v xml:space="preserve"> 微信支付 </v>
      </c>
      <c r="R1400" t="str">
        <f t="shared" ca="1" si="418"/>
        <v xml:space="preserve"> 微信支付 </v>
      </c>
      <c r="S1400" t="str">
        <f t="shared" ca="1" si="419"/>
        <v>微信支付 - 微信支付 - 微信支付</v>
      </c>
    </row>
    <row r="1401" spans="1:19" x14ac:dyDescent="0.2">
      <c r="A1401" s="3">
        <f t="shared" ca="1" si="405"/>
        <v>122808</v>
      </c>
      <c r="B1401">
        <v>100286</v>
      </c>
      <c r="C1401">
        <f t="shared" ca="1" si="406"/>
        <v>13970744155</v>
      </c>
      <c r="D1401" t="str">
        <f t="shared" ca="1" si="422"/>
        <v xml:space="preserve"> 微信 </v>
      </c>
      <c r="E1401" t="str">
        <f t="shared" ca="1" si="422"/>
        <v xml:space="preserve"> 天猫 </v>
      </c>
      <c r="F1401" t="str">
        <f t="shared" ca="1" si="407"/>
        <v xml:space="preserve"> 微信支付 </v>
      </c>
      <c r="G1401" t="str">
        <f t="shared" ca="1" si="408"/>
        <v xml:space="preserve"> 微信 - 天猫 - 微信支付 </v>
      </c>
      <c r="H1401" t="str">
        <f t="shared" ca="1" si="409"/>
        <v>4155</v>
      </c>
      <c r="I1401">
        <f t="shared" ca="1" si="410"/>
        <v>6</v>
      </c>
      <c r="J1401" t="str">
        <f t="shared" ca="1" si="411"/>
        <v>微信 - 天猫 - 微信支付</v>
      </c>
      <c r="K1401" t="str">
        <f t="shared" ca="1" si="412"/>
        <v>139****4155</v>
      </c>
      <c r="L1401">
        <f t="shared" si="413"/>
        <v>1401</v>
      </c>
      <c r="M1401">
        <f t="shared" si="414"/>
        <v>1400</v>
      </c>
      <c r="N1401" s="3">
        <f t="shared" ca="1" si="420"/>
        <v>110791</v>
      </c>
      <c r="O1401" s="5">
        <f t="shared" ca="1" si="415"/>
        <v>119040</v>
      </c>
      <c r="P1401" t="str">
        <f t="shared" ca="1" si="416"/>
        <v xml:space="preserve"> 微信支付 </v>
      </c>
      <c r="Q1401" t="str">
        <f t="shared" ca="1" si="417"/>
        <v xml:space="preserve"> 支付宝 </v>
      </c>
      <c r="R1401" t="str">
        <f t="shared" ca="1" si="418"/>
        <v xml:space="preserve"> 微信支付 </v>
      </c>
      <c r="S1401" t="str">
        <f t="shared" ca="1" si="419"/>
        <v>微信支付 - 支付宝 - 微信支付</v>
      </c>
    </row>
    <row r="1402" spans="1:19" x14ac:dyDescent="0.2">
      <c r="A1402" s="3">
        <f t="shared" ca="1" si="405"/>
        <v>119040</v>
      </c>
      <c r="B1402">
        <v>100383</v>
      </c>
      <c r="C1402">
        <f t="shared" ca="1" si="406"/>
        <v>13233696854</v>
      </c>
      <c r="D1402" t="str">
        <f t="shared" ref="D1402:E1421" ca="1" si="423">IF(RAND()&lt;0.33," 天猫 ",IF(RAND()&lt;0.66," 微信 "," App "))</f>
        <v xml:space="preserve"> App </v>
      </c>
      <c r="E1402" t="str">
        <f t="shared" ca="1" si="423"/>
        <v xml:space="preserve"> 微信 </v>
      </c>
      <c r="F1402" t="str">
        <f t="shared" ca="1" si="407"/>
        <v xml:space="preserve"> 微信支付 </v>
      </c>
      <c r="G1402" t="str">
        <f t="shared" ca="1" si="408"/>
        <v xml:space="preserve"> App - 微信 - 微信支付 </v>
      </c>
      <c r="H1402" t="str">
        <f t="shared" ca="1" si="409"/>
        <v>6854</v>
      </c>
      <c r="I1402">
        <f t="shared" ca="1" si="410"/>
        <v>6</v>
      </c>
      <c r="J1402" t="str">
        <f t="shared" ca="1" si="411"/>
        <v>App - 微信 - 微信支付</v>
      </c>
      <c r="K1402" t="str">
        <f t="shared" ca="1" si="412"/>
        <v>132****6854</v>
      </c>
      <c r="L1402">
        <f t="shared" si="413"/>
        <v>1402</v>
      </c>
      <c r="M1402">
        <f t="shared" si="414"/>
        <v>1401</v>
      </c>
      <c r="N1402" s="3">
        <f t="shared" ca="1" si="420"/>
        <v>188814</v>
      </c>
      <c r="O1402" s="5">
        <f t="shared" ca="1" si="415"/>
        <v>126502</v>
      </c>
      <c r="P1402" t="str">
        <f t="shared" ca="1" si="416"/>
        <v xml:space="preserve"> 微信支付 </v>
      </c>
      <c r="Q1402" t="str">
        <f t="shared" ca="1" si="417"/>
        <v xml:space="preserve"> 信用卡 </v>
      </c>
      <c r="R1402" t="str">
        <f t="shared" ca="1" si="418"/>
        <v xml:space="preserve"> 微信支付 </v>
      </c>
      <c r="S1402" t="str">
        <f t="shared" ca="1" si="419"/>
        <v>微信支付 - 信用卡 - 微信支付</v>
      </c>
    </row>
    <row r="1403" spans="1:19" x14ac:dyDescent="0.2">
      <c r="A1403" s="3">
        <f t="shared" ca="1" si="405"/>
        <v>126502</v>
      </c>
      <c r="B1403">
        <v>101272</v>
      </c>
      <c r="C1403">
        <f t="shared" ca="1" si="406"/>
        <v>13472321803</v>
      </c>
      <c r="D1403" t="str">
        <f t="shared" ca="1" si="423"/>
        <v xml:space="preserve"> 微信 </v>
      </c>
      <c r="E1403" t="str">
        <f t="shared" ca="1" si="423"/>
        <v xml:space="preserve"> App </v>
      </c>
      <c r="F1403" t="str">
        <f t="shared" ca="1" si="407"/>
        <v xml:space="preserve"> 信用卡 </v>
      </c>
      <c r="G1403" t="str">
        <f t="shared" ca="1" si="408"/>
        <v xml:space="preserve"> 微信 - App - 信用卡 </v>
      </c>
      <c r="H1403" t="str">
        <f t="shared" ca="1" si="409"/>
        <v>1803</v>
      </c>
      <c r="I1403">
        <f t="shared" ca="1" si="410"/>
        <v>6</v>
      </c>
      <c r="J1403" t="str">
        <f t="shared" ca="1" si="411"/>
        <v>微信 - App - 信用卡</v>
      </c>
      <c r="K1403" t="str">
        <f t="shared" ca="1" si="412"/>
        <v>134****1803</v>
      </c>
      <c r="L1403">
        <f t="shared" si="413"/>
        <v>1403</v>
      </c>
      <c r="M1403">
        <f t="shared" si="414"/>
        <v>1402</v>
      </c>
      <c r="N1403" s="3">
        <f t="shared" ca="1" si="420"/>
        <v>190071</v>
      </c>
      <c r="O1403" s="5">
        <f t="shared" ca="1" si="415"/>
        <v>119049</v>
      </c>
      <c r="P1403" t="str">
        <f t="shared" ca="1" si="416"/>
        <v xml:space="preserve"> 微信支付 </v>
      </c>
      <c r="Q1403" t="str">
        <f t="shared" ca="1" si="417"/>
        <v xml:space="preserve"> 微信支付 </v>
      </c>
      <c r="R1403" t="str">
        <f t="shared" ca="1" si="418"/>
        <v xml:space="preserve"> 支付宝 </v>
      </c>
      <c r="S1403" t="str">
        <f t="shared" ca="1" si="419"/>
        <v>微信支付 - 微信支付 - 支付宝</v>
      </c>
    </row>
    <row r="1404" spans="1:19" x14ac:dyDescent="0.2">
      <c r="A1404" s="3">
        <f t="shared" ca="1" si="405"/>
        <v>119049</v>
      </c>
      <c r="B1404">
        <v>101212</v>
      </c>
      <c r="C1404">
        <f t="shared" ca="1" si="406"/>
        <v>13172946376</v>
      </c>
      <c r="D1404" t="str">
        <f t="shared" ca="1" si="423"/>
        <v xml:space="preserve"> 微信 </v>
      </c>
      <c r="E1404" t="str">
        <f t="shared" ca="1" si="423"/>
        <v xml:space="preserve"> 微信 </v>
      </c>
      <c r="F1404" t="str">
        <f t="shared" ca="1" si="407"/>
        <v xml:space="preserve"> 微信支付 </v>
      </c>
      <c r="G1404" t="str">
        <f t="shared" ca="1" si="408"/>
        <v xml:space="preserve"> 微信 - 微信 - 微信支付 </v>
      </c>
      <c r="H1404" t="str">
        <f t="shared" ca="1" si="409"/>
        <v>6376</v>
      </c>
      <c r="I1404">
        <f t="shared" ca="1" si="410"/>
        <v>6</v>
      </c>
      <c r="J1404" t="str">
        <f t="shared" ca="1" si="411"/>
        <v>微信 - 微信 - 微信支付</v>
      </c>
      <c r="K1404" t="str">
        <f t="shared" ca="1" si="412"/>
        <v>131****6376</v>
      </c>
      <c r="L1404">
        <f t="shared" si="413"/>
        <v>1404</v>
      </c>
      <c r="M1404">
        <f t="shared" si="414"/>
        <v>1403</v>
      </c>
      <c r="N1404" s="3">
        <f t="shared" ca="1" si="420"/>
        <v>197430</v>
      </c>
      <c r="O1404" s="5">
        <f t="shared" ca="1" si="415"/>
        <v>133651</v>
      </c>
      <c r="P1404" t="str">
        <f t="shared" ca="1" si="416"/>
        <v xml:space="preserve"> 微信支付 </v>
      </c>
      <c r="Q1404" t="str">
        <f t="shared" ca="1" si="417"/>
        <v xml:space="preserve"> 微信支付 </v>
      </c>
      <c r="R1404" t="str">
        <f t="shared" ca="1" si="418"/>
        <v xml:space="preserve"> 信用卡 </v>
      </c>
      <c r="S1404" t="str">
        <f t="shared" ca="1" si="419"/>
        <v>微信支付 - 微信支付 - 信用卡</v>
      </c>
    </row>
    <row r="1405" spans="1:19" x14ac:dyDescent="0.2">
      <c r="A1405" s="3">
        <f t="shared" ca="1" si="405"/>
        <v>133651</v>
      </c>
      <c r="B1405">
        <v>100983</v>
      </c>
      <c r="C1405">
        <f t="shared" ca="1" si="406"/>
        <v>13097660484</v>
      </c>
      <c r="D1405" t="str">
        <f t="shared" ca="1" si="423"/>
        <v xml:space="preserve"> App </v>
      </c>
      <c r="E1405" t="str">
        <f t="shared" ca="1" si="423"/>
        <v xml:space="preserve"> App </v>
      </c>
      <c r="F1405" t="str">
        <f t="shared" ca="1" si="407"/>
        <v xml:space="preserve"> 信用卡 </v>
      </c>
      <c r="G1405" t="str">
        <f t="shared" ca="1" si="408"/>
        <v xml:space="preserve"> App - App - 信用卡 </v>
      </c>
      <c r="H1405" t="str">
        <f t="shared" ca="1" si="409"/>
        <v>0484</v>
      </c>
      <c r="I1405">
        <f t="shared" ca="1" si="410"/>
        <v>6</v>
      </c>
      <c r="J1405" t="str">
        <f t="shared" ca="1" si="411"/>
        <v>App - App - 信用卡</v>
      </c>
      <c r="K1405" t="str">
        <f t="shared" ca="1" si="412"/>
        <v>130****0484</v>
      </c>
      <c r="L1405">
        <f t="shared" si="413"/>
        <v>1405</v>
      </c>
      <c r="M1405">
        <f t="shared" si="414"/>
        <v>1404</v>
      </c>
      <c r="N1405" s="3">
        <f t="shared" ca="1" si="420"/>
        <v>135368</v>
      </c>
      <c r="O1405" s="5">
        <f t="shared" ca="1" si="415"/>
        <v>124098</v>
      </c>
      <c r="P1405" t="str">
        <f t="shared" ca="1" si="416"/>
        <v xml:space="preserve"> 微信支付 </v>
      </c>
      <c r="Q1405" t="str">
        <f t="shared" ca="1" si="417"/>
        <v xml:space="preserve"> 微信支付 </v>
      </c>
      <c r="R1405" t="str">
        <f t="shared" ca="1" si="418"/>
        <v xml:space="preserve"> 信用卡 </v>
      </c>
      <c r="S1405" t="str">
        <f t="shared" ca="1" si="419"/>
        <v>微信支付 - 微信支付 - 信用卡</v>
      </c>
    </row>
    <row r="1406" spans="1:19" x14ac:dyDescent="0.2">
      <c r="A1406" s="3">
        <f t="shared" ca="1" si="405"/>
        <v>124098</v>
      </c>
      <c r="B1406">
        <v>100044</v>
      </c>
      <c r="C1406">
        <f t="shared" ca="1" si="406"/>
        <v>13058710917</v>
      </c>
      <c r="D1406" t="str">
        <f t="shared" ca="1" si="423"/>
        <v xml:space="preserve"> 微信 </v>
      </c>
      <c r="E1406" t="str">
        <f t="shared" ca="1" si="423"/>
        <v xml:space="preserve"> App </v>
      </c>
      <c r="F1406" t="str">
        <f t="shared" ca="1" si="407"/>
        <v xml:space="preserve"> 微信支付 </v>
      </c>
      <c r="G1406" t="str">
        <f t="shared" ca="1" si="408"/>
        <v xml:space="preserve"> 微信 - App - 微信支付 </v>
      </c>
      <c r="H1406" t="str">
        <f t="shared" ca="1" si="409"/>
        <v>0917</v>
      </c>
      <c r="I1406">
        <f t="shared" ca="1" si="410"/>
        <v>6</v>
      </c>
      <c r="J1406" t="str">
        <f t="shared" ca="1" si="411"/>
        <v>微信 - App - 微信支付</v>
      </c>
      <c r="K1406" t="str">
        <f t="shared" ca="1" si="412"/>
        <v>130****0917</v>
      </c>
      <c r="L1406">
        <f t="shared" si="413"/>
        <v>1406</v>
      </c>
      <c r="M1406">
        <f t="shared" si="414"/>
        <v>1405</v>
      </c>
      <c r="N1406" s="3">
        <f t="shared" ca="1" si="420"/>
        <v>134002</v>
      </c>
      <c r="O1406" s="5">
        <f t="shared" ca="1" si="415"/>
        <v>183049</v>
      </c>
      <c r="P1406" t="str">
        <f t="shared" ca="1" si="416"/>
        <v xml:space="preserve"> 信用卡 </v>
      </c>
      <c r="Q1406" t="str">
        <f t="shared" ca="1" si="417"/>
        <v xml:space="preserve"> 微信支付 </v>
      </c>
      <c r="R1406" t="str">
        <f t="shared" ca="1" si="418"/>
        <v xml:space="preserve"> 微信支付 </v>
      </c>
      <c r="S1406" t="str">
        <f t="shared" ca="1" si="419"/>
        <v>信用卡 - 微信支付 - 微信支付</v>
      </c>
    </row>
    <row r="1407" spans="1:19" x14ac:dyDescent="0.2">
      <c r="A1407" s="3">
        <f t="shared" ca="1" si="405"/>
        <v>183049</v>
      </c>
      <c r="B1407">
        <v>101089</v>
      </c>
      <c r="C1407">
        <f t="shared" ca="1" si="406"/>
        <v>13714590227</v>
      </c>
      <c r="D1407" t="str">
        <f t="shared" ca="1" si="423"/>
        <v xml:space="preserve"> 天猫 </v>
      </c>
      <c r="E1407" t="str">
        <f t="shared" ca="1" si="423"/>
        <v xml:space="preserve"> 天猫 </v>
      </c>
      <c r="F1407" t="str">
        <f t="shared" ca="1" si="407"/>
        <v xml:space="preserve"> 支付宝 </v>
      </c>
      <c r="G1407" t="str">
        <f t="shared" ca="1" si="408"/>
        <v xml:space="preserve"> 天猫 - 天猫 - 支付宝 </v>
      </c>
      <c r="H1407" t="str">
        <f t="shared" ca="1" si="409"/>
        <v>0227</v>
      </c>
      <c r="I1407">
        <f t="shared" ca="1" si="410"/>
        <v>6</v>
      </c>
      <c r="J1407" t="str">
        <f t="shared" ca="1" si="411"/>
        <v>天猫 - 天猫 - 支付宝</v>
      </c>
      <c r="K1407" t="str">
        <f t="shared" ca="1" si="412"/>
        <v>137****0227</v>
      </c>
      <c r="L1407">
        <f t="shared" si="413"/>
        <v>1407</v>
      </c>
      <c r="M1407">
        <f t="shared" si="414"/>
        <v>1406</v>
      </c>
      <c r="N1407" s="3">
        <f t="shared" ca="1" si="420"/>
        <v>160707</v>
      </c>
      <c r="O1407" s="5">
        <f t="shared" ca="1" si="415"/>
        <v>183093</v>
      </c>
      <c r="P1407" t="str">
        <f t="shared" ca="1" si="416"/>
        <v xml:space="preserve"> 微信支付 </v>
      </c>
      <c r="Q1407" t="str">
        <f t="shared" ca="1" si="417"/>
        <v xml:space="preserve"> 信用卡 </v>
      </c>
      <c r="R1407" t="str">
        <f t="shared" ca="1" si="418"/>
        <v xml:space="preserve"> 微信支付 </v>
      </c>
      <c r="S1407" t="str">
        <f t="shared" ca="1" si="419"/>
        <v>微信支付 - 信用卡 - 微信支付</v>
      </c>
    </row>
    <row r="1408" spans="1:19" x14ac:dyDescent="0.2">
      <c r="A1408" s="3">
        <f t="shared" ca="1" si="405"/>
        <v>183093</v>
      </c>
      <c r="B1408">
        <v>100787</v>
      </c>
      <c r="C1408">
        <f t="shared" ca="1" si="406"/>
        <v>13584497917</v>
      </c>
      <c r="D1408" t="str">
        <f t="shared" ca="1" si="423"/>
        <v xml:space="preserve"> App </v>
      </c>
      <c r="E1408" t="str">
        <f t="shared" ca="1" si="423"/>
        <v xml:space="preserve"> 微信 </v>
      </c>
      <c r="F1408" t="str">
        <f t="shared" ca="1" si="407"/>
        <v xml:space="preserve"> 微信支付 </v>
      </c>
      <c r="G1408" t="str">
        <f t="shared" ca="1" si="408"/>
        <v xml:space="preserve"> App - 微信 - 微信支付 </v>
      </c>
      <c r="H1408" t="str">
        <f t="shared" ca="1" si="409"/>
        <v>7917</v>
      </c>
      <c r="I1408">
        <f t="shared" ca="1" si="410"/>
        <v>6</v>
      </c>
      <c r="J1408" t="str">
        <f t="shared" ca="1" si="411"/>
        <v>App - 微信 - 微信支付</v>
      </c>
      <c r="K1408" t="str">
        <f t="shared" ca="1" si="412"/>
        <v>135****7917</v>
      </c>
      <c r="L1408">
        <f t="shared" si="413"/>
        <v>1408</v>
      </c>
      <c r="M1408">
        <f t="shared" si="414"/>
        <v>1407</v>
      </c>
      <c r="N1408" s="3">
        <f t="shared" ca="1" si="420"/>
        <v>116960</v>
      </c>
      <c r="O1408" s="5">
        <f t="shared" ca="1" si="415"/>
        <v>125656</v>
      </c>
      <c r="P1408" t="str">
        <f t="shared" ca="1" si="416"/>
        <v xml:space="preserve"> 支付宝 </v>
      </c>
      <c r="Q1408" t="str">
        <f t="shared" ca="1" si="417"/>
        <v xml:space="preserve"> 微信支付 </v>
      </c>
      <c r="R1408" t="str">
        <f t="shared" ca="1" si="418"/>
        <v xml:space="preserve"> 微信支付 </v>
      </c>
      <c r="S1408" t="str">
        <f t="shared" ca="1" si="419"/>
        <v>支付宝 - 微信支付 - 微信支付</v>
      </c>
    </row>
    <row r="1409" spans="1:19" x14ac:dyDescent="0.2">
      <c r="A1409" s="3">
        <f t="shared" ca="1" si="405"/>
        <v>125656</v>
      </c>
      <c r="B1409">
        <v>100246</v>
      </c>
      <c r="C1409">
        <f t="shared" ca="1" si="406"/>
        <v>13050775275</v>
      </c>
      <c r="D1409" t="str">
        <f t="shared" ca="1" si="423"/>
        <v xml:space="preserve"> 微信 </v>
      </c>
      <c r="E1409" t="str">
        <f t="shared" ca="1" si="423"/>
        <v xml:space="preserve"> 微信 </v>
      </c>
      <c r="F1409" t="str">
        <f t="shared" ca="1" si="407"/>
        <v xml:space="preserve"> 信用卡 </v>
      </c>
      <c r="G1409" t="str">
        <f t="shared" ca="1" si="408"/>
        <v xml:space="preserve"> 微信 - 微信 - 信用卡 </v>
      </c>
      <c r="H1409" t="str">
        <f t="shared" ca="1" si="409"/>
        <v>5275</v>
      </c>
      <c r="I1409">
        <f t="shared" ca="1" si="410"/>
        <v>6</v>
      </c>
      <c r="J1409" t="str">
        <f t="shared" ca="1" si="411"/>
        <v>微信 - 微信 - 信用卡</v>
      </c>
      <c r="K1409" t="str">
        <f t="shared" ca="1" si="412"/>
        <v>130****5275</v>
      </c>
      <c r="L1409">
        <f t="shared" si="413"/>
        <v>1409</v>
      </c>
      <c r="M1409">
        <f t="shared" si="414"/>
        <v>1408</v>
      </c>
      <c r="N1409" s="3">
        <f t="shared" ca="1" si="420"/>
        <v>151271</v>
      </c>
      <c r="O1409" s="5">
        <f t="shared" ca="1" si="415"/>
        <v>127769</v>
      </c>
      <c r="P1409" t="str">
        <f t="shared" ca="1" si="416"/>
        <v xml:space="preserve"> 支付宝 </v>
      </c>
      <c r="Q1409" t="str">
        <f t="shared" ca="1" si="417"/>
        <v xml:space="preserve"> 信用卡 </v>
      </c>
      <c r="R1409" t="str">
        <f t="shared" ca="1" si="418"/>
        <v xml:space="preserve"> 信用卡 </v>
      </c>
      <c r="S1409" t="str">
        <f t="shared" ca="1" si="419"/>
        <v>支付宝 - 信用卡 - 信用卡</v>
      </c>
    </row>
    <row r="1410" spans="1:19" x14ac:dyDescent="0.2">
      <c r="A1410" s="3">
        <f t="shared" ref="A1410:A1473" ca="1" si="424">ROUND((RAND()*100000+100000),0)</f>
        <v>127769</v>
      </c>
      <c r="B1410">
        <v>100198</v>
      </c>
      <c r="C1410">
        <f t="shared" ref="C1410:C1473" ca="1" si="425">ROUND((13000000000+RAND()*1000000000),0)</f>
        <v>13020267781</v>
      </c>
      <c r="D1410" t="str">
        <f t="shared" ca="1" si="423"/>
        <v xml:space="preserve"> 天猫 </v>
      </c>
      <c r="E1410" t="str">
        <f t="shared" ca="1" si="423"/>
        <v xml:space="preserve"> 微信 </v>
      </c>
      <c r="F1410" t="str">
        <f t="shared" ref="F1410:F1473" ca="1" si="426">IF(RAND()&lt;0.33," 信用卡 ",IF(RAND()&lt;0.66," 微信支付 "," 支付宝 "))</f>
        <v xml:space="preserve"> 支付宝 </v>
      </c>
      <c r="G1410" t="str">
        <f t="shared" ref="G1410:G1473" ca="1" si="427">CONCATENATE(D1410,"-",E1410,"-",F1410)</f>
        <v xml:space="preserve"> 天猫 - 微信 - 支付宝 </v>
      </c>
      <c r="H1410" t="str">
        <f t="shared" ref="H1410:H1473" ca="1" si="428">RIGHT(C1410,4)</f>
        <v>7781</v>
      </c>
      <c r="I1410">
        <f t="shared" ref="I1410:I1473" ca="1" si="429">LEN(A1410)</f>
        <v>6</v>
      </c>
      <c r="J1410" t="str">
        <f t="shared" ref="J1410:J1473" ca="1" si="430">TRIM(G1410)</f>
        <v>天猫 - 微信 - 支付宝</v>
      </c>
      <c r="K1410" t="str">
        <f t="shared" ref="K1410:K1473" ca="1" si="431">REPLACE(C1410,4,4,"****")</f>
        <v>130****7781</v>
      </c>
      <c r="L1410">
        <f t="shared" ref="L1410:L1473" si="432">ROW(A1410)</f>
        <v>1410</v>
      </c>
      <c r="M1410">
        <f t="shared" ref="M1410:M1473" si="433">MATCH(B1410,$B$2:$B$1501,)</f>
        <v>1409</v>
      </c>
      <c r="N1410" s="3">
        <f t="shared" ca="1" si="420"/>
        <v>195306</v>
      </c>
      <c r="O1410" s="5">
        <f t="shared" ref="O1410:O1473" ca="1" si="434">A1411</f>
        <v>163309</v>
      </c>
      <c r="P1410" t="str">
        <f t="shared" ca="1" si="416"/>
        <v xml:space="preserve"> 支付宝 </v>
      </c>
      <c r="Q1410" t="str">
        <f t="shared" ca="1" si="417"/>
        <v xml:space="preserve"> 支付宝 </v>
      </c>
      <c r="R1410" t="str">
        <f t="shared" ca="1" si="418"/>
        <v xml:space="preserve"> 微信支付 </v>
      </c>
      <c r="S1410" t="str">
        <f t="shared" ca="1" si="419"/>
        <v>支付宝 - 支付宝 - 微信支付</v>
      </c>
    </row>
    <row r="1411" spans="1:19" x14ac:dyDescent="0.2">
      <c r="A1411" s="3">
        <f t="shared" ca="1" si="424"/>
        <v>163309</v>
      </c>
      <c r="B1411">
        <v>101293</v>
      </c>
      <c r="C1411">
        <f t="shared" ca="1" si="425"/>
        <v>13663344624</v>
      </c>
      <c r="D1411" t="str">
        <f t="shared" ca="1" si="423"/>
        <v xml:space="preserve"> 天猫 </v>
      </c>
      <c r="E1411" t="str">
        <f t="shared" ca="1" si="423"/>
        <v xml:space="preserve"> 天猫 </v>
      </c>
      <c r="F1411" t="str">
        <f t="shared" ca="1" si="426"/>
        <v xml:space="preserve"> 微信支付 </v>
      </c>
      <c r="G1411" t="str">
        <f t="shared" ca="1" si="427"/>
        <v xml:space="preserve"> 天猫 - 天猫 - 微信支付 </v>
      </c>
      <c r="H1411" t="str">
        <f t="shared" ca="1" si="428"/>
        <v>4624</v>
      </c>
      <c r="I1411">
        <f t="shared" ca="1" si="429"/>
        <v>6</v>
      </c>
      <c r="J1411" t="str">
        <f t="shared" ca="1" si="430"/>
        <v>天猫 - 天猫 - 微信支付</v>
      </c>
      <c r="K1411" t="str">
        <f t="shared" ca="1" si="431"/>
        <v>136****4624</v>
      </c>
      <c r="L1411">
        <f t="shared" si="432"/>
        <v>1411</v>
      </c>
      <c r="M1411">
        <f t="shared" si="433"/>
        <v>1410</v>
      </c>
      <c r="N1411" s="3">
        <f t="shared" ca="1" si="420"/>
        <v>135934</v>
      </c>
      <c r="O1411" s="5">
        <f t="shared" ca="1" si="434"/>
        <v>199842</v>
      </c>
      <c r="P1411" t="str">
        <f t="shared" ca="1" si="416"/>
        <v xml:space="preserve"> 支付宝 </v>
      </c>
      <c r="Q1411" t="str">
        <f t="shared" ca="1" si="417"/>
        <v xml:space="preserve"> 微信支付 </v>
      </c>
      <c r="R1411" t="str">
        <f t="shared" ca="1" si="418"/>
        <v xml:space="preserve"> 信用卡 </v>
      </c>
      <c r="S1411" t="str">
        <f t="shared" ca="1" si="419"/>
        <v>支付宝 - 微信支付 - 信用卡</v>
      </c>
    </row>
    <row r="1412" spans="1:19" x14ac:dyDescent="0.2">
      <c r="A1412" s="3">
        <f t="shared" ca="1" si="424"/>
        <v>199842</v>
      </c>
      <c r="B1412">
        <v>101001</v>
      </c>
      <c r="C1412">
        <f t="shared" ca="1" si="425"/>
        <v>13339087101</v>
      </c>
      <c r="D1412" t="str">
        <f t="shared" ca="1" si="423"/>
        <v xml:space="preserve"> App </v>
      </c>
      <c r="E1412" t="str">
        <f t="shared" ca="1" si="423"/>
        <v xml:space="preserve"> App </v>
      </c>
      <c r="F1412" t="str">
        <f t="shared" ca="1" si="426"/>
        <v xml:space="preserve"> 信用卡 </v>
      </c>
      <c r="G1412" t="str">
        <f t="shared" ca="1" si="427"/>
        <v xml:space="preserve"> App - App - 信用卡 </v>
      </c>
      <c r="H1412" t="str">
        <f t="shared" ca="1" si="428"/>
        <v>7101</v>
      </c>
      <c r="I1412">
        <f t="shared" ca="1" si="429"/>
        <v>6</v>
      </c>
      <c r="J1412" t="str">
        <f t="shared" ca="1" si="430"/>
        <v>App - App - 信用卡</v>
      </c>
      <c r="K1412" t="str">
        <f t="shared" ca="1" si="431"/>
        <v>133****7101</v>
      </c>
      <c r="L1412">
        <f t="shared" si="432"/>
        <v>1412</v>
      </c>
      <c r="M1412">
        <f t="shared" si="433"/>
        <v>1411</v>
      </c>
      <c r="N1412" s="3">
        <f t="shared" ca="1" si="420"/>
        <v>141086</v>
      </c>
      <c r="O1412" s="5">
        <f t="shared" ca="1" si="434"/>
        <v>138421</v>
      </c>
      <c r="P1412" t="str">
        <f t="shared" ref="P1412:P1475" ca="1" si="435">INDEX($F$2:$F$1501,(MATCH($B1411+1,$B$2:$B$1501,)))</f>
        <v xml:space="preserve"> 微信支付 </v>
      </c>
      <c r="Q1412" t="str">
        <f t="shared" ref="Q1412:Q1475" ca="1" si="436">INDEX($F$2:$F$1501,(MATCH($B1411+2,$B$2:$B$1501,)))</f>
        <v xml:space="preserve"> 微信支付 </v>
      </c>
      <c r="R1412" t="str">
        <f t="shared" ref="R1412:R1475" ca="1" si="437">INDEX($F$2:$F$1501,(MATCH($B1411+3,$B$2:$B$1501,)))</f>
        <v xml:space="preserve"> 微信支付 </v>
      </c>
      <c r="S1412" t="str">
        <f t="shared" ref="S1412:S1475" ca="1" si="438">TRIM(_xlfn.CONCAT(P1412,"-",Q1412,"-",R1412))</f>
        <v>微信支付 - 微信支付 - 微信支付</v>
      </c>
    </row>
    <row r="1413" spans="1:19" x14ac:dyDescent="0.2">
      <c r="A1413" s="3">
        <f t="shared" ca="1" si="424"/>
        <v>138421</v>
      </c>
      <c r="B1413">
        <v>101211</v>
      </c>
      <c r="C1413">
        <f t="shared" ca="1" si="425"/>
        <v>13623923124</v>
      </c>
      <c r="D1413" t="str">
        <f t="shared" ca="1" si="423"/>
        <v xml:space="preserve"> App </v>
      </c>
      <c r="E1413" t="str">
        <f t="shared" ca="1" si="423"/>
        <v xml:space="preserve"> App </v>
      </c>
      <c r="F1413" t="str">
        <f t="shared" ca="1" si="426"/>
        <v xml:space="preserve"> 信用卡 </v>
      </c>
      <c r="G1413" t="str">
        <f t="shared" ca="1" si="427"/>
        <v xml:space="preserve"> App - App - 信用卡 </v>
      </c>
      <c r="H1413" t="str">
        <f t="shared" ca="1" si="428"/>
        <v>3124</v>
      </c>
      <c r="I1413">
        <f t="shared" ca="1" si="429"/>
        <v>6</v>
      </c>
      <c r="J1413" t="str">
        <f t="shared" ca="1" si="430"/>
        <v>App - App - 信用卡</v>
      </c>
      <c r="K1413" t="str">
        <f t="shared" ca="1" si="431"/>
        <v>136****3124</v>
      </c>
      <c r="L1413">
        <f t="shared" si="432"/>
        <v>1413</v>
      </c>
      <c r="M1413">
        <f t="shared" si="433"/>
        <v>1412</v>
      </c>
      <c r="N1413" s="3">
        <f t="shared" ca="1" si="420"/>
        <v>119049</v>
      </c>
      <c r="O1413" s="5">
        <f t="shared" ca="1" si="434"/>
        <v>162366</v>
      </c>
      <c r="P1413" t="str">
        <f t="shared" ca="1" si="435"/>
        <v xml:space="preserve"> 信用卡 </v>
      </c>
      <c r="Q1413" t="str">
        <f t="shared" ca="1" si="436"/>
        <v xml:space="preserve"> 信用卡 </v>
      </c>
      <c r="R1413" t="str">
        <f t="shared" ca="1" si="437"/>
        <v xml:space="preserve"> 支付宝 </v>
      </c>
      <c r="S1413" t="str">
        <f t="shared" ca="1" si="438"/>
        <v>信用卡 - 信用卡 - 支付宝</v>
      </c>
    </row>
    <row r="1414" spans="1:19" x14ac:dyDescent="0.2">
      <c r="A1414" s="3">
        <f t="shared" ca="1" si="424"/>
        <v>162366</v>
      </c>
      <c r="B1414">
        <v>100013</v>
      </c>
      <c r="C1414">
        <f t="shared" ca="1" si="425"/>
        <v>13409292694</v>
      </c>
      <c r="D1414" t="str">
        <f t="shared" ca="1" si="423"/>
        <v xml:space="preserve"> 微信 </v>
      </c>
      <c r="E1414" t="str">
        <f t="shared" ca="1" si="423"/>
        <v xml:space="preserve"> 微信 </v>
      </c>
      <c r="F1414" t="str">
        <f t="shared" ca="1" si="426"/>
        <v xml:space="preserve"> 信用卡 </v>
      </c>
      <c r="G1414" t="str">
        <f t="shared" ca="1" si="427"/>
        <v xml:space="preserve"> 微信 - 微信 - 信用卡 </v>
      </c>
      <c r="H1414" t="str">
        <f t="shared" ca="1" si="428"/>
        <v>2694</v>
      </c>
      <c r="I1414">
        <f t="shared" ca="1" si="429"/>
        <v>6</v>
      </c>
      <c r="J1414" t="str">
        <f t="shared" ca="1" si="430"/>
        <v>微信 - 微信 - 信用卡</v>
      </c>
      <c r="K1414" t="str">
        <f t="shared" ca="1" si="431"/>
        <v>134****2694</v>
      </c>
      <c r="L1414">
        <f t="shared" si="432"/>
        <v>1414</v>
      </c>
      <c r="M1414">
        <f t="shared" si="433"/>
        <v>1413</v>
      </c>
      <c r="N1414" s="3">
        <f t="shared" ca="1" si="420"/>
        <v>136878</v>
      </c>
      <c r="O1414" s="5">
        <f t="shared" ca="1" si="434"/>
        <v>157491</v>
      </c>
      <c r="P1414" t="str">
        <f t="shared" ca="1" si="435"/>
        <v xml:space="preserve"> 微信支付 </v>
      </c>
      <c r="Q1414" t="str">
        <f t="shared" ca="1" si="436"/>
        <v xml:space="preserve"> 微信支付 </v>
      </c>
      <c r="R1414" t="str">
        <f t="shared" ca="1" si="437"/>
        <v xml:space="preserve"> 微信支付 </v>
      </c>
      <c r="S1414" t="str">
        <f t="shared" ca="1" si="438"/>
        <v>微信支付 - 微信支付 - 微信支付</v>
      </c>
    </row>
    <row r="1415" spans="1:19" x14ac:dyDescent="0.2">
      <c r="A1415" s="3">
        <f t="shared" ca="1" si="424"/>
        <v>157491</v>
      </c>
      <c r="B1415">
        <v>100655</v>
      </c>
      <c r="C1415">
        <f t="shared" ca="1" si="425"/>
        <v>13464267414</v>
      </c>
      <c r="D1415" t="str">
        <f t="shared" ca="1" si="423"/>
        <v xml:space="preserve"> 微信 </v>
      </c>
      <c r="E1415" t="str">
        <f t="shared" ca="1" si="423"/>
        <v xml:space="preserve"> 微信 </v>
      </c>
      <c r="F1415" t="str">
        <f t="shared" ca="1" si="426"/>
        <v xml:space="preserve"> 信用卡 </v>
      </c>
      <c r="G1415" t="str">
        <f t="shared" ca="1" si="427"/>
        <v xml:space="preserve"> 微信 - 微信 - 信用卡 </v>
      </c>
      <c r="H1415" t="str">
        <f t="shared" ca="1" si="428"/>
        <v>7414</v>
      </c>
      <c r="I1415">
        <f t="shared" ca="1" si="429"/>
        <v>6</v>
      </c>
      <c r="J1415" t="str">
        <f t="shared" ca="1" si="430"/>
        <v>微信 - 微信 - 信用卡</v>
      </c>
      <c r="K1415" t="str">
        <f t="shared" ca="1" si="431"/>
        <v>134****7414</v>
      </c>
      <c r="L1415">
        <f t="shared" si="432"/>
        <v>1415</v>
      </c>
      <c r="M1415">
        <f t="shared" si="433"/>
        <v>1414</v>
      </c>
      <c r="N1415" s="3">
        <f t="shared" ca="1" si="420"/>
        <v>185216</v>
      </c>
      <c r="O1415" s="5">
        <f t="shared" ca="1" si="434"/>
        <v>110092</v>
      </c>
      <c r="P1415" t="str">
        <f t="shared" ca="1" si="435"/>
        <v xml:space="preserve"> 信用卡 </v>
      </c>
      <c r="Q1415" t="str">
        <f t="shared" ca="1" si="436"/>
        <v xml:space="preserve"> 微信支付 </v>
      </c>
      <c r="R1415" t="str">
        <f t="shared" ca="1" si="437"/>
        <v xml:space="preserve"> 支付宝 </v>
      </c>
      <c r="S1415" t="str">
        <f t="shared" ca="1" si="438"/>
        <v>信用卡 - 微信支付 - 支付宝</v>
      </c>
    </row>
    <row r="1416" spans="1:19" x14ac:dyDescent="0.2">
      <c r="A1416" s="3">
        <f t="shared" ca="1" si="424"/>
        <v>110092</v>
      </c>
      <c r="B1416">
        <v>100505</v>
      </c>
      <c r="C1416">
        <f t="shared" ca="1" si="425"/>
        <v>13654299763</v>
      </c>
      <c r="D1416" t="str">
        <f t="shared" ca="1" si="423"/>
        <v xml:space="preserve"> 微信 </v>
      </c>
      <c r="E1416" t="str">
        <f t="shared" ca="1" si="423"/>
        <v xml:space="preserve"> App </v>
      </c>
      <c r="F1416" t="str">
        <f t="shared" ca="1" si="426"/>
        <v xml:space="preserve"> 微信支付 </v>
      </c>
      <c r="G1416" t="str">
        <f t="shared" ca="1" si="427"/>
        <v xml:space="preserve"> 微信 - App - 微信支付 </v>
      </c>
      <c r="H1416" t="str">
        <f t="shared" ca="1" si="428"/>
        <v>9763</v>
      </c>
      <c r="I1416">
        <f t="shared" ca="1" si="429"/>
        <v>6</v>
      </c>
      <c r="J1416" t="str">
        <f t="shared" ca="1" si="430"/>
        <v>微信 - App - 微信支付</v>
      </c>
      <c r="K1416" t="str">
        <f t="shared" ca="1" si="431"/>
        <v>136****9763</v>
      </c>
      <c r="L1416">
        <f t="shared" si="432"/>
        <v>1416</v>
      </c>
      <c r="M1416">
        <f t="shared" si="433"/>
        <v>1415</v>
      </c>
      <c r="N1416" s="3">
        <f t="shared" ca="1" si="420"/>
        <v>152386</v>
      </c>
      <c r="O1416" s="5">
        <f t="shared" ca="1" si="434"/>
        <v>194740</v>
      </c>
      <c r="P1416" t="str">
        <f t="shared" ca="1" si="435"/>
        <v xml:space="preserve"> 支付宝 </v>
      </c>
      <c r="Q1416" t="str">
        <f t="shared" ca="1" si="436"/>
        <v xml:space="preserve"> 信用卡 </v>
      </c>
      <c r="R1416" t="str">
        <f t="shared" ca="1" si="437"/>
        <v xml:space="preserve"> 支付宝 </v>
      </c>
      <c r="S1416" t="str">
        <f t="shared" ca="1" si="438"/>
        <v>支付宝 - 信用卡 - 支付宝</v>
      </c>
    </row>
    <row r="1417" spans="1:19" x14ac:dyDescent="0.2">
      <c r="A1417" s="3">
        <f t="shared" ca="1" si="424"/>
        <v>194740</v>
      </c>
      <c r="B1417">
        <v>100977</v>
      </c>
      <c r="C1417">
        <f t="shared" ca="1" si="425"/>
        <v>13340690217</v>
      </c>
      <c r="D1417" t="str">
        <f t="shared" ca="1" si="423"/>
        <v xml:space="preserve"> App </v>
      </c>
      <c r="E1417" t="str">
        <f t="shared" ca="1" si="423"/>
        <v xml:space="preserve"> App </v>
      </c>
      <c r="F1417" t="str">
        <f t="shared" ca="1" si="426"/>
        <v xml:space="preserve"> 信用卡 </v>
      </c>
      <c r="G1417" t="str">
        <f t="shared" ca="1" si="427"/>
        <v xml:space="preserve"> App - App - 信用卡 </v>
      </c>
      <c r="H1417" t="str">
        <f t="shared" ca="1" si="428"/>
        <v>0217</v>
      </c>
      <c r="I1417">
        <f t="shared" ca="1" si="429"/>
        <v>6</v>
      </c>
      <c r="J1417" t="str">
        <f t="shared" ca="1" si="430"/>
        <v>App - App - 信用卡</v>
      </c>
      <c r="K1417" t="str">
        <f t="shared" ca="1" si="431"/>
        <v>133****0217</v>
      </c>
      <c r="L1417">
        <f t="shared" si="432"/>
        <v>1417</v>
      </c>
      <c r="M1417">
        <f t="shared" si="433"/>
        <v>1416</v>
      </c>
      <c r="N1417" s="3">
        <f t="shared" ca="1" si="420"/>
        <v>135464</v>
      </c>
      <c r="O1417" s="5">
        <f t="shared" ca="1" si="434"/>
        <v>189747</v>
      </c>
      <c r="P1417" t="str">
        <f t="shared" ca="1" si="435"/>
        <v xml:space="preserve"> 微信支付 </v>
      </c>
      <c r="Q1417" t="str">
        <f t="shared" ca="1" si="436"/>
        <v xml:space="preserve"> 微信支付 </v>
      </c>
      <c r="R1417" t="str">
        <f t="shared" ca="1" si="437"/>
        <v xml:space="preserve"> 支付宝 </v>
      </c>
      <c r="S1417" t="str">
        <f t="shared" ca="1" si="438"/>
        <v>微信支付 - 微信支付 - 支付宝</v>
      </c>
    </row>
    <row r="1418" spans="1:19" x14ac:dyDescent="0.2">
      <c r="A1418" s="3">
        <f t="shared" ca="1" si="424"/>
        <v>189747</v>
      </c>
      <c r="B1418">
        <v>100497</v>
      </c>
      <c r="C1418">
        <f t="shared" ca="1" si="425"/>
        <v>13727953594</v>
      </c>
      <c r="D1418" t="str">
        <f t="shared" ca="1" si="423"/>
        <v xml:space="preserve"> 天猫 </v>
      </c>
      <c r="E1418" t="str">
        <f t="shared" ca="1" si="423"/>
        <v xml:space="preserve"> 微信 </v>
      </c>
      <c r="F1418" t="str">
        <f t="shared" ca="1" si="426"/>
        <v xml:space="preserve"> 信用卡 </v>
      </c>
      <c r="G1418" t="str">
        <f t="shared" ca="1" si="427"/>
        <v xml:space="preserve"> 天猫 - 微信 - 信用卡 </v>
      </c>
      <c r="H1418" t="str">
        <f t="shared" ca="1" si="428"/>
        <v>3594</v>
      </c>
      <c r="I1418">
        <f t="shared" ca="1" si="429"/>
        <v>6</v>
      </c>
      <c r="J1418" t="str">
        <f t="shared" ca="1" si="430"/>
        <v>天猫 - 微信 - 信用卡</v>
      </c>
      <c r="K1418" t="str">
        <f t="shared" ca="1" si="431"/>
        <v>137****3594</v>
      </c>
      <c r="L1418">
        <f t="shared" si="432"/>
        <v>1418</v>
      </c>
      <c r="M1418">
        <f t="shared" si="433"/>
        <v>1417</v>
      </c>
      <c r="N1418" s="3">
        <f t="shared" ref="N1418:N1481" ca="1" si="439">INDEX($A$2:$A$1501,(MATCH(B1418+1,$B$2:$B$1501,)))</f>
        <v>143150</v>
      </c>
      <c r="O1418" s="5">
        <f t="shared" ca="1" si="434"/>
        <v>192347</v>
      </c>
      <c r="P1418" t="str">
        <f t="shared" ca="1" si="435"/>
        <v xml:space="preserve"> 支付宝 </v>
      </c>
      <c r="Q1418" t="str">
        <f t="shared" ca="1" si="436"/>
        <v xml:space="preserve"> 支付宝 </v>
      </c>
      <c r="R1418" t="str">
        <f t="shared" ca="1" si="437"/>
        <v xml:space="preserve"> 信用卡 </v>
      </c>
      <c r="S1418" t="str">
        <f t="shared" ca="1" si="438"/>
        <v>支付宝 - 支付宝 - 信用卡</v>
      </c>
    </row>
    <row r="1419" spans="1:19" x14ac:dyDescent="0.2">
      <c r="A1419" s="3">
        <f t="shared" ca="1" si="424"/>
        <v>192347</v>
      </c>
      <c r="B1419">
        <v>100715</v>
      </c>
      <c r="C1419">
        <f t="shared" ca="1" si="425"/>
        <v>13408774373</v>
      </c>
      <c r="D1419" t="str">
        <f t="shared" ca="1" si="423"/>
        <v xml:space="preserve"> 微信 </v>
      </c>
      <c r="E1419" t="str">
        <f t="shared" ca="1" si="423"/>
        <v xml:space="preserve"> 微信 </v>
      </c>
      <c r="F1419" t="str">
        <f t="shared" ca="1" si="426"/>
        <v xml:space="preserve"> 微信支付 </v>
      </c>
      <c r="G1419" t="str">
        <f t="shared" ca="1" si="427"/>
        <v xml:space="preserve"> 微信 - 微信 - 微信支付 </v>
      </c>
      <c r="H1419" t="str">
        <f t="shared" ca="1" si="428"/>
        <v>4373</v>
      </c>
      <c r="I1419">
        <f t="shared" ca="1" si="429"/>
        <v>6</v>
      </c>
      <c r="J1419" t="str">
        <f t="shared" ca="1" si="430"/>
        <v>微信 - 微信 - 微信支付</v>
      </c>
      <c r="K1419" t="str">
        <f t="shared" ca="1" si="431"/>
        <v>134****4373</v>
      </c>
      <c r="L1419">
        <f t="shared" si="432"/>
        <v>1419</v>
      </c>
      <c r="M1419">
        <f t="shared" si="433"/>
        <v>1418</v>
      </c>
      <c r="N1419" s="3">
        <f t="shared" ca="1" si="439"/>
        <v>189913</v>
      </c>
      <c r="O1419" s="5">
        <f t="shared" ca="1" si="434"/>
        <v>118410</v>
      </c>
      <c r="P1419" t="str">
        <f t="shared" ca="1" si="435"/>
        <v xml:space="preserve"> 支付宝 </v>
      </c>
      <c r="Q1419" t="str">
        <f t="shared" ca="1" si="436"/>
        <v xml:space="preserve"> 信用卡 </v>
      </c>
      <c r="R1419" t="str">
        <f t="shared" ca="1" si="437"/>
        <v xml:space="preserve"> 支付宝 </v>
      </c>
      <c r="S1419" t="str">
        <f t="shared" ca="1" si="438"/>
        <v>支付宝 - 信用卡 - 支付宝</v>
      </c>
    </row>
    <row r="1420" spans="1:19" x14ac:dyDescent="0.2">
      <c r="A1420" s="3">
        <f t="shared" ca="1" si="424"/>
        <v>118410</v>
      </c>
      <c r="B1420">
        <v>101097</v>
      </c>
      <c r="C1420">
        <f t="shared" ca="1" si="425"/>
        <v>13448189585</v>
      </c>
      <c r="D1420" t="str">
        <f t="shared" ca="1" si="423"/>
        <v xml:space="preserve"> App </v>
      </c>
      <c r="E1420" t="str">
        <f t="shared" ca="1" si="423"/>
        <v xml:space="preserve"> App </v>
      </c>
      <c r="F1420" t="str">
        <f t="shared" ca="1" si="426"/>
        <v xml:space="preserve"> 支付宝 </v>
      </c>
      <c r="G1420" t="str">
        <f t="shared" ca="1" si="427"/>
        <v xml:space="preserve"> App - App - 支付宝 </v>
      </c>
      <c r="H1420" t="str">
        <f t="shared" ca="1" si="428"/>
        <v>9585</v>
      </c>
      <c r="I1420">
        <f t="shared" ca="1" si="429"/>
        <v>6</v>
      </c>
      <c r="J1420" t="str">
        <f t="shared" ca="1" si="430"/>
        <v>App - App - 支付宝</v>
      </c>
      <c r="K1420" t="str">
        <f t="shared" ca="1" si="431"/>
        <v>134****9585</v>
      </c>
      <c r="L1420">
        <f t="shared" si="432"/>
        <v>1420</v>
      </c>
      <c r="M1420">
        <f t="shared" si="433"/>
        <v>1419</v>
      </c>
      <c r="N1420" s="3">
        <f t="shared" ca="1" si="439"/>
        <v>132361</v>
      </c>
      <c r="O1420" s="5">
        <f t="shared" ca="1" si="434"/>
        <v>171569</v>
      </c>
      <c r="P1420" t="str">
        <f t="shared" ca="1" si="435"/>
        <v xml:space="preserve"> 信用卡 </v>
      </c>
      <c r="Q1420" t="str">
        <f t="shared" ca="1" si="436"/>
        <v xml:space="preserve"> 信用卡 </v>
      </c>
      <c r="R1420" t="str">
        <f t="shared" ca="1" si="437"/>
        <v xml:space="preserve"> 信用卡 </v>
      </c>
      <c r="S1420" t="str">
        <f t="shared" ca="1" si="438"/>
        <v>信用卡 - 信用卡 - 信用卡</v>
      </c>
    </row>
    <row r="1421" spans="1:19" x14ac:dyDescent="0.2">
      <c r="A1421" s="3">
        <f t="shared" ca="1" si="424"/>
        <v>171569</v>
      </c>
      <c r="B1421">
        <v>100877</v>
      </c>
      <c r="C1421">
        <f t="shared" ca="1" si="425"/>
        <v>13460505380</v>
      </c>
      <c r="D1421" t="str">
        <f t="shared" ca="1" si="423"/>
        <v xml:space="preserve"> App </v>
      </c>
      <c r="E1421" t="str">
        <f t="shared" ca="1" si="423"/>
        <v xml:space="preserve"> App </v>
      </c>
      <c r="F1421" t="str">
        <f t="shared" ca="1" si="426"/>
        <v xml:space="preserve"> 支付宝 </v>
      </c>
      <c r="G1421" t="str">
        <f t="shared" ca="1" si="427"/>
        <v xml:space="preserve"> App - App - 支付宝 </v>
      </c>
      <c r="H1421" t="str">
        <f t="shared" ca="1" si="428"/>
        <v>5380</v>
      </c>
      <c r="I1421">
        <f t="shared" ca="1" si="429"/>
        <v>6</v>
      </c>
      <c r="J1421" t="str">
        <f t="shared" ca="1" si="430"/>
        <v>App - App - 支付宝</v>
      </c>
      <c r="K1421" t="str">
        <f t="shared" ca="1" si="431"/>
        <v>134****5380</v>
      </c>
      <c r="L1421">
        <f t="shared" si="432"/>
        <v>1421</v>
      </c>
      <c r="M1421">
        <f t="shared" si="433"/>
        <v>1420</v>
      </c>
      <c r="N1421" s="3">
        <f t="shared" ca="1" si="439"/>
        <v>137769</v>
      </c>
      <c r="O1421" s="5">
        <f t="shared" ca="1" si="434"/>
        <v>149308</v>
      </c>
      <c r="P1421" t="str">
        <f t="shared" ca="1" si="435"/>
        <v xml:space="preserve"> 信用卡 </v>
      </c>
      <c r="Q1421" t="str">
        <f t="shared" ca="1" si="436"/>
        <v xml:space="preserve"> 微信支付 </v>
      </c>
      <c r="R1421" t="str">
        <f t="shared" ca="1" si="437"/>
        <v xml:space="preserve"> 支付宝 </v>
      </c>
      <c r="S1421" t="str">
        <f t="shared" ca="1" si="438"/>
        <v>信用卡 - 微信支付 - 支付宝</v>
      </c>
    </row>
    <row r="1422" spans="1:19" x14ac:dyDescent="0.2">
      <c r="A1422" s="3">
        <f t="shared" ca="1" si="424"/>
        <v>149308</v>
      </c>
      <c r="B1422">
        <v>100597</v>
      </c>
      <c r="C1422">
        <f t="shared" ca="1" si="425"/>
        <v>13965189527</v>
      </c>
      <c r="D1422" t="str">
        <f t="shared" ref="D1422:E1441" ca="1" si="440">IF(RAND()&lt;0.33," 天猫 ",IF(RAND()&lt;0.66," 微信 "," App "))</f>
        <v xml:space="preserve"> 天猫 </v>
      </c>
      <c r="E1422" t="str">
        <f t="shared" ca="1" si="440"/>
        <v xml:space="preserve"> 天猫 </v>
      </c>
      <c r="F1422" t="str">
        <f t="shared" ca="1" si="426"/>
        <v xml:space="preserve"> 支付宝 </v>
      </c>
      <c r="G1422" t="str">
        <f t="shared" ca="1" si="427"/>
        <v xml:space="preserve"> 天猫 - 天猫 - 支付宝 </v>
      </c>
      <c r="H1422" t="str">
        <f t="shared" ca="1" si="428"/>
        <v>9527</v>
      </c>
      <c r="I1422">
        <f t="shared" ca="1" si="429"/>
        <v>6</v>
      </c>
      <c r="J1422" t="str">
        <f t="shared" ca="1" si="430"/>
        <v>天猫 - 天猫 - 支付宝</v>
      </c>
      <c r="K1422" t="str">
        <f t="shared" ca="1" si="431"/>
        <v>139****9527</v>
      </c>
      <c r="L1422">
        <f t="shared" si="432"/>
        <v>1422</v>
      </c>
      <c r="M1422">
        <f t="shared" si="433"/>
        <v>1421</v>
      </c>
      <c r="N1422" s="3">
        <f t="shared" ca="1" si="439"/>
        <v>145951</v>
      </c>
      <c r="O1422" s="5">
        <f t="shared" ca="1" si="434"/>
        <v>157583</v>
      </c>
      <c r="P1422" t="str">
        <f t="shared" ca="1" si="435"/>
        <v xml:space="preserve"> 微信支付 </v>
      </c>
      <c r="Q1422" t="str">
        <f t="shared" ca="1" si="436"/>
        <v xml:space="preserve"> 支付宝 </v>
      </c>
      <c r="R1422" t="str">
        <f t="shared" ca="1" si="437"/>
        <v xml:space="preserve"> 微信支付 </v>
      </c>
      <c r="S1422" t="str">
        <f t="shared" ca="1" si="438"/>
        <v>微信支付 - 支付宝 - 微信支付</v>
      </c>
    </row>
    <row r="1423" spans="1:19" x14ac:dyDescent="0.2">
      <c r="A1423" s="3">
        <f t="shared" ca="1" si="424"/>
        <v>157583</v>
      </c>
      <c r="B1423">
        <v>101440</v>
      </c>
      <c r="C1423">
        <f t="shared" ca="1" si="425"/>
        <v>13020678183</v>
      </c>
      <c r="D1423" t="str">
        <f t="shared" ca="1" si="440"/>
        <v xml:space="preserve"> 微信 </v>
      </c>
      <c r="E1423" t="str">
        <f t="shared" ca="1" si="440"/>
        <v xml:space="preserve"> 天猫 </v>
      </c>
      <c r="F1423" t="str">
        <f t="shared" ca="1" si="426"/>
        <v xml:space="preserve"> 微信支付 </v>
      </c>
      <c r="G1423" t="str">
        <f t="shared" ca="1" si="427"/>
        <v xml:space="preserve"> 微信 - 天猫 - 微信支付 </v>
      </c>
      <c r="H1423" t="str">
        <f t="shared" ca="1" si="428"/>
        <v>8183</v>
      </c>
      <c r="I1423">
        <f t="shared" ca="1" si="429"/>
        <v>6</v>
      </c>
      <c r="J1423" t="str">
        <f t="shared" ca="1" si="430"/>
        <v>微信 - 天猫 - 微信支付</v>
      </c>
      <c r="K1423" t="str">
        <f t="shared" ca="1" si="431"/>
        <v>130****8183</v>
      </c>
      <c r="L1423">
        <f t="shared" si="432"/>
        <v>1423</v>
      </c>
      <c r="M1423">
        <f t="shared" si="433"/>
        <v>1422</v>
      </c>
      <c r="N1423" s="3">
        <f t="shared" ca="1" si="439"/>
        <v>131058</v>
      </c>
      <c r="O1423" s="5">
        <f t="shared" ca="1" si="434"/>
        <v>155853</v>
      </c>
      <c r="P1423" t="str">
        <f t="shared" ca="1" si="435"/>
        <v xml:space="preserve"> 信用卡 </v>
      </c>
      <c r="Q1423" t="str">
        <f t="shared" ca="1" si="436"/>
        <v xml:space="preserve"> 微信支付 </v>
      </c>
      <c r="R1423" t="str">
        <f t="shared" ca="1" si="437"/>
        <v xml:space="preserve"> 信用卡 </v>
      </c>
      <c r="S1423" t="str">
        <f t="shared" ca="1" si="438"/>
        <v>信用卡 - 微信支付 - 信用卡</v>
      </c>
    </row>
    <row r="1424" spans="1:19" x14ac:dyDescent="0.2">
      <c r="A1424" s="3">
        <f t="shared" ca="1" si="424"/>
        <v>155853</v>
      </c>
      <c r="B1424">
        <v>100791</v>
      </c>
      <c r="C1424">
        <f t="shared" ca="1" si="425"/>
        <v>13091153001</v>
      </c>
      <c r="D1424" t="str">
        <f t="shared" ca="1" si="440"/>
        <v xml:space="preserve"> 微信 </v>
      </c>
      <c r="E1424" t="str">
        <f t="shared" ca="1" si="440"/>
        <v xml:space="preserve"> 微信 </v>
      </c>
      <c r="F1424" t="str">
        <f t="shared" ca="1" si="426"/>
        <v xml:space="preserve"> 支付宝 </v>
      </c>
      <c r="G1424" t="str">
        <f t="shared" ca="1" si="427"/>
        <v xml:space="preserve"> 微信 - 微信 - 支付宝 </v>
      </c>
      <c r="H1424" t="str">
        <f t="shared" ca="1" si="428"/>
        <v>3001</v>
      </c>
      <c r="I1424">
        <f t="shared" ca="1" si="429"/>
        <v>6</v>
      </c>
      <c r="J1424" t="str">
        <f t="shared" ca="1" si="430"/>
        <v>微信 - 微信 - 支付宝</v>
      </c>
      <c r="K1424" t="str">
        <f t="shared" ca="1" si="431"/>
        <v>130****3001</v>
      </c>
      <c r="L1424">
        <f t="shared" si="432"/>
        <v>1424</v>
      </c>
      <c r="M1424">
        <f t="shared" si="433"/>
        <v>1423</v>
      </c>
      <c r="N1424" s="3">
        <f t="shared" ca="1" si="439"/>
        <v>109823</v>
      </c>
      <c r="O1424" s="5">
        <f t="shared" ca="1" si="434"/>
        <v>121613</v>
      </c>
      <c r="P1424" t="str">
        <f t="shared" ca="1" si="435"/>
        <v xml:space="preserve"> 微信支付 </v>
      </c>
      <c r="Q1424" t="str">
        <f t="shared" ca="1" si="436"/>
        <v xml:space="preserve"> 微信支付 </v>
      </c>
      <c r="R1424" t="str">
        <f t="shared" ca="1" si="437"/>
        <v xml:space="preserve"> 支付宝 </v>
      </c>
      <c r="S1424" t="str">
        <f t="shared" ca="1" si="438"/>
        <v>微信支付 - 微信支付 - 支付宝</v>
      </c>
    </row>
    <row r="1425" spans="1:19" x14ac:dyDescent="0.2">
      <c r="A1425" s="3">
        <f t="shared" ca="1" si="424"/>
        <v>121613</v>
      </c>
      <c r="B1425">
        <v>101106</v>
      </c>
      <c r="C1425">
        <f t="shared" ca="1" si="425"/>
        <v>13450273086</v>
      </c>
      <c r="D1425" t="str">
        <f t="shared" ca="1" si="440"/>
        <v xml:space="preserve"> 微信 </v>
      </c>
      <c r="E1425" t="str">
        <f t="shared" ca="1" si="440"/>
        <v xml:space="preserve"> 微信 </v>
      </c>
      <c r="F1425" t="str">
        <f t="shared" ca="1" si="426"/>
        <v xml:space="preserve"> 微信支付 </v>
      </c>
      <c r="G1425" t="str">
        <f t="shared" ca="1" si="427"/>
        <v xml:space="preserve"> 微信 - 微信 - 微信支付 </v>
      </c>
      <c r="H1425" t="str">
        <f t="shared" ca="1" si="428"/>
        <v>3086</v>
      </c>
      <c r="I1425">
        <f t="shared" ca="1" si="429"/>
        <v>6</v>
      </c>
      <c r="J1425" t="str">
        <f t="shared" ca="1" si="430"/>
        <v>微信 - 微信 - 微信支付</v>
      </c>
      <c r="K1425" t="str">
        <f t="shared" ca="1" si="431"/>
        <v>134****3086</v>
      </c>
      <c r="L1425">
        <f t="shared" si="432"/>
        <v>1425</v>
      </c>
      <c r="M1425">
        <f t="shared" si="433"/>
        <v>1424</v>
      </c>
      <c r="N1425" s="3">
        <f t="shared" ca="1" si="439"/>
        <v>147551</v>
      </c>
      <c r="O1425" s="5">
        <f t="shared" ca="1" si="434"/>
        <v>192617</v>
      </c>
      <c r="P1425" t="str">
        <f t="shared" ca="1" si="435"/>
        <v xml:space="preserve"> 支付宝 </v>
      </c>
      <c r="Q1425" t="str">
        <f t="shared" ca="1" si="436"/>
        <v xml:space="preserve"> 信用卡 </v>
      </c>
      <c r="R1425" t="str">
        <f t="shared" ca="1" si="437"/>
        <v xml:space="preserve"> 信用卡 </v>
      </c>
      <c r="S1425" t="str">
        <f t="shared" ca="1" si="438"/>
        <v>支付宝 - 信用卡 - 信用卡</v>
      </c>
    </row>
    <row r="1426" spans="1:19" x14ac:dyDescent="0.2">
      <c r="A1426" s="3">
        <f t="shared" ca="1" si="424"/>
        <v>192617</v>
      </c>
      <c r="B1426">
        <v>100332</v>
      </c>
      <c r="C1426">
        <f t="shared" ca="1" si="425"/>
        <v>13596626835</v>
      </c>
      <c r="D1426" t="str">
        <f t="shared" ca="1" si="440"/>
        <v xml:space="preserve"> App </v>
      </c>
      <c r="E1426" t="str">
        <f t="shared" ca="1" si="440"/>
        <v xml:space="preserve"> 微信 </v>
      </c>
      <c r="F1426" t="str">
        <f t="shared" ca="1" si="426"/>
        <v xml:space="preserve"> 微信支付 </v>
      </c>
      <c r="G1426" t="str">
        <f t="shared" ca="1" si="427"/>
        <v xml:space="preserve"> App - 微信 - 微信支付 </v>
      </c>
      <c r="H1426" t="str">
        <f t="shared" ca="1" si="428"/>
        <v>6835</v>
      </c>
      <c r="I1426">
        <f t="shared" ca="1" si="429"/>
        <v>6</v>
      </c>
      <c r="J1426" t="str">
        <f t="shared" ca="1" si="430"/>
        <v>App - 微信 - 微信支付</v>
      </c>
      <c r="K1426" t="str">
        <f t="shared" ca="1" si="431"/>
        <v>135****6835</v>
      </c>
      <c r="L1426">
        <f t="shared" si="432"/>
        <v>1426</v>
      </c>
      <c r="M1426">
        <f t="shared" si="433"/>
        <v>1425</v>
      </c>
      <c r="N1426" s="3">
        <f t="shared" ca="1" si="439"/>
        <v>180455</v>
      </c>
      <c r="O1426" s="5">
        <f t="shared" ca="1" si="434"/>
        <v>178731</v>
      </c>
      <c r="P1426" t="str">
        <f t="shared" ca="1" si="435"/>
        <v xml:space="preserve"> 信用卡 </v>
      </c>
      <c r="Q1426" t="str">
        <f t="shared" ca="1" si="436"/>
        <v xml:space="preserve"> 支付宝 </v>
      </c>
      <c r="R1426" t="str">
        <f t="shared" ca="1" si="437"/>
        <v xml:space="preserve"> 信用卡 </v>
      </c>
      <c r="S1426" t="str">
        <f t="shared" ca="1" si="438"/>
        <v>信用卡 - 支付宝 - 信用卡</v>
      </c>
    </row>
    <row r="1427" spans="1:19" x14ac:dyDescent="0.2">
      <c r="A1427" s="3">
        <f t="shared" ca="1" si="424"/>
        <v>178731</v>
      </c>
      <c r="B1427">
        <v>100130</v>
      </c>
      <c r="C1427">
        <f t="shared" ca="1" si="425"/>
        <v>13220169514</v>
      </c>
      <c r="D1427" t="str">
        <f t="shared" ca="1" si="440"/>
        <v xml:space="preserve"> 微信 </v>
      </c>
      <c r="E1427" t="str">
        <f t="shared" ca="1" si="440"/>
        <v xml:space="preserve"> App </v>
      </c>
      <c r="F1427" t="str">
        <f t="shared" ca="1" si="426"/>
        <v xml:space="preserve"> 支付宝 </v>
      </c>
      <c r="G1427" t="str">
        <f t="shared" ca="1" si="427"/>
        <v xml:space="preserve"> 微信 - App - 支付宝 </v>
      </c>
      <c r="H1427" t="str">
        <f t="shared" ca="1" si="428"/>
        <v>9514</v>
      </c>
      <c r="I1427">
        <f t="shared" ca="1" si="429"/>
        <v>6</v>
      </c>
      <c r="J1427" t="str">
        <f t="shared" ca="1" si="430"/>
        <v>微信 - App - 支付宝</v>
      </c>
      <c r="K1427" t="str">
        <f t="shared" ca="1" si="431"/>
        <v>132****9514</v>
      </c>
      <c r="L1427">
        <f t="shared" si="432"/>
        <v>1427</v>
      </c>
      <c r="M1427">
        <f t="shared" si="433"/>
        <v>1426</v>
      </c>
      <c r="N1427" s="3">
        <f t="shared" ca="1" si="439"/>
        <v>192883</v>
      </c>
      <c r="O1427" s="5">
        <f t="shared" ca="1" si="434"/>
        <v>151354</v>
      </c>
      <c r="P1427" t="str">
        <f t="shared" ca="1" si="435"/>
        <v xml:space="preserve"> 信用卡 </v>
      </c>
      <c r="Q1427" t="str">
        <f t="shared" ca="1" si="436"/>
        <v xml:space="preserve"> 微信支付 </v>
      </c>
      <c r="R1427" t="str">
        <f t="shared" ca="1" si="437"/>
        <v xml:space="preserve"> 支付宝 </v>
      </c>
      <c r="S1427" t="str">
        <f t="shared" ca="1" si="438"/>
        <v>信用卡 - 微信支付 - 支付宝</v>
      </c>
    </row>
    <row r="1428" spans="1:19" x14ac:dyDescent="0.2">
      <c r="A1428" s="3">
        <f t="shared" ca="1" si="424"/>
        <v>151354</v>
      </c>
      <c r="B1428">
        <v>100327</v>
      </c>
      <c r="C1428">
        <f t="shared" ca="1" si="425"/>
        <v>13695412907</v>
      </c>
      <c r="D1428" t="str">
        <f t="shared" ca="1" si="440"/>
        <v xml:space="preserve"> 微信 </v>
      </c>
      <c r="E1428" t="str">
        <f t="shared" ca="1" si="440"/>
        <v xml:space="preserve"> 微信 </v>
      </c>
      <c r="F1428" t="str">
        <f t="shared" ca="1" si="426"/>
        <v xml:space="preserve"> 信用卡 </v>
      </c>
      <c r="G1428" t="str">
        <f t="shared" ca="1" si="427"/>
        <v xml:space="preserve"> 微信 - 微信 - 信用卡 </v>
      </c>
      <c r="H1428" t="str">
        <f t="shared" ca="1" si="428"/>
        <v>2907</v>
      </c>
      <c r="I1428">
        <f t="shared" ca="1" si="429"/>
        <v>6</v>
      </c>
      <c r="J1428" t="str">
        <f t="shared" ca="1" si="430"/>
        <v>微信 - 微信 - 信用卡</v>
      </c>
      <c r="K1428" t="str">
        <f t="shared" ca="1" si="431"/>
        <v>136****2907</v>
      </c>
      <c r="L1428">
        <f t="shared" si="432"/>
        <v>1428</v>
      </c>
      <c r="M1428">
        <f t="shared" si="433"/>
        <v>1427</v>
      </c>
      <c r="N1428" s="3">
        <f t="shared" ca="1" si="439"/>
        <v>172485</v>
      </c>
      <c r="O1428" s="5">
        <f t="shared" ca="1" si="434"/>
        <v>164169</v>
      </c>
      <c r="P1428" t="str">
        <f t="shared" ca="1" si="435"/>
        <v xml:space="preserve"> 微信支付 </v>
      </c>
      <c r="Q1428" t="str">
        <f t="shared" ca="1" si="436"/>
        <v xml:space="preserve"> 信用卡 </v>
      </c>
      <c r="R1428" t="str">
        <f t="shared" ca="1" si="437"/>
        <v xml:space="preserve"> 微信支付 </v>
      </c>
      <c r="S1428" t="str">
        <f t="shared" ca="1" si="438"/>
        <v>微信支付 - 信用卡 - 微信支付</v>
      </c>
    </row>
    <row r="1429" spans="1:19" x14ac:dyDescent="0.2">
      <c r="A1429" s="3">
        <f t="shared" ca="1" si="424"/>
        <v>164169</v>
      </c>
      <c r="B1429">
        <v>100392</v>
      </c>
      <c r="C1429">
        <f t="shared" ca="1" si="425"/>
        <v>13311006299</v>
      </c>
      <c r="D1429" t="str">
        <f t="shared" ca="1" si="440"/>
        <v xml:space="preserve"> 微信 </v>
      </c>
      <c r="E1429" t="str">
        <f t="shared" ca="1" si="440"/>
        <v xml:space="preserve"> 天猫 </v>
      </c>
      <c r="F1429" t="str">
        <f t="shared" ca="1" si="426"/>
        <v xml:space="preserve"> 微信支付 </v>
      </c>
      <c r="G1429" t="str">
        <f t="shared" ca="1" si="427"/>
        <v xml:space="preserve"> 微信 - 天猫 - 微信支付 </v>
      </c>
      <c r="H1429" t="str">
        <f t="shared" ca="1" si="428"/>
        <v>6299</v>
      </c>
      <c r="I1429">
        <f t="shared" ca="1" si="429"/>
        <v>6</v>
      </c>
      <c r="J1429" t="str">
        <f t="shared" ca="1" si="430"/>
        <v>微信 - 天猫 - 微信支付</v>
      </c>
      <c r="K1429" t="str">
        <f t="shared" ca="1" si="431"/>
        <v>133****6299</v>
      </c>
      <c r="L1429">
        <f t="shared" si="432"/>
        <v>1429</v>
      </c>
      <c r="M1429">
        <f t="shared" si="433"/>
        <v>1428</v>
      </c>
      <c r="N1429" s="3">
        <f t="shared" ca="1" si="439"/>
        <v>116896</v>
      </c>
      <c r="O1429" s="5">
        <f t="shared" ca="1" si="434"/>
        <v>186374</v>
      </c>
      <c r="P1429" t="str">
        <f t="shared" ca="1" si="435"/>
        <v xml:space="preserve"> 微信支付 </v>
      </c>
      <c r="Q1429" t="str">
        <f t="shared" ca="1" si="436"/>
        <v xml:space="preserve"> 支付宝 </v>
      </c>
      <c r="R1429" t="str">
        <f t="shared" ca="1" si="437"/>
        <v xml:space="preserve"> 信用卡 </v>
      </c>
      <c r="S1429" t="str">
        <f t="shared" ca="1" si="438"/>
        <v>微信支付 - 支付宝 - 信用卡</v>
      </c>
    </row>
    <row r="1430" spans="1:19" x14ac:dyDescent="0.2">
      <c r="A1430" s="3">
        <f t="shared" ca="1" si="424"/>
        <v>186374</v>
      </c>
      <c r="B1430">
        <v>100196</v>
      </c>
      <c r="C1430">
        <f t="shared" ca="1" si="425"/>
        <v>13787540751</v>
      </c>
      <c r="D1430" t="str">
        <f t="shared" ca="1" si="440"/>
        <v xml:space="preserve"> 微信 </v>
      </c>
      <c r="E1430" t="str">
        <f t="shared" ca="1" si="440"/>
        <v xml:space="preserve"> 微信 </v>
      </c>
      <c r="F1430" t="str">
        <f t="shared" ca="1" si="426"/>
        <v xml:space="preserve"> 微信支付 </v>
      </c>
      <c r="G1430" t="str">
        <f t="shared" ca="1" si="427"/>
        <v xml:space="preserve"> 微信 - 微信 - 微信支付 </v>
      </c>
      <c r="H1430" t="str">
        <f t="shared" ca="1" si="428"/>
        <v>0751</v>
      </c>
      <c r="I1430">
        <f t="shared" ca="1" si="429"/>
        <v>6</v>
      </c>
      <c r="J1430" t="str">
        <f t="shared" ca="1" si="430"/>
        <v>微信 - 微信 - 微信支付</v>
      </c>
      <c r="K1430" t="str">
        <f t="shared" ca="1" si="431"/>
        <v>137****0751</v>
      </c>
      <c r="L1430">
        <f t="shared" si="432"/>
        <v>1430</v>
      </c>
      <c r="M1430">
        <f t="shared" si="433"/>
        <v>1429</v>
      </c>
      <c r="N1430" s="3">
        <f t="shared" ca="1" si="439"/>
        <v>124815</v>
      </c>
      <c r="O1430" s="5">
        <f t="shared" ca="1" si="434"/>
        <v>169342</v>
      </c>
      <c r="P1430" t="str">
        <f t="shared" ca="1" si="435"/>
        <v xml:space="preserve"> 支付宝 </v>
      </c>
      <c r="Q1430" t="str">
        <f t="shared" ca="1" si="436"/>
        <v xml:space="preserve"> 信用卡 </v>
      </c>
      <c r="R1430" t="str">
        <f t="shared" ca="1" si="437"/>
        <v xml:space="preserve"> 微信支付 </v>
      </c>
      <c r="S1430" t="str">
        <f t="shared" ca="1" si="438"/>
        <v>支付宝 - 信用卡 - 微信支付</v>
      </c>
    </row>
    <row r="1431" spans="1:19" x14ac:dyDescent="0.2">
      <c r="A1431" s="3">
        <f t="shared" ca="1" si="424"/>
        <v>169342</v>
      </c>
      <c r="B1431">
        <v>100117</v>
      </c>
      <c r="C1431">
        <f t="shared" ca="1" si="425"/>
        <v>13320188374</v>
      </c>
      <c r="D1431" t="str">
        <f t="shared" ca="1" si="440"/>
        <v xml:space="preserve"> 微信 </v>
      </c>
      <c r="E1431" t="str">
        <f t="shared" ca="1" si="440"/>
        <v xml:space="preserve"> 微信 </v>
      </c>
      <c r="F1431" t="str">
        <f t="shared" ca="1" si="426"/>
        <v xml:space="preserve"> 支付宝 </v>
      </c>
      <c r="G1431" t="str">
        <f t="shared" ca="1" si="427"/>
        <v xml:space="preserve"> 微信 - 微信 - 支付宝 </v>
      </c>
      <c r="H1431" t="str">
        <f t="shared" ca="1" si="428"/>
        <v>8374</v>
      </c>
      <c r="I1431">
        <f t="shared" ca="1" si="429"/>
        <v>6</v>
      </c>
      <c r="J1431" t="str">
        <f t="shared" ca="1" si="430"/>
        <v>微信 - 微信 - 支付宝</v>
      </c>
      <c r="K1431" t="str">
        <f t="shared" ca="1" si="431"/>
        <v>133****8374</v>
      </c>
      <c r="L1431">
        <f t="shared" si="432"/>
        <v>1431</v>
      </c>
      <c r="M1431">
        <f t="shared" si="433"/>
        <v>1430</v>
      </c>
      <c r="N1431" s="3">
        <f t="shared" ca="1" si="439"/>
        <v>110974</v>
      </c>
      <c r="O1431" s="5">
        <f t="shared" ca="1" si="434"/>
        <v>157162</v>
      </c>
      <c r="P1431" t="str">
        <f t="shared" ca="1" si="435"/>
        <v xml:space="preserve"> 信用卡 </v>
      </c>
      <c r="Q1431" t="str">
        <f t="shared" ca="1" si="436"/>
        <v xml:space="preserve"> 支付宝 </v>
      </c>
      <c r="R1431" t="str">
        <f t="shared" ca="1" si="437"/>
        <v xml:space="preserve"> 支付宝 </v>
      </c>
      <c r="S1431" t="str">
        <f t="shared" ca="1" si="438"/>
        <v>信用卡 - 支付宝 - 支付宝</v>
      </c>
    </row>
    <row r="1432" spans="1:19" x14ac:dyDescent="0.2">
      <c r="A1432" s="3">
        <f t="shared" ca="1" si="424"/>
        <v>157162</v>
      </c>
      <c r="B1432">
        <v>100513</v>
      </c>
      <c r="C1432">
        <f t="shared" ca="1" si="425"/>
        <v>13751774325</v>
      </c>
      <c r="D1432" t="str">
        <f t="shared" ca="1" si="440"/>
        <v xml:space="preserve"> App </v>
      </c>
      <c r="E1432" t="str">
        <f t="shared" ca="1" si="440"/>
        <v xml:space="preserve"> 微信 </v>
      </c>
      <c r="F1432" t="str">
        <f t="shared" ca="1" si="426"/>
        <v xml:space="preserve"> 微信支付 </v>
      </c>
      <c r="G1432" t="str">
        <f t="shared" ca="1" si="427"/>
        <v xml:space="preserve"> App - 微信 - 微信支付 </v>
      </c>
      <c r="H1432" t="str">
        <f t="shared" ca="1" si="428"/>
        <v>4325</v>
      </c>
      <c r="I1432">
        <f t="shared" ca="1" si="429"/>
        <v>6</v>
      </c>
      <c r="J1432" t="str">
        <f t="shared" ca="1" si="430"/>
        <v>App - 微信 - 微信支付</v>
      </c>
      <c r="K1432" t="str">
        <f t="shared" ca="1" si="431"/>
        <v>137****4325</v>
      </c>
      <c r="L1432">
        <f t="shared" si="432"/>
        <v>1432</v>
      </c>
      <c r="M1432">
        <f t="shared" si="433"/>
        <v>1431</v>
      </c>
      <c r="N1432" s="3">
        <f t="shared" ca="1" si="439"/>
        <v>166876</v>
      </c>
      <c r="O1432" s="5">
        <f t="shared" ca="1" si="434"/>
        <v>126488</v>
      </c>
      <c r="P1432" t="str">
        <f t="shared" ca="1" si="435"/>
        <v xml:space="preserve"> 微信支付 </v>
      </c>
      <c r="Q1432" t="str">
        <f t="shared" ca="1" si="436"/>
        <v xml:space="preserve"> 信用卡 </v>
      </c>
      <c r="R1432" t="str">
        <f t="shared" ca="1" si="437"/>
        <v xml:space="preserve"> 信用卡 </v>
      </c>
      <c r="S1432" t="str">
        <f t="shared" ca="1" si="438"/>
        <v>微信支付 - 信用卡 - 信用卡</v>
      </c>
    </row>
    <row r="1433" spans="1:19" x14ac:dyDescent="0.2">
      <c r="A1433" s="3">
        <f t="shared" ca="1" si="424"/>
        <v>126488</v>
      </c>
      <c r="B1433">
        <v>101219</v>
      </c>
      <c r="C1433">
        <f t="shared" ca="1" si="425"/>
        <v>13619430474</v>
      </c>
      <c r="D1433" t="str">
        <f t="shared" ca="1" si="440"/>
        <v xml:space="preserve"> 微信 </v>
      </c>
      <c r="E1433" t="str">
        <f t="shared" ca="1" si="440"/>
        <v xml:space="preserve"> 天猫 </v>
      </c>
      <c r="F1433" t="str">
        <f t="shared" ca="1" si="426"/>
        <v xml:space="preserve"> 信用卡 </v>
      </c>
      <c r="G1433" t="str">
        <f t="shared" ca="1" si="427"/>
        <v xml:space="preserve"> 微信 - 天猫 - 信用卡 </v>
      </c>
      <c r="H1433" t="str">
        <f t="shared" ca="1" si="428"/>
        <v>0474</v>
      </c>
      <c r="I1433">
        <f t="shared" ca="1" si="429"/>
        <v>6</v>
      </c>
      <c r="J1433" t="str">
        <f t="shared" ca="1" si="430"/>
        <v>微信 - 天猫 - 信用卡</v>
      </c>
      <c r="K1433" t="str">
        <f t="shared" ca="1" si="431"/>
        <v>136****0474</v>
      </c>
      <c r="L1433">
        <f t="shared" si="432"/>
        <v>1433</v>
      </c>
      <c r="M1433">
        <f t="shared" si="433"/>
        <v>1432</v>
      </c>
      <c r="N1433" s="3">
        <f t="shared" ca="1" si="439"/>
        <v>106387</v>
      </c>
      <c r="O1433" s="5">
        <f t="shared" ca="1" si="434"/>
        <v>139744</v>
      </c>
      <c r="P1433" t="str">
        <f t="shared" ca="1" si="435"/>
        <v xml:space="preserve"> 信用卡 </v>
      </c>
      <c r="Q1433" t="str">
        <f t="shared" ca="1" si="436"/>
        <v xml:space="preserve"> 支付宝 </v>
      </c>
      <c r="R1433" t="str">
        <f t="shared" ca="1" si="437"/>
        <v xml:space="preserve"> 信用卡 </v>
      </c>
      <c r="S1433" t="str">
        <f t="shared" ca="1" si="438"/>
        <v>信用卡 - 支付宝 - 信用卡</v>
      </c>
    </row>
    <row r="1434" spans="1:19" x14ac:dyDescent="0.2">
      <c r="A1434" s="3">
        <f t="shared" ca="1" si="424"/>
        <v>139744</v>
      </c>
      <c r="B1434">
        <v>101412</v>
      </c>
      <c r="C1434">
        <f t="shared" ca="1" si="425"/>
        <v>13133566859</v>
      </c>
      <c r="D1434" t="str">
        <f t="shared" ca="1" si="440"/>
        <v xml:space="preserve"> 微信 </v>
      </c>
      <c r="E1434" t="str">
        <f t="shared" ca="1" si="440"/>
        <v xml:space="preserve"> 微信 </v>
      </c>
      <c r="F1434" t="str">
        <f t="shared" ca="1" si="426"/>
        <v xml:space="preserve"> 支付宝 </v>
      </c>
      <c r="G1434" t="str">
        <f t="shared" ca="1" si="427"/>
        <v xml:space="preserve"> 微信 - 微信 - 支付宝 </v>
      </c>
      <c r="H1434" t="str">
        <f t="shared" ca="1" si="428"/>
        <v>6859</v>
      </c>
      <c r="I1434">
        <f t="shared" ca="1" si="429"/>
        <v>6</v>
      </c>
      <c r="J1434" t="str">
        <f t="shared" ca="1" si="430"/>
        <v>微信 - 微信 - 支付宝</v>
      </c>
      <c r="K1434" t="str">
        <f t="shared" ca="1" si="431"/>
        <v>131****6859</v>
      </c>
      <c r="L1434">
        <f t="shared" si="432"/>
        <v>1434</v>
      </c>
      <c r="M1434">
        <f t="shared" si="433"/>
        <v>1433</v>
      </c>
      <c r="N1434" s="3">
        <f t="shared" ca="1" si="439"/>
        <v>126890</v>
      </c>
      <c r="O1434" s="5">
        <f t="shared" ca="1" si="434"/>
        <v>139861</v>
      </c>
      <c r="P1434" t="str">
        <f t="shared" ca="1" si="435"/>
        <v xml:space="preserve"> 支付宝 </v>
      </c>
      <c r="Q1434" t="str">
        <f t="shared" ca="1" si="436"/>
        <v xml:space="preserve"> 支付宝 </v>
      </c>
      <c r="R1434" t="str">
        <f t="shared" ca="1" si="437"/>
        <v xml:space="preserve"> 微信支付 </v>
      </c>
      <c r="S1434" t="str">
        <f t="shared" ca="1" si="438"/>
        <v>支付宝 - 支付宝 - 微信支付</v>
      </c>
    </row>
    <row r="1435" spans="1:19" x14ac:dyDescent="0.2">
      <c r="A1435" s="3">
        <f t="shared" ca="1" si="424"/>
        <v>139861</v>
      </c>
      <c r="B1435">
        <v>100466</v>
      </c>
      <c r="C1435">
        <f t="shared" ca="1" si="425"/>
        <v>13456111963</v>
      </c>
      <c r="D1435" t="str">
        <f t="shared" ca="1" si="440"/>
        <v xml:space="preserve"> App </v>
      </c>
      <c r="E1435" t="str">
        <f t="shared" ca="1" si="440"/>
        <v xml:space="preserve"> App </v>
      </c>
      <c r="F1435" t="str">
        <f t="shared" ca="1" si="426"/>
        <v xml:space="preserve"> 微信支付 </v>
      </c>
      <c r="G1435" t="str">
        <f t="shared" ca="1" si="427"/>
        <v xml:space="preserve"> App - App - 微信支付 </v>
      </c>
      <c r="H1435" t="str">
        <f t="shared" ca="1" si="428"/>
        <v>1963</v>
      </c>
      <c r="I1435">
        <f t="shared" ca="1" si="429"/>
        <v>6</v>
      </c>
      <c r="J1435" t="str">
        <f t="shared" ca="1" si="430"/>
        <v>App - App - 微信支付</v>
      </c>
      <c r="K1435" t="str">
        <f t="shared" ca="1" si="431"/>
        <v>134****1963</v>
      </c>
      <c r="L1435">
        <f t="shared" si="432"/>
        <v>1435</v>
      </c>
      <c r="M1435">
        <f t="shared" si="433"/>
        <v>1434</v>
      </c>
      <c r="N1435" s="3">
        <f t="shared" ca="1" si="439"/>
        <v>102225</v>
      </c>
      <c r="O1435" s="5">
        <f t="shared" ca="1" si="434"/>
        <v>137842</v>
      </c>
      <c r="P1435" t="str">
        <f t="shared" ca="1" si="435"/>
        <v xml:space="preserve"> 微信支付 </v>
      </c>
      <c r="Q1435" t="str">
        <f t="shared" ca="1" si="436"/>
        <v xml:space="preserve"> 微信支付 </v>
      </c>
      <c r="R1435" t="str">
        <f t="shared" ca="1" si="437"/>
        <v xml:space="preserve"> 信用卡 </v>
      </c>
      <c r="S1435" t="str">
        <f t="shared" ca="1" si="438"/>
        <v>微信支付 - 微信支付 - 信用卡</v>
      </c>
    </row>
    <row r="1436" spans="1:19" x14ac:dyDescent="0.2">
      <c r="A1436" s="3">
        <f t="shared" ca="1" si="424"/>
        <v>137842</v>
      </c>
      <c r="B1436">
        <v>100881</v>
      </c>
      <c r="C1436">
        <f t="shared" ca="1" si="425"/>
        <v>13818997573</v>
      </c>
      <c r="D1436" t="str">
        <f t="shared" ca="1" si="440"/>
        <v xml:space="preserve"> 微信 </v>
      </c>
      <c r="E1436" t="str">
        <f t="shared" ca="1" si="440"/>
        <v xml:space="preserve"> 天猫 </v>
      </c>
      <c r="F1436" t="str">
        <f t="shared" ca="1" si="426"/>
        <v xml:space="preserve"> 微信支付 </v>
      </c>
      <c r="G1436" t="str">
        <f t="shared" ca="1" si="427"/>
        <v xml:space="preserve"> 微信 - 天猫 - 微信支付 </v>
      </c>
      <c r="H1436" t="str">
        <f t="shared" ca="1" si="428"/>
        <v>7573</v>
      </c>
      <c r="I1436">
        <f t="shared" ca="1" si="429"/>
        <v>6</v>
      </c>
      <c r="J1436" t="str">
        <f t="shared" ca="1" si="430"/>
        <v>微信 - 天猫 - 微信支付</v>
      </c>
      <c r="K1436" t="str">
        <f t="shared" ca="1" si="431"/>
        <v>138****7573</v>
      </c>
      <c r="L1436">
        <f t="shared" si="432"/>
        <v>1436</v>
      </c>
      <c r="M1436">
        <f t="shared" si="433"/>
        <v>1435</v>
      </c>
      <c r="N1436" s="3">
        <f t="shared" ca="1" si="439"/>
        <v>192741</v>
      </c>
      <c r="O1436" s="5">
        <f t="shared" ca="1" si="434"/>
        <v>196478</v>
      </c>
      <c r="P1436" t="str">
        <f t="shared" ca="1" si="435"/>
        <v xml:space="preserve"> 信用卡 </v>
      </c>
      <c r="Q1436" t="str">
        <f t="shared" ca="1" si="436"/>
        <v xml:space="preserve"> 信用卡 </v>
      </c>
      <c r="R1436" t="str">
        <f t="shared" ca="1" si="437"/>
        <v xml:space="preserve"> 支付宝 </v>
      </c>
      <c r="S1436" t="str">
        <f t="shared" ca="1" si="438"/>
        <v>信用卡 - 信用卡 - 支付宝</v>
      </c>
    </row>
    <row r="1437" spans="1:19" x14ac:dyDescent="0.2">
      <c r="A1437" s="3">
        <f t="shared" ca="1" si="424"/>
        <v>196478</v>
      </c>
      <c r="B1437">
        <v>100144</v>
      </c>
      <c r="C1437">
        <f t="shared" ca="1" si="425"/>
        <v>13043883432</v>
      </c>
      <c r="D1437" t="str">
        <f t="shared" ca="1" si="440"/>
        <v xml:space="preserve"> 微信 </v>
      </c>
      <c r="E1437" t="str">
        <f t="shared" ca="1" si="440"/>
        <v xml:space="preserve"> 天猫 </v>
      </c>
      <c r="F1437" t="str">
        <f t="shared" ca="1" si="426"/>
        <v xml:space="preserve"> 信用卡 </v>
      </c>
      <c r="G1437" t="str">
        <f t="shared" ca="1" si="427"/>
        <v xml:space="preserve"> 微信 - 天猫 - 信用卡 </v>
      </c>
      <c r="H1437" t="str">
        <f t="shared" ca="1" si="428"/>
        <v>3432</v>
      </c>
      <c r="I1437">
        <f t="shared" ca="1" si="429"/>
        <v>6</v>
      </c>
      <c r="J1437" t="str">
        <f t="shared" ca="1" si="430"/>
        <v>微信 - 天猫 - 信用卡</v>
      </c>
      <c r="K1437" t="str">
        <f t="shared" ca="1" si="431"/>
        <v>130****3432</v>
      </c>
      <c r="L1437">
        <f t="shared" si="432"/>
        <v>1437</v>
      </c>
      <c r="M1437">
        <f t="shared" si="433"/>
        <v>1436</v>
      </c>
      <c r="N1437" s="3">
        <f t="shared" ca="1" si="439"/>
        <v>127327</v>
      </c>
      <c r="O1437" s="5">
        <f t="shared" ca="1" si="434"/>
        <v>180039</v>
      </c>
      <c r="P1437" t="str">
        <f t="shared" ca="1" si="435"/>
        <v xml:space="preserve"> 微信支付 </v>
      </c>
      <c r="Q1437" t="str">
        <f t="shared" ca="1" si="436"/>
        <v xml:space="preserve"> 信用卡 </v>
      </c>
      <c r="R1437" t="str">
        <f t="shared" ca="1" si="437"/>
        <v xml:space="preserve"> 信用卡 </v>
      </c>
      <c r="S1437" t="str">
        <f t="shared" ca="1" si="438"/>
        <v>微信支付 - 信用卡 - 信用卡</v>
      </c>
    </row>
    <row r="1438" spans="1:19" x14ac:dyDescent="0.2">
      <c r="A1438" s="3">
        <f t="shared" ca="1" si="424"/>
        <v>180039</v>
      </c>
      <c r="B1438">
        <v>100573</v>
      </c>
      <c r="C1438">
        <f t="shared" ca="1" si="425"/>
        <v>13988761434</v>
      </c>
      <c r="D1438" t="str">
        <f t="shared" ca="1" si="440"/>
        <v xml:space="preserve"> 微信 </v>
      </c>
      <c r="E1438" t="str">
        <f t="shared" ca="1" si="440"/>
        <v xml:space="preserve"> 微信 </v>
      </c>
      <c r="F1438" t="str">
        <f t="shared" ca="1" si="426"/>
        <v xml:space="preserve"> 微信支付 </v>
      </c>
      <c r="G1438" t="str">
        <f t="shared" ca="1" si="427"/>
        <v xml:space="preserve"> 微信 - 微信 - 微信支付 </v>
      </c>
      <c r="H1438" t="str">
        <f t="shared" ca="1" si="428"/>
        <v>1434</v>
      </c>
      <c r="I1438">
        <f t="shared" ca="1" si="429"/>
        <v>6</v>
      </c>
      <c r="J1438" t="str">
        <f t="shared" ca="1" si="430"/>
        <v>微信 - 微信 - 微信支付</v>
      </c>
      <c r="K1438" t="str">
        <f t="shared" ca="1" si="431"/>
        <v>139****1434</v>
      </c>
      <c r="L1438">
        <f t="shared" si="432"/>
        <v>1438</v>
      </c>
      <c r="M1438">
        <f t="shared" si="433"/>
        <v>1437</v>
      </c>
      <c r="N1438" s="3">
        <f t="shared" ca="1" si="439"/>
        <v>171866</v>
      </c>
      <c r="O1438" s="5">
        <f t="shared" ca="1" si="434"/>
        <v>117485</v>
      </c>
      <c r="P1438" t="str">
        <f t="shared" ca="1" si="435"/>
        <v xml:space="preserve"> 信用卡 </v>
      </c>
      <c r="Q1438" t="str">
        <f t="shared" ca="1" si="436"/>
        <v xml:space="preserve"> 微信支付 </v>
      </c>
      <c r="R1438" t="str">
        <f t="shared" ca="1" si="437"/>
        <v xml:space="preserve"> 支付宝 </v>
      </c>
      <c r="S1438" t="str">
        <f t="shared" ca="1" si="438"/>
        <v>信用卡 - 微信支付 - 支付宝</v>
      </c>
    </row>
    <row r="1439" spans="1:19" x14ac:dyDescent="0.2">
      <c r="A1439" s="3">
        <f t="shared" ca="1" si="424"/>
        <v>117485</v>
      </c>
      <c r="B1439">
        <v>100519</v>
      </c>
      <c r="C1439">
        <f t="shared" ca="1" si="425"/>
        <v>13130430750</v>
      </c>
      <c r="D1439" t="str">
        <f t="shared" ca="1" si="440"/>
        <v xml:space="preserve"> 微信 </v>
      </c>
      <c r="E1439" t="str">
        <f t="shared" ca="1" si="440"/>
        <v xml:space="preserve"> 天猫 </v>
      </c>
      <c r="F1439" t="str">
        <f t="shared" ca="1" si="426"/>
        <v xml:space="preserve"> 微信支付 </v>
      </c>
      <c r="G1439" t="str">
        <f t="shared" ca="1" si="427"/>
        <v xml:space="preserve"> 微信 - 天猫 - 微信支付 </v>
      </c>
      <c r="H1439" t="str">
        <f t="shared" ca="1" si="428"/>
        <v>0750</v>
      </c>
      <c r="I1439">
        <f t="shared" ca="1" si="429"/>
        <v>6</v>
      </c>
      <c r="J1439" t="str">
        <f t="shared" ca="1" si="430"/>
        <v>微信 - 天猫 - 微信支付</v>
      </c>
      <c r="K1439" t="str">
        <f t="shared" ca="1" si="431"/>
        <v>131****0750</v>
      </c>
      <c r="L1439">
        <f t="shared" si="432"/>
        <v>1439</v>
      </c>
      <c r="M1439">
        <f t="shared" si="433"/>
        <v>1438</v>
      </c>
      <c r="N1439" s="3">
        <f t="shared" ca="1" si="439"/>
        <v>142833</v>
      </c>
      <c r="O1439" s="5">
        <f t="shared" ca="1" si="434"/>
        <v>132306</v>
      </c>
      <c r="P1439" t="str">
        <f t="shared" ca="1" si="435"/>
        <v xml:space="preserve"> 微信支付 </v>
      </c>
      <c r="Q1439" t="str">
        <f t="shared" ca="1" si="436"/>
        <v xml:space="preserve"> 微信支付 </v>
      </c>
      <c r="R1439" t="str">
        <f t="shared" ca="1" si="437"/>
        <v xml:space="preserve"> 微信支付 </v>
      </c>
      <c r="S1439" t="str">
        <f t="shared" ca="1" si="438"/>
        <v>微信支付 - 微信支付 - 微信支付</v>
      </c>
    </row>
    <row r="1440" spans="1:19" x14ac:dyDescent="0.2">
      <c r="A1440" s="3">
        <f t="shared" ca="1" si="424"/>
        <v>132306</v>
      </c>
      <c r="B1440">
        <v>100595</v>
      </c>
      <c r="C1440">
        <f t="shared" ca="1" si="425"/>
        <v>13106621865</v>
      </c>
      <c r="D1440" t="str">
        <f t="shared" ca="1" si="440"/>
        <v xml:space="preserve"> 微信 </v>
      </c>
      <c r="E1440" t="str">
        <f t="shared" ca="1" si="440"/>
        <v xml:space="preserve"> 微信 </v>
      </c>
      <c r="F1440" t="str">
        <f t="shared" ca="1" si="426"/>
        <v xml:space="preserve"> 支付宝 </v>
      </c>
      <c r="G1440" t="str">
        <f t="shared" ca="1" si="427"/>
        <v xml:space="preserve"> 微信 - 微信 - 支付宝 </v>
      </c>
      <c r="H1440" t="str">
        <f t="shared" ca="1" si="428"/>
        <v>1865</v>
      </c>
      <c r="I1440">
        <f t="shared" ca="1" si="429"/>
        <v>6</v>
      </c>
      <c r="J1440" t="str">
        <f t="shared" ca="1" si="430"/>
        <v>微信 - 微信 - 支付宝</v>
      </c>
      <c r="K1440" t="str">
        <f t="shared" ca="1" si="431"/>
        <v>131****1865</v>
      </c>
      <c r="L1440">
        <f t="shared" si="432"/>
        <v>1440</v>
      </c>
      <c r="M1440">
        <f t="shared" si="433"/>
        <v>1439</v>
      </c>
      <c r="N1440" s="3">
        <f t="shared" ca="1" si="439"/>
        <v>115080</v>
      </c>
      <c r="O1440" s="5">
        <f t="shared" ca="1" si="434"/>
        <v>186259</v>
      </c>
      <c r="P1440" t="str">
        <f t="shared" ca="1" si="435"/>
        <v xml:space="preserve"> 信用卡 </v>
      </c>
      <c r="Q1440" t="str">
        <f t="shared" ca="1" si="436"/>
        <v xml:space="preserve"> 微信支付 </v>
      </c>
      <c r="R1440" t="str">
        <f t="shared" ca="1" si="437"/>
        <v xml:space="preserve"> 微信支付 </v>
      </c>
      <c r="S1440" t="str">
        <f t="shared" ca="1" si="438"/>
        <v>信用卡 - 微信支付 - 微信支付</v>
      </c>
    </row>
    <row r="1441" spans="1:19" x14ac:dyDescent="0.2">
      <c r="A1441" s="3">
        <f t="shared" ca="1" si="424"/>
        <v>186259</v>
      </c>
      <c r="B1441">
        <v>100293</v>
      </c>
      <c r="C1441">
        <f t="shared" ca="1" si="425"/>
        <v>13965559838</v>
      </c>
      <c r="D1441" t="str">
        <f t="shared" ca="1" si="440"/>
        <v xml:space="preserve"> 天猫 </v>
      </c>
      <c r="E1441" t="str">
        <f t="shared" ca="1" si="440"/>
        <v xml:space="preserve"> 微信 </v>
      </c>
      <c r="F1441" t="str">
        <f t="shared" ca="1" si="426"/>
        <v xml:space="preserve"> 支付宝 </v>
      </c>
      <c r="G1441" t="str">
        <f t="shared" ca="1" si="427"/>
        <v xml:space="preserve"> 天猫 - 微信 - 支付宝 </v>
      </c>
      <c r="H1441" t="str">
        <f t="shared" ca="1" si="428"/>
        <v>9838</v>
      </c>
      <c r="I1441">
        <f t="shared" ca="1" si="429"/>
        <v>6</v>
      </c>
      <c r="J1441" t="str">
        <f t="shared" ca="1" si="430"/>
        <v>天猫 - 微信 - 支付宝</v>
      </c>
      <c r="K1441" t="str">
        <f t="shared" ca="1" si="431"/>
        <v>139****9838</v>
      </c>
      <c r="L1441">
        <f t="shared" si="432"/>
        <v>1441</v>
      </c>
      <c r="M1441">
        <f t="shared" si="433"/>
        <v>1440</v>
      </c>
      <c r="N1441" s="3">
        <f t="shared" ca="1" si="439"/>
        <v>190202</v>
      </c>
      <c r="O1441" s="5">
        <f t="shared" ca="1" si="434"/>
        <v>153668</v>
      </c>
      <c r="P1441" t="str">
        <f t="shared" ca="1" si="435"/>
        <v xml:space="preserve"> 信用卡 </v>
      </c>
      <c r="Q1441" t="str">
        <f t="shared" ca="1" si="436"/>
        <v xml:space="preserve"> 支付宝 </v>
      </c>
      <c r="R1441" t="str">
        <f t="shared" ca="1" si="437"/>
        <v xml:space="preserve"> 信用卡 </v>
      </c>
      <c r="S1441" t="str">
        <f t="shared" ca="1" si="438"/>
        <v>信用卡 - 支付宝 - 信用卡</v>
      </c>
    </row>
    <row r="1442" spans="1:19" x14ac:dyDescent="0.2">
      <c r="A1442" s="3">
        <f t="shared" ca="1" si="424"/>
        <v>153668</v>
      </c>
      <c r="B1442">
        <v>101350</v>
      </c>
      <c r="C1442">
        <f t="shared" ca="1" si="425"/>
        <v>13412357226</v>
      </c>
      <c r="D1442" t="str">
        <f t="shared" ref="D1442:E1461" ca="1" si="441">IF(RAND()&lt;0.33," 天猫 ",IF(RAND()&lt;0.66," 微信 "," App "))</f>
        <v xml:space="preserve"> 天猫 </v>
      </c>
      <c r="E1442" t="str">
        <f t="shared" ca="1" si="441"/>
        <v xml:space="preserve"> 微信 </v>
      </c>
      <c r="F1442" t="str">
        <f t="shared" ca="1" si="426"/>
        <v xml:space="preserve"> 微信支付 </v>
      </c>
      <c r="G1442" t="str">
        <f t="shared" ca="1" si="427"/>
        <v xml:space="preserve"> 天猫 - 微信 - 微信支付 </v>
      </c>
      <c r="H1442" t="str">
        <f t="shared" ca="1" si="428"/>
        <v>7226</v>
      </c>
      <c r="I1442">
        <f t="shared" ca="1" si="429"/>
        <v>6</v>
      </c>
      <c r="J1442" t="str">
        <f t="shared" ca="1" si="430"/>
        <v>天猫 - 微信 - 微信支付</v>
      </c>
      <c r="K1442" t="str">
        <f t="shared" ca="1" si="431"/>
        <v>134****7226</v>
      </c>
      <c r="L1442">
        <f t="shared" si="432"/>
        <v>1442</v>
      </c>
      <c r="M1442">
        <f t="shared" si="433"/>
        <v>1441</v>
      </c>
      <c r="N1442" s="3">
        <f t="shared" ca="1" si="439"/>
        <v>184718</v>
      </c>
      <c r="O1442" s="5">
        <f t="shared" ca="1" si="434"/>
        <v>137050</v>
      </c>
      <c r="P1442" t="str">
        <f t="shared" ca="1" si="435"/>
        <v xml:space="preserve"> 支付宝 </v>
      </c>
      <c r="Q1442" t="str">
        <f t="shared" ca="1" si="436"/>
        <v xml:space="preserve"> 微信支付 </v>
      </c>
      <c r="R1442" t="str">
        <f t="shared" ca="1" si="437"/>
        <v xml:space="preserve"> 信用卡 </v>
      </c>
      <c r="S1442" t="str">
        <f t="shared" ca="1" si="438"/>
        <v>支付宝 - 微信支付 - 信用卡</v>
      </c>
    </row>
    <row r="1443" spans="1:19" x14ac:dyDescent="0.2">
      <c r="A1443" s="3">
        <f t="shared" ca="1" si="424"/>
        <v>137050</v>
      </c>
      <c r="B1443">
        <v>100440</v>
      </c>
      <c r="C1443">
        <f t="shared" ca="1" si="425"/>
        <v>13808667559</v>
      </c>
      <c r="D1443" t="str">
        <f t="shared" ca="1" si="441"/>
        <v xml:space="preserve"> 微信 </v>
      </c>
      <c r="E1443" t="str">
        <f t="shared" ca="1" si="441"/>
        <v xml:space="preserve"> 天猫 </v>
      </c>
      <c r="F1443" t="str">
        <f t="shared" ca="1" si="426"/>
        <v xml:space="preserve"> 信用卡 </v>
      </c>
      <c r="G1443" t="str">
        <f t="shared" ca="1" si="427"/>
        <v xml:space="preserve"> 微信 - 天猫 - 信用卡 </v>
      </c>
      <c r="H1443" t="str">
        <f t="shared" ca="1" si="428"/>
        <v>7559</v>
      </c>
      <c r="I1443">
        <f t="shared" ca="1" si="429"/>
        <v>6</v>
      </c>
      <c r="J1443" t="str">
        <f t="shared" ca="1" si="430"/>
        <v>微信 - 天猫 - 信用卡</v>
      </c>
      <c r="K1443" t="str">
        <f t="shared" ca="1" si="431"/>
        <v>138****7559</v>
      </c>
      <c r="L1443">
        <f t="shared" si="432"/>
        <v>1443</v>
      </c>
      <c r="M1443">
        <f t="shared" si="433"/>
        <v>1442</v>
      </c>
      <c r="N1443" s="3">
        <f t="shared" ca="1" si="439"/>
        <v>123420</v>
      </c>
      <c r="O1443" s="5">
        <f t="shared" ca="1" si="434"/>
        <v>199528</v>
      </c>
      <c r="P1443" t="str">
        <f t="shared" ca="1" si="435"/>
        <v xml:space="preserve"> 支付宝 </v>
      </c>
      <c r="Q1443" t="str">
        <f t="shared" ca="1" si="436"/>
        <v xml:space="preserve"> 支付宝 </v>
      </c>
      <c r="R1443" t="str">
        <f t="shared" ca="1" si="437"/>
        <v xml:space="preserve"> 微信支付 </v>
      </c>
      <c r="S1443" t="str">
        <f t="shared" ca="1" si="438"/>
        <v>支付宝 - 支付宝 - 微信支付</v>
      </c>
    </row>
    <row r="1444" spans="1:19" x14ac:dyDescent="0.2">
      <c r="A1444" s="3">
        <f t="shared" ca="1" si="424"/>
        <v>199528</v>
      </c>
      <c r="B1444">
        <v>100748</v>
      </c>
      <c r="C1444">
        <f t="shared" ca="1" si="425"/>
        <v>13189400504</v>
      </c>
      <c r="D1444" t="str">
        <f t="shared" ca="1" si="441"/>
        <v xml:space="preserve"> 天猫 </v>
      </c>
      <c r="E1444" t="str">
        <f t="shared" ca="1" si="441"/>
        <v xml:space="preserve"> 天猫 </v>
      </c>
      <c r="F1444" t="str">
        <f t="shared" ca="1" si="426"/>
        <v xml:space="preserve"> 微信支付 </v>
      </c>
      <c r="G1444" t="str">
        <f t="shared" ca="1" si="427"/>
        <v xml:space="preserve"> 天猫 - 天猫 - 微信支付 </v>
      </c>
      <c r="H1444" t="str">
        <f t="shared" ca="1" si="428"/>
        <v>0504</v>
      </c>
      <c r="I1444">
        <f t="shared" ca="1" si="429"/>
        <v>6</v>
      </c>
      <c r="J1444" t="str">
        <f t="shared" ca="1" si="430"/>
        <v>天猫 - 天猫 - 微信支付</v>
      </c>
      <c r="K1444" t="str">
        <f t="shared" ca="1" si="431"/>
        <v>131****0504</v>
      </c>
      <c r="L1444">
        <f t="shared" si="432"/>
        <v>1444</v>
      </c>
      <c r="M1444">
        <f t="shared" si="433"/>
        <v>1443</v>
      </c>
      <c r="N1444" s="3">
        <f t="shared" ca="1" si="439"/>
        <v>113571</v>
      </c>
      <c r="O1444" s="5">
        <f t="shared" ca="1" si="434"/>
        <v>146060</v>
      </c>
      <c r="P1444" t="str">
        <f t="shared" ca="1" si="435"/>
        <v xml:space="preserve"> 微信支付 </v>
      </c>
      <c r="Q1444" t="str">
        <f t="shared" ca="1" si="436"/>
        <v xml:space="preserve"> 信用卡 </v>
      </c>
      <c r="R1444" t="str">
        <f t="shared" ca="1" si="437"/>
        <v xml:space="preserve"> 支付宝 </v>
      </c>
      <c r="S1444" t="str">
        <f t="shared" ca="1" si="438"/>
        <v>微信支付 - 信用卡 - 支付宝</v>
      </c>
    </row>
    <row r="1445" spans="1:19" x14ac:dyDescent="0.2">
      <c r="A1445" s="3">
        <f t="shared" ca="1" si="424"/>
        <v>146060</v>
      </c>
      <c r="B1445">
        <v>101049</v>
      </c>
      <c r="C1445">
        <f t="shared" ca="1" si="425"/>
        <v>13573820748</v>
      </c>
      <c r="D1445" t="str">
        <f t="shared" ca="1" si="441"/>
        <v xml:space="preserve"> 微信 </v>
      </c>
      <c r="E1445" t="str">
        <f t="shared" ca="1" si="441"/>
        <v xml:space="preserve"> App </v>
      </c>
      <c r="F1445" t="str">
        <f t="shared" ca="1" si="426"/>
        <v xml:space="preserve"> 信用卡 </v>
      </c>
      <c r="G1445" t="str">
        <f t="shared" ca="1" si="427"/>
        <v xml:space="preserve"> 微信 - App - 信用卡 </v>
      </c>
      <c r="H1445" t="str">
        <f t="shared" ca="1" si="428"/>
        <v>0748</v>
      </c>
      <c r="I1445">
        <f t="shared" ca="1" si="429"/>
        <v>6</v>
      </c>
      <c r="J1445" t="str">
        <f t="shared" ca="1" si="430"/>
        <v>微信 - App - 信用卡</v>
      </c>
      <c r="K1445" t="str">
        <f t="shared" ca="1" si="431"/>
        <v>135****0748</v>
      </c>
      <c r="L1445">
        <f t="shared" si="432"/>
        <v>1445</v>
      </c>
      <c r="M1445">
        <f t="shared" si="433"/>
        <v>1444</v>
      </c>
      <c r="N1445" s="3">
        <f t="shared" ca="1" si="439"/>
        <v>178636</v>
      </c>
      <c r="O1445" s="5">
        <f t="shared" ca="1" si="434"/>
        <v>128494</v>
      </c>
      <c r="P1445" t="str">
        <f t="shared" ca="1" si="435"/>
        <v xml:space="preserve"> 微信支付 </v>
      </c>
      <c r="Q1445" t="str">
        <f t="shared" ca="1" si="436"/>
        <v xml:space="preserve"> 信用卡 </v>
      </c>
      <c r="R1445" t="str">
        <f t="shared" ca="1" si="437"/>
        <v xml:space="preserve"> 微信支付 </v>
      </c>
      <c r="S1445" t="str">
        <f t="shared" ca="1" si="438"/>
        <v>微信支付 - 信用卡 - 微信支付</v>
      </c>
    </row>
    <row r="1446" spans="1:19" x14ac:dyDescent="0.2">
      <c r="A1446" s="3">
        <f t="shared" ca="1" si="424"/>
        <v>128494</v>
      </c>
      <c r="B1446">
        <v>100097</v>
      </c>
      <c r="C1446">
        <f t="shared" ca="1" si="425"/>
        <v>13436057365</v>
      </c>
      <c r="D1446" t="str">
        <f t="shared" ca="1" si="441"/>
        <v xml:space="preserve"> 天猫 </v>
      </c>
      <c r="E1446" t="str">
        <f t="shared" ca="1" si="441"/>
        <v xml:space="preserve"> App </v>
      </c>
      <c r="F1446" t="str">
        <f t="shared" ca="1" si="426"/>
        <v xml:space="preserve"> 微信支付 </v>
      </c>
      <c r="G1446" t="str">
        <f t="shared" ca="1" si="427"/>
        <v xml:space="preserve"> 天猫 - App - 微信支付 </v>
      </c>
      <c r="H1446" t="str">
        <f t="shared" ca="1" si="428"/>
        <v>7365</v>
      </c>
      <c r="I1446">
        <f t="shared" ca="1" si="429"/>
        <v>6</v>
      </c>
      <c r="J1446" t="str">
        <f t="shared" ca="1" si="430"/>
        <v>天猫 - App - 微信支付</v>
      </c>
      <c r="K1446" t="str">
        <f t="shared" ca="1" si="431"/>
        <v>134****7365</v>
      </c>
      <c r="L1446">
        <f t="shared" si="432"/>
        <v>1446</v>
      </c>
      <c r="M1446">
        <f t="shared" si="433"/>
        <v>1445</v>
      </c>
      <c r="N1446" s="3">
        <f t="shared" ca="1" si="439"/>
        <v>113480</v>
      </c>
      <c r="O1446" s="5">
        <f t="shared" ca="1" si="434"/>
        <v>136311</v>
      </c>
      <c r="P1446" t="str">
        <f t="shared" ca="1" si="435"/>
        <v xml:space="preserve"> 信用卡 </v>
      </c>
      <c r="Q1446" t="str">
        <f t="shared" ca="1" si="436"/>
        <v xml:space="preserve"> 支付宝 </v>
      </c>
      <c r="R1446" t="str">
        <f t="shared" ca="1" si="437"/>
        <v xml:space="preserve"> 微信支付 </v>
      </c>
      <c r="S1446" t="str">
        <f t="shared" ca="1" si="438"/>
        <v>信用卡 - 支付宝 - 微信支付</v>
      </c>
    </row>
    <row r="1447" spans="1:19" x14ac:dyDescent="0.2">
      <c r="A1447" s="3">
        <f t="shared" ca="1" si="424"/>
        <v>136311</v>
      </c>
      <c r="B1447">
        <v>101017</v>
      </c>
      <c r="C1447">
        <f t="shared" ca="1" si="425"/>
        <v>13074942888</v>
      </c>
      <c r="D1447" t="str">
        <f t="shared" ca="1" si="441"/>
        <v xml:space="preserve"> 天猫 </v>
      </c>
      <c r="E1447" t="str">
        <f t="shared" ca="1" si="441"/>
        <v xml:space="preserve"> 微信 </v>
      </c>
      <c r="F1447" t="str">
        <f t="shared" ca="1" si="426"/>
        <v xml:space="preserve"> 信用卡 </v>
      </c>
      <c r="G1447" t="str">
        <f t="shared" ca="1" si="427"/>
        <v xml:space="preserve"> 天猫 - 微信 - 信用卡 </v>
      </c>
      <c r="H1447" t="str">
        <f t="shared" ca="1" si="428"/>
        <v>2888</v>
      </c>
      <c r="I1447">
        <f t="shared" ca="1" si="429"/>
        <v>6</v>
      </c>
      <c r="J1447" t="str">
        <f t="shared" ca="1" si="430"/>
        <v>天猫 - 微信 - 信用卡</v>
      </c>
      <c r="K1447" t="str">
        <f t="shared" ca="1" si="431"/>
        <v>130****2888</v>
      </c>
      <c r="L1447">
        <f t="shared" si="432"/>
        <v>1447</v>
      </c>
      <c r="M1447">
        <f t="shared" si="433"/>
        <v>1446</v>
      </c>
      <c r="N1447" s="3">
        <f t="shared" ca="1" si="439"/>
        <v>139626</v>
      </c>
      <c r="O1447" s="5">
        <f t="shared" ca="1" si="434"/>
        <v>178045</v>
      </c>
      <c r="P1447" t="str">
        <f t="shared" ca="1" si="435"/>
        <v xml:space="preserve"> 支付宝 </v>
      </c>
      <c r="Q1447" t="str">
        <f t="shared" ca="1" si="436"/>
        <v xml:space="preserve"> 支付宝 </v>
      </c>
      <c r="R1447" t="str">
        <f t="shared" ca="1" si="437"/>
        <v xml:space="preserve"> 微信支付 </v>
      </c>
      <c r="S1447" t="str">
        <f t="shared" ca="1" si="438"/>
        <v>支付宝 - 支付宝 - 微信支付</v>
      </c>
    </row>
    <row r="1448" spans="1:19" x14ac:dyDescent="0.2">
      <c r="A1448" s="3">
        <f t="shared" ca="1" si="424"/>
        <v>178045</v>
      </c>
      <c r="B1448">
        <v>100054</v>
      </c>
      <c r="C1448">
        <f t="shared" ca="1" si="425"/>
        <v>13293944144</v>
      </c>
      <c r="D1448" t="str">
        <f t="shared" ca="1" si="441"/>
        <v xml:space="preserve"> 天猫 </v>
      </c>
      <c r="E1448" t="str">
        <f t="shared" ca="1" si="441"/>
        <v xml:space="preserve"> App </v>
      </c>
      <c r="F1448" t="str">
        <f t="shared" ca="1" si="426"/>
        <v xml:space="preserve"> 微信支付 </v>
      </c>
      <c r="G1448" t="str">
        <f t="shared" ca="1" si="427"/>
        <v xml:space="preserve"> 天猫 - App - 微信支付 </v>
      </c>
      <c r="H1448" t="str">
        <f t="shared" ca="1" si="428"/>
        <v>4144</v>
      </c>
      <c r="I1448">
        <f t="shared" ca="1" si="429"/>
        <v>6</v>
      </c>
      <c r="J1448" t="str">
        <f t="shared" ca="1" si="430"/>
        <v>天猫 - App - 微信支付</v>
      </c>
      <c r="K1448" t="str">
        <f t="shared" ca="1" si="431"/>
        <v>132****4144</v>
      </c>
      <c r="L1448">
        <f t="shared" si="432"/>
        <v>1448</v>
      </c>
      <c r="M1448">
        <f t="shared" si="433"/>
        <v>1447</v>
      </c>
      <c r="N1448" s="3">
        <f t="shared" ca="1" si="439"/>
        <v>121020</v>
      </c>
      <c r="O1448" s="5">
        <f t="shared" ca="1" si="434"/>
        <v>155747</v>
      </c>
      <c r="P1448" t="str">
        <f t="shared" ca="1" si="435"/>
        <v xml:space="preserve"> 支付宝 </v>
      </c>
      <c r="Q1448" t="str">
        <f t="shared" ca="1" si="436"/>
        <v xml:space="preserve"> 微信支付 </v>
      </c>
      <c r="R1448" t="str">
        <f t="shared" ca="1" si="437"/>
        <v xml:space="preserve"> 支付宝 </v>
      </c>
      <c r="S1448" t="str">
        <f t="shared" ca="1" si="438"/>
        <v>支付宝 - 微信支付 - 支付宝</v>
      </c>
    </row>
    <row r="1449" spans="1:19" x14ac:dyDescent="0.2">
      <c r="A1449" s="3">
        <f t="shared" ca="1" si="424"/>
        <v>155747</v>
      </c>
      <c r="B1449">
        <v>100880</v>
      </c>
      <c r="C1449">
        <f t="shared" ca="1" si="425"/>
        <v>13712827360</v>
      </c>
      <c r="D1449" t="str">
        <f t="shared" ca="1" si="441"/>
        <v xml:space="preserve"> 微信 </v>
      </c>
      <c r="E1449" t="str">
        <f t="shared" ca="1" si="441"/>
        <v xml:space="preserve"> 天猫 </v>
      </c>
      <c r="F1449" t="str">
        <f t="shared" ca="1" si="426"/>
        <v xml:space="preserve"> 微信支付 </v>
      </c>
      <c r="G1449" t="str">
        <f t="shared" ca="1" si="427"/>
        <v xml:space="preserve"> 微信 - 天猫 - 微信支付 </v>
      </c>
      <c r="H1449" t="str">
        <f t="shared" ca="1" si="428"/>
        <v>7360</v>
      </c>
      <c r="I1449">
        <f t="shared" ca="1" si="429"/>
        <v>6</v>
      </c>
      <c r="J1449" t="str">
        <f t="shared" ca="1" si="430"/>
        <v>微信 - 天猫 - 微信支付</v>
      </c>
      <c r="K1449" t="str">
        <f t="shared" ca="1" si="431"/>
        <v>137****7360</v>
      </c>
      <c r="L1449">
        <f t="shared" si="432"/>
        <v>1449</v>
      </c>
      <c r="M1449">
        <f t="shared" si="433"/>
        <v>1448</v>
      </c>
      <c r="N1449" s="3">
        <f t="shared" ca="1" si="439"/>
        <v>137842</v>
      </c>
      <c r="O1449" s="5">
        <f t="shared" ca="1" si="434"/>
        <v>170951</v>
      </c>
      <c r="P1449" t="str">
        <f t="shared" ca="1" si="435"/>
        <v xml:space="preserve"> 微信支付 </v>
      </c>
      <c r="Q1449" t="str">
        <f t="shared" ca="1" si="436"/>
        <v xml:space="preserve"> 信用卡 </v>
      </c>
      <c r="R1449" t="str">
        <f t="shared" ca="1" si="437"/>
        <v xml:space="preserve"> 支付宝 </v>
      </c>
      <c r="S1449" t="str">
        <f t="shared" ca="1" si="438"/>
        <v>微信支付 - 信用卡 - 支付宝</v>
      </c>
    </row>
    <row r="1450" spans="1:19" x14ac:dyDescent="0.2">
      <c r="A1450" s="3">
        <f t="shared" ca="1" si="424"/>
        <v>170951</v>
      </c>
      <c r="B1450">
        <v>100369</v>
      </c>
      <c r="C1450">
        <f t="shared" ca="1" si="425"/>
        <v>13859444974</v>
      </c>
      <c r="D1450" t="str">
        <f t="shared" ca="1" si="441"/>
        <v xml:space="preserve"> 微信 </v>
      </c>
      <c r="E1450" t="str">
        <f t="shared" ca="1" si="441"/>
        <v xml:space="preserve"> 微信 </v>
      </c>
      <c r="F1450" t="str">
        <f t="shared" ca="1" si="426"/>
        <v xml:space="preserve"> 信用卡 </v>
      </c>
      <c r="G1450" t="str">
        <f t="shared" ca="1" si="427"/>
        <v xml:space="preserve"> 微信 - 微信 - 信用卡 </v>
      </c>
      <c r="H1450" t="str">
        <f t="shared" ca="1" si="428"/>
        <v>4974</v>
      </c>
      <c r="I1450">
        <f t="shared" ca="1" si="429"/>
        <v>6</v>
      </c>
      <c r="J1450" t="str">
        <f t="shared" ca="1" si="430"/>
        <v>微信 - 微信 - 信用卡</v>
      </c>
      <c r="K1450" t="str">
        <f t="shared" ca="1" si="431"/>
        <v>138****4974</v>
      </c>
      <c r="L1450">
        <f t="shared" si="432"/>
        <v>1450</v>
      </c>
      <c r="M1450">
        <f t="shared" si="433"/>
        <v>1449</v>
      </c>
      <c r="N1450" s="3">
        <f t="shared" ca="1" si="439"/>
        <v>160991</v>
      </c>
      <c r="O1450" s="5">
        <f t="shared" ca="1" si="434"/>
        <v>191678</v>
      </c>
      <c r="P1450" t="str">
        <f t="shared" ca="1" si="435"/>
        <v xml:space="preserve"> 微信支付 </v>
      </c>
      <c r="Q1450" t="str">
        <f t="shared" ca="1" si="436"/>
        <v xml:space="preserve"> 微信支付 </v>
      </c>
      <c r="R1450" t="str">
        <f t="shared" ca="1" si="437"/>
        <v xml:space="preserve"> 信用卡 </v>
      </c>
      <c r="S1450" t="str">
        <f t="shared" ca="1" si="438"/>
        <v>微信支付 - 微信支付 - 信用卡</v>
      </c>
    </row>
    <row r="1451" spans="1:19" x14ac:dyDescent="0.2">
      <c r="A1451" s="3">
        <f t="shared" ca="1" si="424"/>
        <v>191678</v>
      </c>
      <c r="B1451">
        <v>101210</v>
      </c>
      <c r="C1451">
        <f t="shared" ca="1" si="425"/>
        <v>13210712086</v>
      </c>
      <c r="D1451" t="str">
        <f t="shared" ca="1" si="441"/>
        <v xml:space="preserve"> 微信 </v>
      </c>
      <c r="E1451" t="str">
        <f t="shared" ca="1" si="441"/>
        <v xml:space="preserve"> 微信 </v>
      </c>
      <c r="F1451" t="str">
        <f t="shared" ca="1" si="426"/>
        <v xml:space="preserve"> 信用卡 </v>
      </c>
      <c r="G1451" t="str">
        <f t="shared" ca="1" si="427"/>
        <v xml:space="preserve"> 微信 - 微信 - 信用卡 </v>
      </c>
      <c r="H1451" t="str">
        <f t="shared" ca="1" si="428"/>
        <v>2086</v>
      </c>
      <c r="I1451">
        <f t="shared" ca="1" si="429"/>
        <v>6</v>
      </c>
      <c r="J1451" t="str">
        <f t="shared" ca="1" si="430"/>
        <v>微信 - 微信 - 信用卡</v>
      </c>
      <c r="K1451" t="str">
        <f t="shared" ca="1" si="431"/>
        <v>132****2086</v>
      </c>
      <c r="L1451">
        <f t="shared" si="432"/>
        <v>1451</v>
      </c>
      <c r="M1451">
        <f t="shared" si="433"/>
        <v>1450</v>
      </c>
      <c r="N1451" s="3">
        <f t="shared" ca="1" si="439"/>
        <v>138421</v>
      </c>
      <c r="O1451" s="5">
        <f t="shared" ca="1" si="434"/>
        <v>198462</v>
      </c>
      <c r="P1451" t="str">
        <f t="shared" ca="1" si="435"/>
        <v xml:space="preserve"> 微信支付 </v>
      </c>
      <c r="Q1451" t="str">
        <f t="shared" ca="1" si="436"/>
        <v xml:space="preserve"> 信用卡 </v>
      </c>
      <c r="R1451" t="str">
        <f t="shared" ca="1" si="437"/>
        <v xml:space="preserve"> 信用卡 </v>
      </c>
      <c r="S1451" t="str">
        <f t="shared" ca="1" si="438"/>
        <v>微信支付 - 信用卡 - 信用卡</v>
      </c>
    </row>
    <row r="1452" spans="1:19" x14ac:dyDescent="0.2">
      <c r="A1452" s="3">
        <f t="shared" ca="1" si="424"/>
        <v>198462</v>
      </c>
      <c r="B1452">
        <v>101193</v>
      </c>
      <c r="C1452">
        <f t="shared" ca="1" si="425"/>
        <v>13311008161</v>
      </c>
      <c r="D1452" t="str">
        <f t="shared" ca="1" si="441"/>
        <v xml:space="preserve"> 微信 </v>
      </c>
      <c r="E1452" t="str">
        <f t="shared" ca="1" si="441"/>
        <v xml:space="preserve"> 微信 </v>
      </c>
      <c r="F1452" t="str">
        <f t="shared" ca="1" si="426"/>
        <v xml:space="preserve"> 微信支付 </v>
      </c>
      <c r="G1452" t="str">
        <f t="shared" ca="1" si="427"/>
        <v xml:space="preserve"> 微信 - 微信 - 微信支付 </v>
      </c>
      <c r="H1452" t="str">
        <f t="shared" ca="1" si="428"/>
        <v>8161</v>
      </c>
      <c r="I1452">
        <f t="shared" ca="1" si="429"/>
        <v>6</v>
      </c>
      <c r="J1452" t="str">
        <f t="shared" ca="1" si="430"/>
        <v>微信 - 微信 - 微信支付</v>
      </c>
      <c r="K1452" t="str">
        <f t="shared" ca="1" si="431"/>
        <v>133****8161</v>
      </c>
      <c r="L1452">
        <f t="shared" si="432"/>
        <v>1452</v>
      </c>
      <c r="M1452">
        <f t="shared" si="433"/>
        <v>1451</v>
      </c>
      <c r="N1452" s="3">
        <f t="shared" ca="1" si="439"/>
        <v>109627</v>
      </c>
      <c r="O1452" s="5">
        <f t="shared" ca="1" si="434"/>
        <v>154930</v>
      </c>
      <c r="P1452" t="str">
        <f t="shared" ca="1" si="435"/>
        <v xml:space="preserve"> 信用卡 </v>
      </c>
      <c r="Q1452" t="str">
        <f t="shared" ca="1" si="436"/>
        <v xml:space="preserve"> 微信支付 </v>
      </c>
      <c r="R1452" t="str">
        <f t="shared" ca="1" si="437"/>
        <v xml:space="preserve"> 微信支付 </v>
      </c>
      <c r="S1452" t="str">
        <f t="shared" ca="1" si="438"/>
        <v>信用卡 - 微信支付 - 微信支付</v>
      </c>
    </row>
    <row r="1453" spans="1:19" x14ac:dyDescent="0.2">
      <c r="A1453" s="3">
        <f t="shared" ca="1" si="424"/>
        <v>154930</v>
      </c>
      <c r="B1453">
        <v>100272</v>
      </c>
      <c r="C1453">
        <f t="shared" ca="1" si="425"/>
        <v>13514846771</v>
      </c>
      <c r="D1453" t="str">
        <f t="shared" ca="1" si="441"/>
        <v xml:space="preserve"> App </v>
      </c>
      <c r="E1453" t="str">
        <f t="shared" ca="1" si="441"/>
        <v xml:space="preserve"> App </v>
      </c>
      <c r="F1453" t="str">
        <f t="shared" ca="1" si="426"/>
        <v xml:space="preserve"> 支付宝 </v>
      </c>
      <c r="G1453" t="str">
        <f t="shared" ca="1" si="427"/>
        <v xml:space="preserve"> App - App - 支付宝 </v>
      </c>
      <c r="H1453" t="str">
        <f t="shared" ca="1" si="428"/>
        <v>6771</v>
      </c>
      <c r="I1453">
        <f t="shared" ca="1" si="429"/>
        <v>6</v>
      </c>
      <c r="J1453" t="str">
        <f t="shared" ca="1" si="430"/>
        <v>App - App - 支付宝</v>
      </c>
      <c r="K1453" t="str">
        <f t="shared" ca="1" si="431"/>
        <v>135****6771</v>
      </c>
      <c r="L1453">
        <f t="shared" si="432"/>
        <v>1453</v>
      </c>
      <c r="M1453">
        <f t="shared" si="433"/>
        <v>1452</v>
      </c>
      <c r="N1453" s="3">
        <f t="shared" ca="1" si="439"/>
        <v>130722</v>
      </c>
      <c r="O1453" s="5">
        <f t="shared" ca="1" si="434"/>
        <v>107350</v>
      </c>
      <c r="P1453" t="str">
        <f t="shared" ca="1" si="435"/>
        <v xml:space="preserve"> 支付宝 </v>
      </c>
      <c r="Q1453" t="str">
        <f t="shared" ca="1" si="436"/>
        <v xml:space="preserve"> 信用卡 </v>
      </c>
      <c r="R1453" t="str">
        <f t="shared" ca="1" si="437"/>
        <v xml:space="preserve"> 微信支付 </v>
      </c>
      <c r="S1453" t="str">
        <f t="shared" ca="1" si="438"/>
        <v>支付宝 - 信用卡 - 微信支付</v>
      </c>
    </row>
    <row r="1454" spans="1:19" x14ac:dyDescent="0.2">
      <c r="A1454" s="3">
        <f t="shared" ca="1" si="424"/>
        <v>107350</v>
      </c>
      <c r="B1454">
        <v>100536</v>
      </c>
      <c r="C1454">
        <f t="shared" ca="1" si="425"/>
        <v>13804965435</v>
      </c>
      <c r="D1454" t="str">
        <f t="shared" ca="1" si="441"/>
        <v xml:space="preserve"> 天猫 </v>
      </c>
      <c r="E1454" t="str">
        <f t="shared" ca="1" si="441"/>
        <v xml:space="preserve"> 天猫 </v>
      </c>
      <c r="F1454" t="str">
        <f t="shared" ca="1" si="426"/>
        <v xml:space="preserve"> 信用卡 </v>
      </c>
      <c r="G1454" t="str">
        <f t="shared" ca="1" si="427"/>
        <v xml:space="preserve"> 天猫 - 天猫 - 信用卡 </v>
      </c>
      <c r="H1454" t="str">
        <f t="shared" ca="1" si="428"/>
        <v>5435</v>
      </c>
      <c r="I1454">
        <f t="shared" ca="1" si="429"/>
        <v>6</v>
      </c>
      <c r="J1454" t="str">
        <f t="shared" ca="1" si="430"/>
        <v>天猫 - 天猫 - 信用卡</v>
      </c>
      <c r="K1454" t="str">
        <f t="shared" ca="1" si="431"/>
        <v>138****5435</v>
      </c>
      <c r="L1454">
        <f t="shared" si="432"/>
        <v>1454</v>
      </c>
      <c r="M1454">
        <f t="shared" si="433"/>
        <v>1453</v>
      </c>
      <c r="N1454" s="3">
        <f t="shared" ca="1" si="439"/>
        <v>102911</v>
      </c>
      <c r="O1454" s="5">
        <f t="shared" ca="1" si="434"/>
        <v>111498</v>
      </c>
      <c r="P1454" t="str">
        <f t="shared" ca="1" si="435"/>
        <v xml:space="preserve"> 信用卡 </v>
      </c>
      <c r="Q1454" t="str">
        <f t="shared" ca="1" si="436"/>
        <v xml:space="preserve"> 信用卡 </v>
      </c>
      <c r="R1454" t="str">
        <f t="shared" ca="1" si="437"/>
        <v xml:space="preserve"> 信用卡 </v>
      </c>
      <c r="S1454" t="str">
        <f t="shared" ca="1" si="438"/>
        <v>信用卡 - 信用卡 - 信用卡</v>
      </c>
    </row>
    <row r="1455" spans="1:19" x14ac:dyDescent="0.2">
      <c r="A1455" s="3">
        <f t="shared" ca="1" si="424"/>
        <v>111498</v>
      </c>
      <c r="B1455">
        <v>100249</v>
      </c>
      <c r="C1455">
        <f t="shared" ca="1" si="425"/>
        <v>13099644541</v>
      </c>
      <c r="D1455" t="str">
        <f t="shared" ca="1" si="441"/>
        <v xml:space="preserve"> 微信 </v>
      </c>
      <c r="E1455" t="str">
        <f t="shared" ca="1" si="441"/>
        <v xml:space="preserve"> 微信 </v>
      </c>
      <c r="F1455" t="str">
        <f t="shared" ca="1" si="426"/>
        <v xml:space="preserve"> 微信支付 </v>
      </c>
      <c r="G1455" t="str">
        <f t="shared" ca="1" si="427"/>
        <v xml:space="preserve"> 微信 - 微信 - 微信支付 </v>
      </c>
      <c r="H1455" t="str">
        <f t="shared" ca="1" si="428"/>
        <v>4541</v>
      </c>
      <c r="I1455">
        <f t="shared" ca="1" si="429"/>
        <v>6</v>
      </c>
      <c r="J1455" t="str">
        <f t="shared" ca="1" si="430"/>
        <v>微信 - 微信 - 微信支付</v>
      </c>
      <c r="K1455" t="str">
        <f t="shared" ca="1" si="431"/>
        <v>130****4541</v>
      </c>
      <c r="L1455">
        <f t="shared" si="432"/>
        <v>1455</v>
      </c>
      <c r="M1455">
        <f t="shared" si="433"/>
        <v>1454</v>
      </c>
      <c r="N1455" s="3">
        <f t="shared" ca="1" si="439"/>
        <v>173213</v>
      </c>
      <c r="O1455" s="5">
        <f t="shared" ca="1" si="434"/>
        <v>124687</v>
      </c>
      <c r="P1455" t="str">
        <f t="shared" ca="1" si="435"/>
        <v xml:space="preserve"> 信用卡 </v>
      </c>
      <c r="Q1455" t="str">
        <f t="shared" ca="1" si="436"/>
        <v xml:space="preserve"> 信用卡 </v>
      </c>
      <c r="R1455" t="str">
        <f t="shared" ca="1" si="437"/>
        <v xml:space="preserve"> 微信支付 </v>
      </c>
      <c r="S1455" t="str">
        <f t="shared" ca="1" si="438"/>
        <v>信用卡 - 信用卡 - 微信支付</v>
      </c>
    </row>
    <row r="1456" spans="1:19" x14ac:dyDescent="0.2">
      <c r="A1456" s="3">
        <f t="shared" ca="1" si="424"/>
        <v>124687</v>
      </c>
      <c r="B1456">
        <v>101490</v>
      </c>
      <c r="C1456">
        <f t="shared" ca="1" si="425"/>
        <v>13011428743</v>
      </c>
      <c r="D1456" t="str">
        <f t="shared" ca="1" si="441"/>
        <v xml:space="preserve"> 天猫 </v>
      </c>
      <c r="E1456" t="str">
        <f t="shared" ca="1" si="441"/>
        <v xml:space="preserve"> 微信 </v>
      </c>
      <c r="F1456" t="str">
        <f t="shared" ca="1" si="426"/>
        <v xml:space="preserve"> 信用卡 </v>
      </c>
      <c r="G1456" t="str">
        <f t="shared" ca="1" si="427"/>
        <v xml:space="preserve"> 天猫 - 微信 - 信用卡 </v>
      </c>
      <c r="H1456" t="str">
        <f t="shared" ca="1" si="428"/>
        <v>8743</v>
      </c>
      <c r="I1456">
        <f t="shared" ca="1" si="429"/>
        <v>6</v>
      </c>
      <c r="J1456" t="str">
        <f t="shared" ca="1" si="430"/>
        <v>天猫 - 微信 - 信用卡</v>
      </c>
      <c r="K1456" t="str">
        <f t="shared" ca="1" si="431"/>
        <v>130****8743</v>
      </c>
      <c r="L1456">
        <f t="shared" si="432"/>
        <v>1456</v>
      </c>
      <c r="M1456">
        <f t="shared" si="433"/>
        <v>1455</v>
      </c>
      <c r="N1456" s="3">
        <f t="shared" ca="1" si="439"/>
        <v>161148</v>
      </c>
      <c r="O1456" s="5">
        <f t="shared" ca="1" si="434"/>
        <v>131980</v>
      </c>
      <c r="P1456" t="str">
        <f t="shared" ca="1" si="435"/>
        <v xml:space="preserve"> 信用卡 </v>
      </c>
      <c r="Q1456" t="str">
        <f t="shared" ca="1" si="436"/>
        <v xml:space="preserve"> 微信支付 </v>
      </c>
      <c r="R1456" t="str">
        <f t="shared" ca="1" si="437"/>
        <v xml:space="preserve"> 微信支付 </v>
      </c>
      <c r="S1456" t="str">
        <f t="shared" ca="1" si="438"/>
        <v>信用卡 - 微信支付 - 微信支付</v>
      </c>
    </row>
    <row r="1457" spans="1:19" x14ac:dyDescent="0.2">
      <c r="A1457" s="3">
        <f t="shared" ca="1" si="424"/>
        <v>131980</v>
      </c>
      <c r="B1457">
        <v>101041</v>
      </c>
      <c r="C1457">
        <f t="shared" ca="1" si="425"/>
        <v>13634678528</v>
      </c>
      <c r="D1457" t="str">
        <f t="shared" ca="1" si="441"/>
        <v xml:space="preserve"> 天猫 </v>
      </c>
      <c r="E1457" t="str">
        <f t="shared" ca="1" si="441"/>
        <v xml:space="preserve"> 微信 </v>
      </c>
      <c r="F1457" t="str">
        <f t="shared" ca="1" si="426"/>
        <v xml:space="preserve"> 微信支付 </v>
      </c>
      <c r="G1457" t="str">
        <f t="shared" ca="1" si="427"/>
        <v xml:space="preserve"> 天猫 - 微信 - 微信支付 </v>
      </c>
      <c r="H1457" t="str">
        <f t="shared" ca="1" si="428"/>
        <v>8528</v>
      </c>
      <c r="I1457">
        <f t="shared" ca="1" si="429"/>
        <v>6</v>
      </c>
      <c r="J1457" t="str">
        <f t="shared" ca="1" si="430"/>
        <v>天猫 - 微信 - 微信支付</v>
      </c>
      <c r="K1457" t="str">
        <f t="shared" ca="1" si="431"/>
        <v>136****8528</v>
      </c>
      <c r="L1457">
        <f t="shared" si="432"/>
        <v>1457</v>
      </c>
      <c r="M1457">
        <f t="shared" si="433"/>
        <v>1456</v>
      </c>
      <c r="N1457" s="3">
        <f t="shared" ca="1" si="439"/>
        <v>101534</v>
      </c>
      <c r="O1457" s="5">
        <f t="shared" ca="1" si="434"/>
        <v>187746</v>
      </c>
      <c r="P1457" t="str">
        <f t="shared" ca="1" si="435"/>
        <v xml:space="preserve"> 信用卡 </v>
      </c>
      <c r="Q1457" t="str">
        <f t="shared" ca="1" si="436"/>
        <v xml:space="preserve"> 微信支付 </v>
      </c>
      <c r="R1457" t="str">
        <f t="shared" ca="1" si="437"/>
        <v xml:space="preserve"> 微信支付 </v>
      </c>
      <c r="S1457" t="str">
        <f t="shared" ca="1" si="438"/>
        <v>信用卡 - 微信支付 - 微信支付</v>
      </c>
    </row>
    <row r="1458" spans="1:19" x14ac:dyDescent="0.2">
      <c r="A1458" s="3">
        <f t="shared" ca="1" si="424"/>
        <v>187746</v>
      </c>
      <c r="B1458">
        <v>100170</v>
      </c>
      <c r="C1458">
        <f t="shared" ca="1" si="425"/>
        <v>13720998094</v>
      </c>
      <c r="D1458" t="str">
        <f t="shared" ca="1" si="441"/>
        <v xml:space="preserve"> 天猫 </v>
      </c>
      <c r="E1458" t="str">
        <f t="shared" ca="1" si="441"/>
        <v xml:space="preserve"> 微信 </v>
      </c>
      <c r="F1458" t="str">
        <f t="shared" ca="1" si="426"/>
        <v xml:space="preserve"> 信用卡 </v>
      </c>
      <c r="G1458" t="str">
        <f t="shared" ca="1" si="427"/>
        <v xml:space="preserve"> 天猫 - 微信 - 信用卡 </v>
      </c>
      <c r="H1458" t="str">
        <f t="shared" ca="1" si="428"/>
        <v>8094</v>
      </c>
      <c r="I1458">
        <f t="shared" ca="1" si="429"/>
        <v>6</v>
      </c>
      <c r="J1458" t="str">
        <f t="shared" ca="1" si="430"/>
        <v>天猫 - 微信 - 信用卡</v>
      </c>
      <c r="K1458" t="str">
        <f t="shared" ca="1" si="431"/>
        <v>137****8094</v>
      </c>
      <c r="L1458">
        <f t="shared" si="432"/>
        <v>1458</v>
      </c>
      <c r="M1458">
        <f t="shared" si="433"/>
        <v>1457</v>
      </c>
      <c r="N1458" s="3">
        <f t="shared" ca="1" si="439"/>
        <v>105094</v>
      </c>
      <c r="O1458" s="5">
        <f t="shared" ca="1" si="434"/>
        <v>117023</v>
      </c>
      <c r="P1458" t="str">
        <f t="shared" ca="1" si="435"/>
        <v xml:space="preserve"> 支付宝 </v>
      </c>
      <c r="Q1458" t="str">
        <f t="shared" ca="1" si="436"/>
        <v xml:space="preserve"> 信用卡 </v>
      </c>
      <c r="R1458" t="str">
        <f t="shared" ca="1" si="437"/>
        <v xml:space="preserve"> 支付宝 </v>
      </c>
      <c r="S1458" t="str">
        <f t="shared" ca="1" si="438"/>
        <v>支付宝 - 信用卡 - 支付宝</v>
      </c>
    </row>
    <row r="1459" spans="1:19" x14ac:dyDescent="0.2">
      <c r="A1459" s="3">
        <f t="shared" ca="1" si="424"/>
        <v>117023</v>
      </c>
      <c r="B1459">
        <v>100284</v>
      </c>
      <c r="C1459">
        <f t="shared" ca="1" si="425"/>
        <v>13686692290</v>
      </c>
      <c r="D1459" t="str">
        <f t="shared" ca="1" si="441"/>
        <v xml:space="preserve"> 微信 </v>
      </c>
      <c r="E1459" t="str">
        <f t="shared" ca="1" si="441"/>
        <v xml:space="preserve"> App </v>
      </c>
      <c r="F1459" t="str">
        <f t="shared" ca="1" si="426"/>
        <v xml:space="preserve"> 微信支付 </v>
      </c>
      <c r="G1459" t="str">
        <f t="shared" ca="1" si="427"/>
        <v xml:space="preserve"> 微信 - App - 微信支付 </v>
      </c>
      <c r="H1459" t="str">
        <f t="shared" ca="1" si="428"/>
        <v>2290</v>
      </c>
      <c r="I1459">
        <f t="shared" ca="1" si="429"/>
        <v>6</v>
      </c>
      <c r="J1459" t="str">
        <f t="shared" ca="1" si="430"/>
        <v>微信 - App - 微信支付</v>
      </c>
      <c r="K1459" t="str">
        <f t="shared" ca="1" si="431"/>
        <v>136****2290</v>
      </c>
      <c r="L1459">
        <f t="shared" si="432"/>
        <v>1459</v>
      </c>
      <c r="M1459">
        <f t="shared" si="433"/>
        <v>1458</v>
      </c>
      <c r="N1459" s="3">
        <f t="shared" ca="1" si="439"/>
        <v>150484</v>
      </c>
      <c r="O1459" s="5">
        <f t="shared" ca="1" si="434"/>
        <v>111705</v>
      </c>
      <c r="P1459" t="str">
        <f t="shared" ca="1" si="435"/>
        <v xml:space="preserve"> 信用卡 </v>
      </c>
      <c r="Q1459" t="str">
        <f t="shared" ca="1" si="436"/>
        <v xml:space="preserve"> 微信支付 </v>
      </c>
      <c r="R1459" t="str">
        <f t="shared" ca="1" si="437"/>
        <v xml:space="preserve"> 信用卡 </v>
      </c>
      <c r="S1459" t="str">
        <f t="shared" ca="1" si="438"/>
        <v>信用卡 - 微信支付 - 信用卡</v>
      </c>
    </row>
    <row r="1460" spans="1:19" x14ac:dyDescent="0.2">
      <c r="A1460" s="3">
        <f t="shared" ca="1" si="424"/>
        <v>111705</v>
      </c>
      <c r="B1460">
        <v>100864</v>
      </c>
      <c r="C1460">
        <f t="shared" ca="1" si="425"/>
        <v>13071780723</v>
      </c>
      <c r="D1460" t="str">
        <f t="shared" ca="1" si="441"/>
        <v xml:space="preserve"> 微信 </v>
      </c>
      <c r="E1460" t="str">
        <f t="shared" ca="1" si="441"/>
        <v xml:space="preserve"> 天猫 </v>
      </c>
      <c r="F1460" t="str">
        <f t="shared" ca="1" si="426"/>
        <v xml:space="preserve"> 支付宝 </v>
      </c>
      <c r="G1460" t="str">
        <f t="shared" ca="1" si="427"/>
        <v xml:space="preserve"> 微信 - 天猫 - 支付宝 </v>
      </c>
      <c r="H1460" t="str">
        <f t="shared" ca="1" si="428"/>
        <v>0723</v>
      </c>
      <c r="I1460">
        <f t="shared" ca="1" si="429"/>
        <v>6</v>
      </c>
      <c r="J1460" t="str">
        <f t="shared" ca="1" si="430"/>
        <v>微信 - 天猫 - 支付宝</v>
      </c>
      <c r="K1460" t="str">
        <f t="shared" ca="1" si="431"/>
        <v>130****0723</v>
      </c>
      <c r="L1460">
        <f t="shared" si="432"/>
        <v>1460</v>
      </c>
      <c r="M1460">
        <f t="shared" si="433"/>
        <v>1459</v>
      </c>
      <c r="N1460" s="3">
        <f t="shared" ca="1" si="439"/>
        <v>124616</v>
      </c>
      <c r="O1460" s="5">
        <f t="shared" ca="1" si="434"/>
        <v>173284</v>
      </c>
      <c r="P1460" t="str">
        <f t="shared" ca="1" si="435"/>
        <v xml:space="preserve"> 信用卡 </v>
      </c>
      <c r="Q1460" t="str">
        <f t="shared" ca="1" si="436"/>
        <v xml:space="preserve"> 微信支付 </v>
      </c>
      <c r="R1460" t="str">
        <f t="shared" ca="1" si="437"/>
        <v xml:space="preserve"> 微信支付 </v>
      </c>
      <c r="S1460" t="str">
        <f t="shared" ca="1" si="438"/>
        <v>信用卡 - 微信支付 - 微信支付</v>
      </c>
    </row>
    <row r="1461" spans="1:19" x14ac:dyDescent="0.2">
      <c r="A1461" s="3">
        <f t="shared" ca="1" si="424"/>
        <v>173284</v>
      </c>
      <c r="B1461">
        <v>100998</v>
      </c>
      <c r="C1461">
        <f t="shared" ca="1" si="425"/>
        <v>13851122586</v>
      </c>
      <c r="D1461" t="str">
        <f t="shared" ca="1" si="441"/>
        <v xml:space="preserve"> 微信 </v>
      </c>
      <c r="E1461" t="str">
        <f t="shared" ca="1" si="441"/>
        <v xml:space="preserve"> App </v>
      </c>
      <c r="F1461" t="str">
        <f t="shared" ca="1" si="426"/>
        <v xml:space="preserve"> 微信支付 </v>
      </c>
      <c r="G1461" t="str">
        <f t="shared" ca="1" si="427"/>
        <v xml:space="preserve"> 微信 - App - 微信支付 </v>
      </c>
      <c r="H1461" t="str">
        <f t="shared" ca="1" si="428"/>
        <v>2586</v>
      </c>
      <c r="I1461">
        <f t="shared" ca="1" si="429"/>
        <v>6</v>
      </c>
      <c r="J1461" t="str">
        <f t="shared" ca="1" si="430"/>
        <v>微信 - App - 微信支付</v>
      </c>
      <c r="K1461" t="str">
        <f t="shared" ca="1" si="431"/>
        <v>138****2586</v>
      </c>
      <c r="L1461">
        <f t="shared" si="432"/>
        <v>1461</v>
      </c>
      <c r="M1461">
        <f t="shared" si="433"/>
        <v>1460</v>
      </c>
      <c r="N1461" s="3">
        <f t="shared" ca="1" si="439"/>
        <v>186703</v>
      </c>
      <c r="O1461" s="5">
        <f t="shared" ca="1" si="434"/>
        <v>190839</v>
      </c>
      <c r="P1461" t="str">
        <f t="shared" ca="1" si="435"/>
        <v xml:space="preserve"> 支付宝 </v>
      </c>
      <c r="Q1461" t="str">
        <f t="shared" ca="1" si="436"/>
        <v xml:space="preserve"> 微信支付 </v>
      </c>
      <c r="R1461" t="str">
        <f t="shared" ca="1" si="437"/>
        <v xml:space="preserve"> 信用卡 </v>
      </c>
      <c r="S1461" t="str">
        <f t="shared" ca="1" si="438"/>
        <v>支付宝 - 微信支付 - 信用卡</v>
      </c>
    </row>
    <row r="1462" spans="1:19" x14ac:dyDescent="0.2">
      <c r="A1462" s="3">
        <f t="shared" ca="1" si="424"/>
        <v>190839</v>
      </c>
      <c r="B1462">
        <v>100295</v>
      </c>
      <c r="C1462">
        <f t="shared" ca="1" si="425"/>
        <v>13430790650</v>
      </c>
      <c r="D1462" t="str">
        <f t="shared" ref="D1462:E1481" ca="1" si="442">IF(RAND()&lt;0.33," 天猫 ",IF(RAND()&lt;0.66," 微信 "," App "))</f>
        <v xml:space="preserve"> App </v>
      </c>
      <c r="E1462" t="str">
        <f t="shared" ca="1" si="442"/>
        <v xml:space="preserve"> 微信 </v>
      </c>
      <c r="F1462" t="str">
        <f t="shared" ca="1" si="426"/>
        <v xml:space="preserve"> 微信支付 </v>
      </c>
      <c r="G1462" t="str">
        <f t="shared" ca="1" si="427"/>
        <v xml:space="preserve"> App - 微信 - 微信支付 </v>
      </c>
      <c r="H1462" t="str">
        <f t="shared" ca="1" si="428"/>
        <v>0650</v>
      </c>
      <c r="I1462">
        <f t="shared" ca="1" si="429"/>
        <v>6</v>
      </c>
      <c r="J1462" t="str">
        <f t="shared" ca="1" si="430"/>
        <v>App - 微信 - 微信支付</v>
      </c>
      <c r="K1462" t="str">
        <f t="shared" ca="1" si="431"/>
        <v>134****0650</v>
      </c>
      <c r="L1462">
        <f t="shared" si="432"/>
        <v>1462</v>
      </c>
      <c r="M1462">
        <f t="shared" si="433"/>
        <v>1461</v>
      </c>
      <c r="N1462" s="3">
        <f t="shared" ca="1" si="439"/>
        <v>113220</v>
      </c>
      <c r="O1462" s="5">
        <f t="shared" ca="1" si="434"/>
        <v>173585</v>
      </c>
      <c r="P1462" t="str">
        <f t="shared" ca="1" si="435"/>
        <v xml:space="preserve"> 微信支付 </v>
      </c>
      <c r="Q1462" t="str">
        <f t="shared" ca="1" si="436"/>
        <v xml:space="preserve"> 微信支付 </v>
      </c>
      <c r="R1462" t="str">
        <f t="shared" ca="1" si="437"/>
        <v xml:space="preserve"> 信用卡 </v>
      </c>
      <c r="S1462" t="str">
        <f t="shared" ca="1" si="438"/>
        <v>微信支付 - 微信支付 - 信用卡</v>
      </c>
    </row>
    <row r="1463" spans="1:19" x14ac:dyDescent="0.2">
      <c r="A1463" s="3">
        <f t="shared" ca="1" si="424"/>
        <v>173585</v>
      </c>
      <c r="B1463">
        <v>100463</v>
      </c>
      <c r="C1463">
        <f t="shared" ca="1" si="425"/>
        <v>13998014056</v>
      </c>
      <c r="D1463" t="str">
        <f t="shared" ca="1" si="442"/>
        <v xml:space="preserve"> 微信 </v>
      </c>
      <c r="E1463" t="str">
        <f t="shared" ca="1" si="442"/>
        <v xml:space="preserve"> 微信 </v>
      </c>
      <c r="F1463" t="str">
        <f t="shared" ca="1" si="426"/>
        <v xml:space="preserve"> 支付宝 </v>
      </c>
      <c r="G1463" t="str">
        <f t="shared" ca="1" si="427"/>
        <v xml:space="preserve"> 微信 - 微信 - 支付宝 </v>
      </c>
      <c r="H1463" t="str">
        <f t="shared" ca="1" si="428"/>
        <v>4056</v>
      </c>
      <c r="I1463">
        <f t="shared" ca="1" si="429"/>
        <v>6</v>
      </c>
      <c r="J1463" t="str">
        <f t="shared" ca="1" si="430"/>
        <v>微信 - 微信 - 支付宝</v>
      </c>
      <c r="K1463" t="str">
        <f t="shared" ca="1" si="431"/>
        <v>139****4056</v>
      </c>
      <c r="L1463">
        <f t="shared" si="432"/>
        <v>1463</v>
      </c>
      <c r="M1463">
        <f t="shared" si="433"/>
        <v>1462</v>
      </c>
      <c r="N1463" s="3">
        <f t="shared" ca="1" si="439"/>
        <v>136558</v>
      </c>
      <c r="O1463" s="5">
        <f t="shared" ca="1" si="434"/>
        <v>121913</v>
      </c>
      <c r="P1463" t="str">
        <f t="shared" ca="1" si="435"/>
        <v xml:space="preserve"> 信用卡 </v>
      </c>
      <c r="Q1463" t="str">
        <f t="shared" ca="1" si="436"/>
        <v xml:space="preserve"> 信用卡 </v>
      </c>
      <c r="R1463" t="str">
        <f t="shared" ca="1" si="437"/>
        <v xml:space="preserve"> 支付宝 </v>
      </c>
      <c r="S1463" t="str">
        <f t="shared" ca="1" si="438"/>
        <v>信用卡 - 信用卡 - 支付宝</v>
      </c>
    </row>
    <row r="1464" spans="1:19" x14ac:dyDescent="0.2">
      <c r="A1464" s="3">
        <f t="shared" ca="1" si="424"/>
        <v>121913</v>
      </c>
      <c r="B1464">
        <v>100741</v>
      </c>
      <c r="C1464">
        <f t="shared" ca="1" si="425"/>
        <v>13901080210</v>
      </c>
      <c r="D1464" t="str">
        <f t="shared" ca="1" si="442"/>
        <v xml:space="preserve"> App </v>
      </c>
      <c r="E1464" t="str">
        <f t="shared" ca="1" si="442"/>
        <v xml:space="preserve"> 天猫 </v>
      </c>
      <c r="F1464" t="str">
        <f t="shared" ca="1" si="426"/>
        <v xml:space="preserve"> 微信支付 </v>
      </c>
      <c r="G1464" t="str">
        <f t="shared" ca="1" si="427"/>
        <v xml:space="preserve"> App - 天猫 - 微信支付 </v>
      </c>
      <c r="H1464" t="str">
        <f t="shared" ca="1" si="428"/>
        <v>0210</v>
      </c>
      <c r="I1464">
        <f t="shared" ca="1" si="429"/>
        <v>6</v>
      </c>
      <c r="J1464" t="str">
        <f t="shared" ca="1" si="430"/>
        <v>App - 天猫 - 微信支付</v>
      </c>
      <c r="K1464" t="str">
        <f t="shared" ca="1" si="431"/>
        <v>139****0210</v>
      </c>
      <c r="L1464">
        <f t="shared" si="432"/>
        <v>1464</v>
      </c>
      <c r="M1464">
        <f t="shared" si="433"/>
        <v>1463</v>
      </c>
      <c r="N1464" s="3">
        <f t="shared" ca="1" si="439"/>
        <v>101439</v>
      </c>
      <c r="O1464" s="5">
        <f t="shared" ca="1" si="434"/>
        <v>164714</v>
      </c>
      <c r="P1464" t="str">
        <f t="shared" ca="1" si="435"/>
        <v xml:space="preserve"> 微信支付 </v>
      </c>
      <c r="Q1464" t="str">
        <f t="shared" ca="1" si="436"/>
        <v xml:space="preserve"> 微信支付 </v>
      </c>
      <c r="R1464" t="str">
        <f t="shared" ca="1" si="437"/>
        <v xml:space="preserve"> 微信支付 </v>
      </c>
      <c r="S1464" t="str">
        <f t="shared" ca="1" si="438"/>
        <v>微信支付 - 微信支付 - 微信支付</v>
      </c>
    </row>
    <row r="1465" spans="1:19" x14ac:dyDescent="0.2">
      <c r="A1465" s="3">
        <f t="shared" ca="1" si="424"/>
        <v>164714</v>
      </c>
      <c r="B1465">
        <v>101331</v>
      </c>
      <c r="C1465">
        <f t="shared" ca="1" si="425"/>
        <v>13980679028</v>
      </c>
      <c r="D1465" t="str">
        <f t="shared" ca="1" si="442"/>
        <v xml:space="preserve"> App </v>
      </c>
      <c r="E1465" t="str">
        <f t="shared" ca="1" si="442"/>
        <v xml:space="preserve"> 微信 </v>
      </c>
      <c r="F1465" t="str">
        <f t="shared" ca="1" si="426"/>
        <v xml:space="preserve"> 微信支付 </v>
      </c>
      <c r="G1465" t="str">
        <f t="shared" ca="1" si="427"/>
        <v xml:space="preserve"> App - 微信 - 微信支付 </v>
      </c>
      <c r="H1465" t="str">
        <f t="shared" ca="1" si="428"/>
        <v>9028</v>
      </c>
      <c r="I1465">
        <f t="shared" ca="1" si="429"/>
        <v>6</v>
      </c>
      <c r="J1465" t="str">
        <f t="shared" ca="1" si="430"/>
        <v>App - 微信 - 微信支付</v>
      </c>
      <c r="K1465" t="str">
        <f t="shared" ca="1" si="431"/>
        <v>139****9028</v>
      </c>
      <c r="L1465">
        <f t="shared" si="432"/>
        <v>1465</v>
      </c>
      <c r="M1465">
        <f t="shared" si="433"/>
        <v>1464</v>
      </c>
      <c r="N1465" s="3">
        <f t="shared" ca="1" si="439"/>
        <v>189154</v>
      </c>
      <c r="O1465" s="5">
        <f t="shared" ca="1" si="434"/>
        <v>140238</v>
      </c>
      <c r="P1465" t="str">
        <f t="shared" ca="1" si="435"/>
        <v xml:space="preserve"> 支付宝 </v>
      </c>
      <c r="Q1465" t="str">
        <f t="shared" ca="1" si="436"/>
        <v xml:space="preserve"> 信用卡 </v>
      </c>
      <c r="R1465" t="str">
        <f t="shared" ca="1" si="437"/>
        <v xml:space="preserve"> 信用卡 </v>
      </c>
      <c r="S1465" t="str">
        <f t="shared" ca="1" si="438"/>
        <v>支付宝 - 信用卡 - 信用卡</v>
      </c>
    </row>
    <row r="1466" spans="1:19" x14ac:dyDescent="0.2">
      <c r="A1466" s="3">
        <f t="shared" ca="1" si="424"/>
        <v>140238</v>
      </c>
      <c r="B1466">
        <v>101347</v>
      </c>
      <c r="C1466">
        <f t="shared" ca="1" si="425"/>
        <v>13464055750</v>
      </c>
      <c r="D1466" t="str">
        <f t="shared" ca="1" si="442"/>
        <v xml:space="preserve"> App </v>
      </c>
      <c r="E1466" t="str">
        <f t="shared" ca="1" si="442"/>
        <v xml:space="preserve"> 微信 </v>
      </c>
      <c r="F1466" t="str">
        <f t="shared" ca="1" si="426"/>
        <v xml:space="preserve"> 微信支付 </v>
      </c>
      <c r="G1466" t="str">
        <f t="shared" ca="1" si="427"/>
        <v xml:space="preserve"> App - 微信 - 微信支付 </v>
      </c>
      <c r="H1466" t="str">
        <f t="shared" ca="1" si="428"/>
        <v>5750</v>
      </c>
      <c r="I1466">
        <f t="shared" ca="1" si="429"/>
        <v>6</v>
      </c>
      <c r="J1466" t="str">
        <f t="shared" ca="1" si="430"/>
        <v>App - 微信 - 微信支付</v>
      </c>
      <c r="K1466" t="str">
        <f t="shared" ca="1" si="431"/>
        <v>134****5750</v>
      </c>
      <c r="L1466">
        <f t="shared" si="432"/>
        <v>1466</v>
      </c>
      <c r="M1466">
        <f t="shared" si="433"/>
        <v>1465</v>
      </c>
      <c r="N1466" s="3">
        <f t="shared" ca="1" si="439"/>
        <v>183929</v>
      </c>
      <c r="O1466" s="5">
        <f t="shared" ca="1" si="434"/>
        <v>123857</v>
      </c>
      <c r="P1466" t="str">
        <f t="shared" ca="1" si="435"/>
        <v xml:space="preserve"> 信用卡 </v>
      </c>
      <c r="Q1466" t="str">
        <f t="shared" ca="1" si="436"/>
        <v xml:space="preserve"> 信用卡 </v>
      </c>
      <c r="R1466" t="str">
        <f t="shared" ca="1" si="437"/>
        <v xml:space="preserve"> 微信支付 </v>
      </c>
      <c r="S1466" t="str">
        <f t="shared" ca="1" si="438"/>
        <v>信用卡 - 信用卡 - 微信支付</v>
      </c>
    </row>
    <row r="1467" spans="1:19" x14ac:dyDescent="0.2">
      <c r="A1467" s="3">
        <f t="shared" ca="1" si="424"/>
        <v>123857</v>
      </c>
      <c r="B1467">
        <v>100430</v>
      </c>
      <c r="C1467">
        <f t="shared" ca="1" si="425"/>
        <v>13417030993</v>
      </c>
      <c r="D1467" t="str">
        <f t="shared" ca="1" si="442"/>
        <v xml:space="preserve"> 微信 </v>
      </c>
      <c r="E1467" t="str">
        <f t="shared" ca="1" si="442"/>
        <v xml:space="preserve"> 天猫 </v>
      </c>
      <c r="F1467" t="str">
        <f t="shared" ca="1" si="426"/>
        <v xml:space="preserve"> 支付宝 </v>
      </c>
      <c r="G1467" t="str">
        <f t="shared" ca="1" si="427"/>
        <v xml:space="preserve"> 微信 - 天猫 - 支付宝 </v>
      </c>
      <c r="H1467" t="str">
        <f t="shared" ca="1" si="428"/>
        <v>0993</v>
      </c>
      <c r="I1467">
        <f t="shared" ca="1" si="429"/>
        <v>6</v>
      </c>
      <c r="J1467" t="str">
        <f t="shared" ca="1" si="430"/>
        <v>微信 - 天猫 - 支付宝</v>
      </c>
      <c r="K1467" t="str">
        <f t="shared" ca="1" si="431"/>
        <v>134****0993</v>
      </c>
      <c r="L1467">
        <f t="shared" si="432"/>
        <v>1467</v>
      </c>
      <c r="M1467">
        <f t="shared" si="433"/>
        <v>1466</v>
      </c>
      <c r="N1467" s="3">
        <f t="shared" ca="1" si="439"/>
        <v>127502</v>
      </c>
      <c r="O1467" s="5">
        <f t="shared" ca="1" si="434"/>
        <v>120983</v>
      </c>
      <c r="P1467" t="str">
        <f t="shared" ca="1" si="435"/>
        <v xml:space="preserve"> 微信支付 </v>
      </c>
      <c r="Q1467" t="str">
        <f t="shared" ca="1" si="436"/>
        <v xml:space="preserve"> 微信支付 </v>
      </c>
      <c r="R1467" t="str">
        <f t="shared" ca="1" si="437"/>
        <v xml:space="preserve"> 微信支付 </v>
      </c>
      <c r="S1467" t="str">
        <f t="shared" ca="1" si="438"/>
        <v>微信支付 - 微信支付 - 微信支付</v>
      </c>
    </row>
    <row r="1468" spans="1:19" x14ac:dyDescent="0.2">
      <c r="A1468" s="3">
        <f t="shared" ca="1" si="424"/>
        <v>120983</v>
      </c>
      <c r="B1468">
        <v>101239</v>
      </c>
      <c r="C1468">
        <f t="shared" ca="1" si="425"/>
        <v>13818340663</v>
      </c>
      <c r="D1468" t="str">
        <f t="shared" ca="1" si="442"/>
        <v xml:space="preserve"> 微信 </v>
      </c>
      <c r="E1468" t="str">
        <f t="shared" ca="1" si="442"/>
        <v xml:space="preserve"> 天猫 </v>
      </c>
      <c r="F1468" t="str">
        <f t="shared" ca="1" si="426"/>
        <v xml:space="preserve"> 支付宝 </v>
      </c>
      <c r="G1468" t="str">
        <f t="shared" ca="1" si="427"/>
        <v xml:space="preserve"> 微信 - 天猫 - 支付宝 </v>
      </c>
      <c r="H1468" t="str">
        <f t="shared" ca="1" si="428"/>
        <v>0663</v>
      </c>
      <c r="I1468">
        <f t="shared" ca="1" si="429"/>
        <v>6</v>
      </c>
      <c r="J1468" t="str">
        <f t="shared" ca="1" si="430"/>
        <v>微信 - 天猫 - 支付宝</v>
      </c>
      <c r="K1468" t="str">
        <f t="shared" ca="1" si="431"/>
        <v>138****0663</v>
      </c>
      <c r="L1468">
        <f t="shared" si="432"/>
        <v>1468</v>
      </c>
      <c r="M1468">
        <f t="shared" si="433"/>
        <v>1467</v>
      </c>
      <c r="N1468" s="3">
        <f t="shared" ca="1" si="439"/>
        <v>199375</v>
      </c>
      <c r="O1468" s="5">
        <f t="shared" ca="1" si="434"/>
        <v>189792</v>
      </c>
      <c r="P1468" t="str">
        <f t="shared" ca="1" si="435"/>
        <v xml:space="preserve"> 支付宝 </v>
      </c>
      <c r="Q1468" t="str">
        <f t="shared" ca="1" si="436"/>
        <v xml:space="preserve"> 微信支付 </v>
      </c>
      <c r="R1468" t="str">
        <f t="shared" ca="1" si="437"/>
        <v xml:space="preserve"> 支付宝 </v>
      </c>
      <c r="S1468" t="str">
        <f t="shared" ca="1" si="438"/>
        <v>支付宝 - 微信支付 - 支付宝</v>
      </c>
    </row>
    <row r="1469" spans="1:19" x14ac:dyDescent="0.2">
      <c r="A1469" s="3">
        <f t="shared" ca="1" si="424"/>
        <v>189792</v>
      </c>
      <c r="B1469">
        <v>100926</v>
      </c>
      <c r="C1469">
        <f t="shared" ca="1" si="425"/>
        <v>13411192627</v>
      </c>
      <c r="D1469" t="str">
        <f t="shared" ca="1" si="442"/>
        <v xml:space="preserve"> 天猫 </v>
      </c>
      <c r="E1469" t="str">
        <f t="shared" ca="1" si="442"/>
        <v xml:space="preserve"> 天猫 </v>
      </c>
      <c r="F1469" t="str">
        <f t="shared" ca="1" si="426"/>
        <v xml:space="preserve"> 微信支付 </v>
      </c>
      <c r="G1469" t="str">
        <f t="shared" ca="1" si="427"/>
        <v xml:space="preserve"> 天猫 - 天猫 - 微信支付 </v>
      </c>
      <c r="H1469" t="str">
        <f t="shared" ca="1" si="428"/>
        <v>2627</v>
      </c>
      <c r="I1469">
        <f t="shared" ca="1" si="429"/>
        <v>6</v>
      </c>
      <c r="J1469" t="str">
        <f t="shared" ca="1" si="430"/>
        <v>天猫 - 天猫 - 微信支付</v>
      </c>
      <c r="K1469" t="str">
        <f t="shared" ca="1" si="431"/>
        <v>134****2627</v>
      </c>
      <c r="L1469">
        <f t="shared" si="432"/>
        <v>1469</v>
      </c>
      <c r="M1469">
        <f t="shared" si="433"/>
        <v>1468</v>
      </c>
      <c r="N1469" s="3">
        <f t="shared" ca="1" si="439"/>
        <v>172209</v>
      </c>
      <c r="O1469" s="5">
        <f t="shared" ca="1" si="434"/>
        <v>192360</v>
      </c>
      <c r="P1469" t="str">
        <f t="shared" ca="1" si="435"/>
        <v xml:space="preserve"> 微信支付 </v>
      </c>
      <c r="Q1469" t="str">
        <f t="shared" ca="1" si="436"/>
        <v xml:space="preserve"> 微信支付 </v>
      </c>
      <c r="R1469" t="str">
        <f t="shared" ca="1" si="437"/>
        <v xml:space="preserve"> 信用卡 </v>
      </c>
      <c r="S1469" t="str">
        <f t="shared" ca="1" si="438"/>
        <v>微信支付 - 微信支付 - 信用卡</v>
      </c>
    </row>
    <row r="1470" spans="1:19" x14ac:dyDescent="0.2">
      <c r="A1470" s="3">
        <f t="shared" ca="1" si="424"/>
        <v>192360</v>
      </c>
      <c r="B1470">
        <v>100066</v>
      </c>
      <c r="C1470">
        <f t="shared" ca="1" si="425"/>
        <v>13210774439</v>
      </c>
      <c r="D1470" t="str">
        <f t="shared" ca="1" si="442"/>
        <v xml:space="preserve"> 微信 </v>
      </c>
      <c r="E1470" t="str">
        <f t="shared" ca="1" si="442"/>
        <v xml:space="preserve"> App </v>
      </c>
      <c r="F1470" t="str">
        <f t="shared" ca="1" si="426"/>
        <v xml:space="preserve"> 微信支付 </v>
      </c>
      <c r="G1470" t="str">
        <f t="shared" ca="1" si="427"/>
        <v xml:space="preserve"> 微信 - App - 微信支付 </v>
      </c>
      <c r="H1470" t="str">
        <f t="shared" ca="1" si="428"/>
        <v>4439</v>
      </c>
      <c r="I1470">
        <f t="shared" ca="1" si="429"/>
        <v>6</v>
      </c>
      <c r="J1470" t="str">
        <f t="shared" ca="1" si="430"/>
        <v>微信 - App - 微信支付</v>
      </c>
      <c r="K1470" t="str">
        <f t="shared" ca="1" si="431"/>
        <v>132****4439</v>
      </c>
      <c r="L1470">
        <f t="shared" si="432"/>
        <v>1470</v>
      </c>
      <c r="M1470">
        <f t="shared" si="433"/>
        <v>1469</v>
      </c>
      <c r="N1470" s="3">
        <f t="shared" ca="1" si="439"/>
        <v>178818</v>
      </c>
      <c r="O1470" s="5">
        <f t="shared" ca="1" si="434"/>
        <v>110074</v>
      </c>
      <c r="P1470" t="str">
        <f t="shared" ca="1" si="435"/>
        <v xml:space="preserve"> 信用卡 </v>
      </c>
      <c r="Q1470" t="str">
        <f t="shared" ca="1" si="436"/>
        <v xml:space="preserve"> 微信支付 </v>
      </c>
      <c r="R1470" t="str">
        <f t="shared" ca="1" si="437"/>
        <v xml:space="preserve"> 支付宝 </v>
      </c>
      <c r="S1470" t="str">
        <f t="shared" ca="1" si="438"/>
        <v>信用卡 - 微信支付 - 支付宝</v>
      </c>
    </row>
    <row r="1471" spans="1:19" x14ac:dyDescent="0.2">
      <c r="A1471" s="3">
        <f t="shared" ca="1" si="424"/>
        <v>110074</v>
      </c>
      <c r="B1471">
        <v>100038</v>
      </c>
      <c r="C1471">
        <f t="shared" ca="1" si="425"/>
        <v>13568118694</v>
      </c>
      <c r="D1471" t="str">
        <f t="shared" ca="1" si="442"/>
        <v xml:space="preserve"> App </v>
      </c>
      <c r="E1471" t="str">
        <f t="shared" ca="1" si="442"/>
        <v xml:space="preserve"> 天猫 </v>
      </c>
      <c r="F1471" t="str">
        <f t="shared" ca="1" si="426"/>
        <v xml:space="preserve"> 支付宝 </v>
      </c>
      <c r="G1471" t="str">
        <f t="shared" ca="1" si="427"/>
        <v xml:space="preserve"> App - 天猫 - 支付宝 </v>
      </c>
      <c r="H1471" t="str">
        <f t="shared" ca="1" si="428"/>
        <v>8694</v>
      </c>
      <c r="I1471">
        <f t="shared" ca="1" si="429"/>
        <v>6</v>
      </c>
      <c r="J1471" t="str">
        <f t="shared" ca="1" si="430"/>
        <v>App - 天猫 - 支付宝</v>
      </c>
      <c r="K1471" t="str">
        <f t="shared" ca="1" si="431"/>
        <v>135****8694</v>
      </c>
      <c r="L1471">
        <f t="shared" si="432"/>
        <v>1471</v>
      </c>
      <c r="M1471">
        <f t="shared" si="433"/>
        <v>1470</v>
      </c>
      <c r="N1471" s="3">
        <f t="shared" ca="1" si="439"/>
        <v>194320</v>
      </c>
      <c r="O1471" s="5">
        <f t="shared" ca="1" si="434"/>
        <v>175824</v>
      </c>
      <c r="P1471" t="str">
        <f t="shared" ca="1" si="435"/>
        <v xml:space="preserve"> 支付宝 </v>
      </c>
      <c r="Q1471" t="str">
        <f t="shared" ca="1" si="436"/>
        <v xml:space="preserve"> 支付宝 </v>
      </c>
      <c r="R1471" t="str">
        <f t="shared" ca="1" si="437"/>
        <v xml:space="preserve"> 信用卡 </v>
      </c>
      <c r="S1471" t="str">
        <f t="shared" ca="1" si="438"/>
        <v>支付宝 - 支付宝 - 信用卡</v>
      </c>
    </row>
    <row r="1472" spans="1:19" x14ac:dyDescent="0.2">
      <c r="A1472" s="3">
        <f t="shared" ca="1" si="424"/>
        <v>175824</v>
      </c>
      <c r="B1472">
        <v>100827</v>
      </c>
      <c r="C1472">
        <f t="shared" ca="1" si="425"/>
        <v>13464200975</v>
      </c>
      <c r="D1472" t="str">
        <f t="shared" ca="1" si="442"/>
        <v xml:space="preserve"> 微信 </v>
      </c>
      <c r="E1472" t="str">
        <f t="shared" ca="1" si="442"/>
        <v xml:space="preserve"> 天猫 </v>
      </c>
      <c r="F1472" t="str">
        <f t="shared" ca="1" si="426"/>
        <v xml:space="preserve"> 微信支付 </v>
      </c>
      <c r="G1472" t="str">
        <f t="shared" ca="1" si="427"/>
        <v xml:space="preserve"> 微信 - 天猫 - 微信支付 </v>
      </c>
      <c r="H1472" t="str">
        <f t="shared" ca="1" si="428"/>
        <v>0975</v>
      </c>
      <c r="I1472">
        <f t="shared" ca="1" si="429"/>
        <v>6</v>
      </c>
      <c r="J1472" t="str">
        <f t="shared" ca="1" si="430"/>
        <v>微信 - 天猫 - 微信支付</v>
      </c>
      <c r="K1472" t="str">
        <f t="shared" ca="1" si="431"/>
        <v>134****0975</v>
      </c>
      <c r="L1472">
        <f t="shared" si="432"/>
        <v>1472</v>
      </c>
      <c r="M1472">
        <f t="shared" si="433"/>
        <v>1471</v>
      </c>
      <c r="N1472" s="3">
        <f t="shared" ca="1" si="439"/>
        <v>161350</v>
      </c>
      <c r="O1472" s="5">
        <f t="shared" ca="1" si="434"/>
        <v>153559</v>
      </c>
      <c r="P1472" t="str">
        <f t="shared" ca="1" si="435"/>
        <v xml:space="preserve"> 微信支付 </v>
      </c>
      <c r="Q1472" t="str">
        <f t="shared" ca="1" si="436"/>
        <v xml:space="preserve"> 微信支付 </v>
      </c>
      <c r="R1472" t="str">
        <f t="shared" ca="1" si="437"/>
        <v xml:space="preserve"> 信用卡 </v>
      </c>
      <c r="S1472" t="str">
        <f t="shared" ca="1" si="438"/>
        <v>微信支付 - 微信支付 - 信用卡</v>
      </c>
    </row>
    <row r="1473" spans="1:19" x14ac:dyDescent="0.2">
      <c r="A1473" s="3">
        <f t="shared" ca="1" si="424"/>
        <v>153559</v>
      </c>
      <c r="B1473">
        <v>100237</v>
      </c>
      <c r="C1473">
        <f t="shared" ca="1" si="425"/>
        <v>13371521664</v>
      </c>
      <c r="D1473" t="str">
        <f t="shared" ca="1" si="442"/>
        <v xml:space="preserve"> 天猫 </v>
      </c>
      <c r="E1473" t="str">
        <f t="shared" ca="1" si="442"/>
        <v xml:space="preserve"> 天猫 </v>
      </c>
      <c r="F1473" t="str">
        <f t="shared" ca="1" si="426"/>
        <v xml:space="preserve"> 微信支付 </v>
      </c>
      <c r="G1473" t="str">
        <f t="shared" ca="1" si="427"/>
        <v xml:space="preserve"> 天猫 - 天猫 - 微信支付 </v>
      </c>
      <c r="H1473" t="str">
        <f t="shared" ca="1" si="428"/>
        <v>1664</v>
      </c>
      <c r="I1473">
        <f t="shared" ca="1" si="429"/>
        <v>6</v>
      </c>
      <c r="J1473" t="str">
        <f t="shared" ca="1" si="430"/>
        <v>天猫 - 天猫 - 微信支付</v>
      </c>
      <c r="K1473" t="str">
        <f t="shared" ca="1" si="431"/>
        <v>133****1664</v>
      </c>
      <c r="L1473">
        <f t="shared" si="432"/>
        <v>1473</v>
      </c>
      <c r="M1473">
        <f t="shared" si="433"/>
        <v>1472</v>
      </c>
      <c r="N1473" s="3">
        <f t="shared" ca="1" si="439"/>
        <v>128762</v>
      </c>
      <c r="O1473" s="5">
        <f t="shared" ca="1" si="434"/>
        <v>109461</v>
      </c>
      <c r="P1473" t="str">
        <f t="shared" ca="1" si="435"/>
        <v xml:space="preserve"> 信用卡 </v>
      </c>
      <c r="Q1473" t="str">
        <f t="shared" ca="1" si="436"/>
        <v xml:space="preserve"> 支付宝 </v>
      </c>
      <c r="R1473" t="str">
        <f t="shared" ca="1" si="437"/>
        <v xml:space="preserve"> 支付宝 </v>
      </c>
      <c r="S1473" t="str">
        <f t="shared" ca="1" si="438"/>
        <v>信用卡 - 支付宝 - 支付宝</v>
      </c>
    </row>
    <row r="1474" spans="1:19" x14ac:dyDescent="0.2">
      <c r="A1474" s="3">
        <f t="shared" ref="A1474:A1501" ca="1" si="443">ROUND((RAND()*100000+100000),0)</f>
        <v>109461</v>
      </c>
      <c r="B1474">
        <v>100445</v>
      </c>
      <c r="C1474">
        <f t="shared" ref="C1474:C1501" ca="1" si="444">ROUND((13000000000+RAND()*1000000000),0)</f>
        <v>13310463438</v>
      </c>
      <c r="D1474" t="str">
        <f t="shared" ca="1" si="442"/>
        <v xml:space="preserve"> 微信 </v>
      </c>
      <c r="E1474" t="str">
        <f t="shared" ca="1" si="442"/>
        <v xml:space="preserve"> 微信 </v>
      </c>
      <c r="F1474" t="str">
        <f t="shared" ref="F1474:F1501" ca="1" si="445">IF(RAND()&lt;0.33," 信用卡 ",IF(RAND()&lt;0.66," 微信支付 "," 支付宝 "))</f>
        <v xml:space="preserve"> 信用卡 </v>
      </c>
      <c r="G1474" t="str">
        <f t="shared" ref="G1474:G1501" ca="1" si="446">CONCATENATE(D1474,"-",E1474,"-",F1474)</f>
        <v xml:space="preserve"> 微信 - 微信 - 信用卡 </v>
      </c>
      <c r="H1474" t="str">
        <f t="shared" ref="H1474:H1501" ca="1" si="447">RIGHT(C1474,4)</f>
        <v>3438</v>
      </c>
      <c r="I1474">
        <f t="shared" ref="I1474:I1501" ca="1" si="448">LEN(A1474)</f>
        <v>6</v>
      </c>
      <c r="J1474" t="str">
        <f t="shared" ref="J1474:J1501" ca="1" si="449">TRIM(G1474)</f>
        <v>微信 - 微信 - 信用卡</v>
      </c>
      <c r="K1474" t="str">
        <f t="shared" ref="K1474:K1501" ca="1" si="450">REPLACE(C1474,4,4,"****")</f>
        <v>133****3438</v>
      </c>
      <c r="L1474">
        <f t="shared" ref="L1474:L1501" si="451">ROW(A1474)</f>
        <v>1474</v>
      </c>
      <c r="M1474">
        <f t="shared" ref="M1474:M1501" si="452">MATCH(B1474,$B$2:$B$1501,)</f>
        <v>1473</v>
      </c>
      <c r="N1474" s="3">
        <f t="shared" ca="1" si="439"/>
        <v>110785</v>
      </c>
      <c r="O1474" s="5">
        <f t="shared" ref="O1474:O1501" ca="1" si="453">A1475</f>
        <v>191309</v>
      </c>
      <c r="P1474" t="str">
        <f t="shared" ca="1" si="435"/>
        <v xml:space="preserve"> 支付宝 </v>
      </c>
      <c r="Q1474" t="str">
        <f t="shared" ca="1" si="436"/>
        <v xml:space="preserve"> 信用卡 </v>
      </c>
      <c r="R1474" t="str">
        <f t="shared" ca="1" si="437"/>
        <v xml:space="preserve"> 信用卡 </v>
      </c>
      <c r="S1474" t="str">
        <f t="shared" ca="1" si="438"/>
        <v>支付宝 - 信用卡 - 信用卡</v>
      </c>
    </row>
    <row r="1475" spans="1:19" x14ac:dyDescent="0.2">
      <c r="A1475" s="3">
        <f t="shared" ca="1" si="443"/>
        <v>191309</v>
      </c>
      <c r="B1475">
        <v>101370</v>
      </c>
      <c r="C1475">
        <f t="shared" ca="1" si="444"/>
        <v>13111057978</v>
      </c>
      <c r="D1475" t="str">
        <f t="shared" ca="1" si="442"/>
        <v xml:space="preserve"> App </v>
      </c>
      <c r="E1475" t="str">
        <f t="shared" ca="1" si="442"/>
        <v xml:space="preserve"> 天猫 </v>
      </c>
      <c r="F1475" t="str">
        <f t="shared" ca="1" si="445"/>
        <v xml:space="preserve"> 信用卡 </v>
      </c>
      <c r="G1475" t="str">
        <f t="shared" ca="1" si="446"/>
        <v xml:space="preserve"> App - 天猫 - 信用卡 </v>
      </c>
      <c r="H1475" t="str">
        <f t="shared" ca="1" si="447"/>
        <v>7978</v>
      </c>
      <c r="I1475">
        <f t="shared" ca="1" si="448"/>
        <v>6</v>
      </c>
      <c r="J1475" t="str">
        <f t="shared" ca="1" si="449"/>
        <v>App - 天猫 - 信用卡</v>
      </c>
      <c r="K1475" t="str">
        <f t="shared" ca="1" si="450"/>
        <v>131****7978</v>
      </c>
      <c r="L1475">
        <f t="shared" si="451"/>
        <v>1475</v>
      </c>
      <c r="M1475">
        <f t="shared" si="452"/>
        <v>1474</v>
      </c>
      <c r="N1475" s="3">
        <f t="shared" ca="1" si="439"/>
        <v>149643</v>
      </c>
      <c r="O1475" s="5">
        <f t="shared" ca="1" si="453"/>
        <v>173025</v>
      </c>
      <c r="P1475" t="str">
        <f t="shared" ca="1" si="435"/>
        <v xml:space="preserve"> 信用卡 </v>
      </c>
      <c r="Q1475" t="str">
        <f t="shared" ca="1" si="436"/>
        <v xml:space="preserve"> 支付宝 </v>
      </c>
      <c r="R1475" t="str">
        <f t="shared" ca="1" si="437"/>
        <v xml:space="preserve"> 微信支付 </v>
      </c>
      <c r="S1475" t="str">
        <f t="shared" ca="1" si="438"/>
        <v>信用卡 - 支付宝 - 微信支付</v>
      </c>
    </row>
    <row r="1476" spans="1:19" x14ac:dyDescent="0.2">
      <c r="A1476" s="3">
        <f t="shared" ca="1" si="443"/>
        <v>173025</v>
      </c>
      <c r="B1476">
        <v>100397</v>
      </c>
      <c r="C1476">
        <f t="shared" ca="1" si="444"/>
        <v>13248723864</v>
      </c>
      <c r="D1476" t="str">
        <f t="shared" ca="1" si="442"/>
        <v xml:space="preserve"> 微信 </v>
      </c>
      <c r="E1476" t="str">
        <f t="shared" ca="1" si="442"/>
        <v xml:space="preserve"> App </v>
      </c>
      <c r="F1476" t="str">
        <f t="shared" ca="1" si="445"/>
        <v xml:space="preserve"> 微信支付 </v>
      </c>
      <c r="G1476" t="str">
        <f t="shared" ca="1" si="446"/>
        <v xml:space="preserve"> 微信 - App - 微信支付 </v>
      </c>
      <c r="H1476" t="str">
        <f t="shared" ca="1" si="447"/>
        <v>3864</v>
      </c>
      <c r="I1476">
        <f t="shared" ca="1" si="448"/>
        <v>6</v>
      </c>
      <c r="J1476" t="str">
        <f t="shared" ca="1" si="449"/>
        <v>微信 - App - 微信支付</v>
      </c>
      <c r="K1476" t="str">
        <f t="shared" ca="1" si="450"/>
        <v>132****3864</v>
      </c>
      <c r="L1476">
        <f t="shared" si="451"/>
        <v>1476</v>
      </c>
      <c r="M1476">
        <f t="shared" si="452"/>
        <v>1475</v>
      </c>
      <c r="N1476" s="3">
        <f t="shared" ca="1" si="439"/>
        <v>173849</v>
      </c>
      <c r="O1476" s="5">
        <f t="shared" ca="1" si="453"/>
        <v>122058</v>
      </c>
      <c r="P1476" t="str">
        <f t="shared" ref="P1476:P1501" ca="1" si="454">INDEX($F$2:$F$1501,(MATCH($B1475+1,$B$2:$B$1501,)))</f>
        <v xml:space="preserve"> 微信支付 </v>
      </c>
      <c r="Q1476" t="str">
        <f t="shared" ref="Q1476:Q1501" ca="1" si="455">INDEX($F$2:$F$1501,(MATCH($B1475+2,$B$2:$B$1501,)))</f>
        <v xml:space="preserve"> 信用卡 </v>
      </c>
      <c r="R1476" t="str">
        <f t="shared" ref="R1476:R1501" ca="1" si="456">INDEX($F$2:$F$1501,(MATCH($B1475+3,$B$2:$B$1501,)))</f>
        <v xml:space="preserve"> 信用卡 </v>
      </c>
      <c r="S1476" t="str">
        <f t="shared" ref="S1476:S1501" ca="1" si="457">TRIM(_xlfn.CONCAT(P1476,"-",Q1476,"-",R1476))</f>
        <v>微信支付 - 信用卡 - 信用卡</v>
      </c>
    </row>
    <row r="1477" spans="1:19" x14ac:dyDescent="0.2">
      <c r="A1477" s="3">
        <f t="shared" ca="1" si="443"/>
        <v>122058</v>
      </c>
      <c r="B1477">
        <v>100444</v>
      </c>
      <c r="C1477">
        <f t="shared" ca="1" si="444"/>
        <v>13482232408</v>
      </c>
      <c r="D1477" t="str">
        <f t="shared" ca="1" si="442"/>
        <v xml:space="preserve"> 微信 </v>
      </c>
      <c r="E1477" t="str">
        <f t="shared" ca="1" si="442"/>
        <v xml:space="preserve"> 微信 </v>
      </c>
      <c r="F1477" t="str">
        <f t="shared" ca="1" si="445"/>
        <v xml:space="preserve"> 微信支付 </v>
      </c>
      <c r="G1477" t="str">
        <f t="shared" ca="1" si="446"/>
        <v xml:space="preserve"> 微信 - 微信 - 微信支付 </v>
      </c>
      <c r="H1477" t="str">
        <f t="shared" ca="1" si="447"/>
        <v>2408</v>
      </c>
      <c r="I1477">
        <f t="shared" ca="1" si="448"/>
        <v>6</v>
      </c>
      <c r="J1477" t="str">
        <f t="shared" ca="1" si="449"/>
        <v>微信 - 微信 - 微信支付</v>
      </c>
      <c r="K1477" t="str">
        <f t="shared" ca="1" si="450"/>
        <v>134****2408</v>
      </c>
      <c r="L1477">
        <f t="shared" si="451"/>
        <v>1477</v>
      </c>
      <c r="M1477">
        <f t="shared" si="452"/>
        <v>1476</v>
      </c>
      <c r="N1477" s="3">
        <f t="shared" ca="1" si="439"/>
        <v>109461</v>
      </c>
      <c r="O1477" s="5">
        <f t="shared" ca="1" si="453"/>
        <v>185979</v>
      </c>
      <c r="P1477" t="str">
        <f t="shared" ca="1" si="454"/>
        <v xml:space="preserve"> 微信支付 </v>
      </c>
      <c r="Q1477" t="str">
        <f t="shared" ca="1" si="455"/>
        <v xml:space="preserve"> 信用卡 </v>
      </c>
      <c r="R1477" t="str">
        <f t="shared" ca="1" si="456"/>
        <v xml:space="preserve"> 支付宝 </v>
      </c>
      <c r="S1477" t="str">
        <f t="shared" ca="1" si="457"/>
        <v>微信支付 - 信用卡 - 支付宝</v>
      </c>
    </row>
    <row r="1478" spans="1:19" x14ac:dyDescent="0.2">
      <c r="A1478" s="3">
        <f t="shared" ca="1" si="443"/>
        <v>185979</v>
      </c>
      <c r="B1478">
        <v>100767</v>
      </c>
      <c r="C1478">
        <f t="shared" ca="1" si="444"/>
        <v>13022564267</v>
      </c>
      <c r="D1478" t="str">
        <f t="shared" ca="1" si="442"/>
        <v xml:space="preserve"> App </v>
      </c>
      <c r="E1478" t="str">
        <f t="shared" ca="1" si="442"/>
        <v xml:space="preserve"> 微信 </v>
      </c>
      <c r="F1478" t="str">
        <f t="shared" ca="1" si="445"/>
        <v xml:space="preserve"> 微信支付 </v>
      </c>
      <c r="G1478" t="str">
        <f t="shared" ca="1" si="446"/>
        <v xml:space="preserve"> App - 微信 - 微信支付 </v>
      </c>
      <c r="H1478" t="str">
        <f t="shared" ca="1" si="447"/>
        <v>4267</v>
      </c>
      <c r="I1478">
        <f t="shared" ca="1" si="448"/>
        <v>6</v>
      </c>
      <c r="J1478" t="str">
        <f t="shared" ca="1" si="449"/>
        <v>App - 微信 - 微信支付</v>
      </c>
      <c r="K1478" t="str">
        <f t="shared" ca="1" si="450"/>
        <v>130****4267</v>
      </c>
      <c r="L1478">
        <f t="shared" si="451"/>
        <v>1478</v>
      </c>
      <c r="M1478">
        <f t="shared" si="452"/>
        <v>1477</v>
      </c>
      <c r="N1478" s="3">
        <f t="shared" ca="1" si="439"/>
        <v>175829</v>
      </c>
      <c r="O1478" s="5">
        <f t="shared" ca="1" si="453"/>
        <v>138197</v>
      </c>
      <c r="P1478" t="str">
        <f t="shared" ca="1" si="454"/>
        <v xml:space="preserve"> 信用卡 </v>
      </c>
      <c r="Q1478" t="str">
        <f t="shared" ca="1" si="455"/>
        <v xml:space="preserve"> 信用卡 </v>
      </c>
      <c r="R1478" t="str">
        <f t="shared" ca="1" si="456"/>
        <v xml:space="preserve"> 支付宝 </v>
      </c>
      <c r="S1478" t="str">
        <f t="shared" ca="1" si="457"/>
        <v>信用卡 - 信用卡 - 支付宝</v>
      </c>
    </row>
    <row r="1479" spans="1:19" x14ac:dyDescent="0.2">
      <c r="A1479" s="3">
        <f t="shared" ca="1" si="443"/>
        <v>138197</v>
      </c>
      <c r="B1479">
        <v>100409</v>
      </c>
      <c r="C1479">
        <f t="shared" ca="1" si="444"/>
        <v>13537467442</v>
      </c>
      <c r="D1479" t="str">
        <f t="shared" ca="1" si="442"/>
        <v xml:space="preserve"> App </v>
      </c>
      <c r="E1479" t="str">
        <f t="shared" ca="1" si="442"/>
        <v xml:space="preserve"> 微信 </v>
      </c>
      <c r="F1479" t="str">
        <f t="shared" ca="1" si="445"/>
        <v xml:space="preserve"> 支付宝 </v>
      </c>
      <c r="G1479" t="str">
        <f t="shared" ca="1" si="446"/>
        <v xml:space="preserve"> App - 微信 - 支付宝 </v>
      </c>
      <c r="H1479" t="str">
        <f t="shared" ca="1" si="447"/>
        <v>7442</v>
      </c>
      <c r="I1479">
        <f t="shared" ca="1" si="448"/>
        <v>6</v>
      </c>
      <c r="J1479" t="str">
        <f t="shared" ca="1" si="449"/>
        <v>App - 微信 - 支付宝</v>
      </c>
      <c r="K1479" t="str">
        <f t="shared" ca="1" si="450"/>
        <v>135****7442</v>
      </c>
      <c r="L1479">
        <f t="shared" si="451"/>
        <v>1479</v>
      </c>
      <c r="M1479">
        <f t="shared" si="452"/>
        <v>1478</v>
      </c>
      <c r="N1479" s="3">
        <f t="shared" ca="1" si="439"/>
        <v>149220</v>
      </c>
      <c r="O1479" s="5">
        <f t="shared" ca="1" si="453"/>
        <v>141448</v>
      </c>
      <c r="P1479" t="str">
        <f t="shared" ca="1" si="454"/>
        <v xml:space="preserve"> 微信支付 </v>
      </c>
      <c r="Q1479" t="str">
        <f t="shared" ca="1" si="455"/>
        <v xml:space="preserve"> 支付宝 </v>
      </c>
      <c r="R1479" t="str">
        <f t="shared" ca="1" si="456"/>
        <v xml:space="preserve"> 微信支付 </v>
      </c>
      <c r="S1479" t="str">
        <f t="shared" ca="1" si="457"/>
        <v>微信支付 - 支付宝 - 微信支付</v>
      </c>
    </row>
    <row r="1480" spans="1:19" x14ac:dyDescent="0.2">
      <c r="A1480" s="3">
        <f t="shared" ca="1" si="443"/>
        <v>141448</v>
      </c>
      <c r="B1480">
        <v>100365</v>
      </c>
      <c r="C1480">
        <f t="shared" ca="1" si="444"/>
        <v>13325424985</v>
      </c>
      <c r="D1480" t="str">
        <f t="shared" ca="1" si="442"/>
        <v xml:space="preserve"> App </v>
      </c>
      <c r="E1480" t="str">
        <f t="shared" ca="1" si="442"/>
        <v xml:space="preserve"> 微信 </v>
      </c>
      <c r="F1480" t="str">
        <f t="shared" ca="1" si="445"/>
        <v xml:space="preserve"> 支付宝 </v>
      </c>
      <c r="G1480" t="str">
        <f t="shared" ca="1" si="446"/>
        <v xml:space="preserve"> App - 微信 - 支付宝 </v>
      </c>
      <c r="H1480" t="str">
        <f t="shared" ca="1" si="447"/>
        <v>4985</v>
      </c>
      <c r="I1480">
        <f t="shared" ca="1" si="448"/>
        <v>6</v>
      </c>
      <c r="J1480" t="str">
        <f t="shared" ca="1" si="449"/>
        <v>App - 微信 - 支付宝</v>
      </c>
      <c r="K1480" t="str">
        <f t="shared" ca="1" si="450"/>
        <v>133****4985</v>
      </c>
      <c r="L1480">
        <f t="shared" si="451"/>
        <v>1480</v>
      </c>
      <c r="M1480">
        <f t="shared" si="452"/>
        <v>1479</v>
      </c>
      <c r="N1480" s="3">
        <f t="shared" ca="1" si="439"/>
        <v>133976</v>
      </c>
      <c r="O1480" s="5">
        <f t="shared" ca="1" si="453"/>
        <v>136785</v>
      </c>
      <c r="P1480" t="str">
        <f t="shared" ca="1" si="454"/>
        <v xml:space="preserve"> 微信支付 </v>
      </c>
      <c r="Q1480" t="str">
        <f t="shared" ca="1" si="455"/>
        <v xml:space="preserve"> 微信支付 </v>
      </c>
      <c r="R1480" t="str">
        <f t="shared" ca="1" si="456"/>
        <v xml:space="preserve"> 微信支付 </v>
      </c>
      <c r="S1480" t="str">
        <f t="shared" ca="1" si="457"/>
        <v>微信支付 - 微信支付 - 微信支付</v>
      </c>
    </row>
    <row r="1481" spans="1:19" x14ac:dyDescent="0.2">
      <c r="A1481" s="3">
        <f t="shared" ca="1" si="443"/>
        <v>136785</v>
      </c>
      <c r="B1481">
        <v>100404</v>
      </c>
      <c r="C1481">
        <f t="shared" ca="1" si="444"/>
        <v>13688675264</v>
      </c>
      <c r="D1481" t="str">
        <f t="shared" ca="1" si="442"/>
        <v xml:space="preserve"> 微信 </v>
      </c>
      <c r="E1481" t="str">
        <f t="shared" ca="1" si="442"/>
        <v xml:space="preserve"> App </v>
      </c>
      <c r="F1481" t="str">
        <f t="shared" ca="1" si="445"/>
        <v xml:space="preserve"> 支付宝 </v>
      </c>
      <c r="G1481" t="str">
        <f t="shared" ca="1" si="446"/>
        <v xml:space="preserve"> 微信 - App - 支付宝 </v>
      </c>
      <c r="H1481" t="str">
        <f t="shared" ca="1" si="447"/>
        <v>5264</v>
      </c>
      <c r="I1481">
        <f t="shared" ca="1" si="448"/>
        <v>6</v>
      </c>
      <c r="J1481" t="str">
        <f t="shared" ca="1" si="449"/>
        <v>微信 - App - 支付宝</v>
      </c>
      <c r="K1481" t="str">
        <f t="shared" ca="1" si="450"/>
        <v>136****5264</v>
      </c>
      <c r="L1481">
        <f t="shared" si="451"/>
        <v>1481</v>
      </c>
      <c r="M1481">
        <f t="shared" si="452"/>
        <v>1480</v>
      </c>
      <c r="N1481" s="3">
        <f t="shared" ca="1" si="439"/>
        <v>127571</v>
      </c>
      <c r="O1481" s="5">
        <f t="shared" ca="1" si="453"/>
        <v>133769</v>
      </c>
      <c r="P1481" t="str">
        <f t="shared" ca="1" si="454"/>
        <v xml:space="preserve"> 微信支付 </v>
      </c>
      <c r="Q1481" t="str">
        <f t="shared" ca="1" si="455"/>
        <v xml:space="preserve"> 信用卡 </v>
      </c>
      <c r="R1481" t="str">
        <f t="shared" ca="1" si="456"/>
        <v xml:space="preserve"> 微信支付 </v>
      </c>
      <c r="S1481" t="str">
        <f t="shared" ca="1" si="457"/>
        <v>微信支付 - 信用卡 - 微信支付</v>
      </c>
    </row>
    <row r="1482" spans="1:19" x14ac:dyDescent="0.2">
      <c r="A1482" s="3">
        <f t="shared" ca="1" si="443"/>
        <v>133769</v>
      </c>
      <c r="B1482">
        <v>100556</v>
      </c>
      <c r="C1482">
        <f t="shared" ca="1" si="444"/>
        <v>13824405469</v>
      </c>
      <c r="D1482" t="str">
        <f t="shared" ref="D1482:E1501" ca="1" si="458">IF(RAND()&lt;0.33," 天猫 ",IF(RAND()&lt;0.66," 微信 "," App "))</f>
        <v xml:space="preserve"> 天猫 </v>
      </c>
      <c r="E1482" t="str">
        <f t="shared" ca="1" si="458"/>
        <v xml:space="preserve"> 天猫 </v>
      </c>
      <c r="F1482" t="str">
        <f t="shared" ca="1" si="445"/>
        <v xml:space="preserve"> 微信支付 </v>
      </c>
      <c r="G1482" t="str">
        <f t="shared" ca="1" si="446"/>
        <v xml:space="preserve"> 天猫 - 天猫 - 微信支付 </v>
      </c>
      <c r="H1482" t="str">
        <f t="shared" ca="1" si="447"/>
        <v>5469</v>
      </c>
      <c r="I1482">
        <f t="shared" ca="1" si="448"/>
        <v>6</v>
      </c>
      <c r="J1482" t="str">
        <f t="shared" ca="1" si="449"/>
        <v>天猫 - 天猫 - 微信支付</v>
      </c>
      <c r="K1482" t="str">
        <f t="shared" ca="1" si="450"/>
        <v>138****5469</v>
      </c>
      <c r="L1482">
        <f t="shared" si="451"/>
        <v>1482</v>
      </c>
      <c r="M1482">
        <f t="shared" si="452"/>
        <v>1481</v>
      </c>
      <c r="N1482" s="3">
        <f t="shared" ref="N1482:N1501" ca="1" si="459">INDEX($A$2:$A$1501,(MATCH(B1482+1,$B$2:$B$1501,)))</f>
        <v>197025</v>
      </c>
      <c r="O1482" s="5">
        <f t="shared" ca="1" si="453"/>
        <v>105209</v>
      </c>
      <c r="P1482" t="str">
        <f t="shared" ca="1" si="454"/>
        <v xml:space="preserve"> 支付宝 </v>
      </c>
      <c r="Q1482" t="str">
        <f t="shared" ca="1" si="455"/>
        <v xml:space="preserve"> 信用卡 </v>
      </c>
      <c r="R1482" t="str">
        <f t="shared" ca="1" si="456"/>
        <v xml:space="preserve"> 微信支付 </v>
      </c>
      <c r="S1482" t="str">
        <f t="shared" ca="1" si="457"/>
        <v>支付宝 - 信用卡 - 微信支付</v>
      </c>
    </row>
    <row r="1483" spans="1:19" x14ac:dyDescent="0.2">
      <c r="A1483" s="3">
        <f t="shared" ca="1" si="443"/>
        <v>105209</v>
      </c>
      <c r="B1483">
        <v>100855</v>
      </c>
      <c r="C1483">
        <f t="shared" ca="1" si="444"/>
        <v>13700236662</v>
      </c>
      <c r="D1483" t="str">
        <f t="shared" ca="1" si="458"/>
        <v xml:space="preserve"> 微信 </v>
      </c>
      <c r="E1483" t="str">
        <f t="shared" ca="1" si="458"/>
        <v xml:space="preserve"> 微信 </v>
      </c>
      <c r="F1483" t="str">
        <f t="shared" ca="1" si="445"/>
        <v xml:space="preserve"> 支付宝 </v>
      </c>
      <c r="G1483" t="str">
        <f t="shared" ca="1" si="446"/>
        <v xml:space="preserve"> 微信 - 微信 - 支付宝 </v>
      </c>
      <c r="H1483" t="str">
        <f t="shared" ca="1" si="447"/>
        <v>6662</v>
      </c>
      <c r="I1483">
        <f t="shared" ca="1" si="448"/>
        <v>6</v>
      </c>
      <c r="J1483" t="str">
        <f t="shared" ca="1" si="449"/>
        <v>微信 - 微信 - 支付宝</v>
      </c>
      <c r="K1483" t="str">
        <f t="shared" ca="1" si="450"/>
        <v>137****6662</v>
      </c>
      <c r="L1483">
        <f t="shared" si="451"/>
        <v>1483</v>
      </c>
      <c r="M1483">
        <f t="shared" si="452"/>
        <v>1482</v>
      </c>
      <c r="N1483" s="3">
        <f t="shared" ca="1" si="459"/>
        <v>166734</v>
      </c>
      <c r="O1483" s="5">
        <f t="shared" ca="1" si="453"/>
        <v>159395</v>
      </c>
      <c r="P1483" t="str">
        <f t="shared" ca="1" si="454"/>
        <v xml:space="preserve"> 微信支付 </v>
      </c>
      <c r="Q1483" t="str">
        <f t="shared" ca="1" si="455"/>
        <v xml:space="preserve"> 信用卡 </v>
      </c>
      <c r="R1483" t="str">
        <f t="shared" ca="1" si="456"/>
        <v xml:space="preserve"> 微信支付 </v>
      </c>
      <c r="S1483" t="str">
        <f t="shared" ca="1" si="457"/>
        <v>微信支付 - 信用卡 - 微信支付</v>
      </c>
    </row>
    <row r="1484" spans="1:19" x14ac:dyDescent="0.2">
      <c r="A1484" s="3">
        <f t="shared" ca="1" si="443"/>
        <v>159395</v>
      </c>
      <c r="B1484">
        <v>100697</v>
      </c>
      <c r="C1484">
        <f t="shared" ca="1" si="444"/>
        <v>13015411649</v>
      </c>
      <c r="D1484" t="str">
        <f t="shared" ca="1" si="458"/>
        <v xml:space="preserve"> 微信 </v>
      </c>
      <c r="E1484" t="str">
        <f t="shared" ca="1" si="458"/>
        <v xml:space="preserve"> App </v>
      </c>
      <c r="F1484" t="str">
        <f t="shared" ca="1" si="445"/>
        <v xml:space="preserve"> 支付宝 </v>
      </c>
      <c r="G1484" t="str">
        <f t="shared" ca="1" si="446"/>
        <v xml:space="preserve"> 微信 - App - 支付宝 </v>
      </c>
      <c r="H1484" t="str">
        <f t="shared" ca="1" si="447"/>
        <v>1649</v>
      </c>
      <c r="I1484">
        <f t="shared" ca="1" si="448"/>
        <v>6</v>
      </c>
      <c r="J1484" t="str">
        <f t="shared" ca="1" si="449"/>
        <v>微信 - App - 支付宝</v>
      </c>
      <c r="K1484" t="str">
        <f t="shared" ca="1" si="450"/>
        <v>130****1649</v>
      </c>
      <c r="L1484">
        <f t="shared" si="451"/>
        <v>1484</v>
      </c>
      <c r="M1484">
        <f t="shared" si="452"/>
        <v>1483</v>
      </c>
      <c r="N1484" s="3">
        <f t="shared" ca="1" si="459"/>
        <v>107536</v>
      </c>
      <c r="O1484" s="5">
        <f t="shared" ca="1" si="453"/>
        <v>184222</v>
      </c>
      <c r="P1484" t="str">
        <f t="shared" ca="1" si="454"/>
        <v xml:space="preserve"> 微信支付 </v>
      </c>
      <c r="Q1484" t="str">
        <f t="shared" ca="1" si="455"/>
        <v xml:space="preserve"> 微信支付 </v>
      </c>
      <c r="R1484" t="str">
        <f t="shared" ca="1" si="456"/>
        <v xml:space="preserve"> 信用卡 </v>
      </c>
      <c r="S1484" t="str">
        <f t="shared" ca="1" si="457"/>
        <v>微信支付 - 微信支付 - 信用卡</v>
      </c>
    </row>
    <row r="1485" spans="1:19" x14ac:dyDescent="0.2">
      <c r="A1485" s="3">
        <f t="shared" ca="1" si="443"/>
        <v>184222</v>
      </c>
      <c r="B1485">
        <v>100420</v>
      </c>
      <c r="C1485">
        <f t="shared" ca="1" si="444"/>
        <v>13785630466</v>
      </c>
      <c r="D1485" t="str">
        <f t="shared" ca="1" si="458"/>
        <v xml:space="preserve"> 天猫 </v>
      </c>
      <c r="E1485" t="str">
        <f t="shared" ca="1" si="458"/>
        <v xml:space="preserve"> App </v>
      </c>
      <c r="F1485" t="str">
        <f t="shared" ca="1" si="445"/>
        <v xml:space="preserve"> 微信支付 </v>
      </c>
      <c r="G1485" t="str">
        <f t="shared" ca="1" si="446"/>
        <v xml:space="preserve"> 天猫 - App - 微信支付 </v>
      </c>
      <c r="H1485" t="str">
        <f t="shared" ca="1" si="447"/>
        <v>0466</v>
      </c>
      <c r="I1485">
        <f t="shared" ca="1" si="448"/>
        <v>6</v>
      </c>
      <c r="J1485" t="str">
        <f t="shared" ca="1" si="449"/>
        <v>天猫 - App - 微信支付</v>
      </c>
      <c r="K1485" t="str">
        <f t="shared" ca="1" si="450"/>
        <v>137****0466</v>
      </c>
      <c r="L1485">
        <f t="shared" si="451"/>
        <v>1485</v>
      </c>
      <c r="M1485">
        <f t="shared" si="452"/>
        <v>1484</v>
      </c>
      <c r="N1485" s="3">
        <f t="shared" ca="1" si="459"/>
        <v>103451</v>
      </c>
      <c r="O1485" s="5">
        <f t="shared" ca="1" si="453"/>
        <v>194798</v>
      </c>
      <c r="P1485" t="str">
        <f t="shared" ca="1" si="454"/>
        <v xml:space="preserve"> 信用卡 </v>
      </c>
      <c r="Q1485" t="str">
        <f t="shared" ca="1" si="455"/>
        <v xml:space="preserve"> 信用卡 </v>
      </c>
      <c r="R1485" t="str">
        <f t="shared" ca="1" si="456"/>
        <v xml:space="preserve"> 微信支付 </v>
      </c>
      <c r="S1485" t="str">
        <f t="shared" ca="1" si="457"/>
        <v>信用卡 - 信用卡 - 微信支付</v>
      </c>
    </row>
    <row r="1486" spans="1:19" x14ac:dyDescent="0.2">
      <c r="A1486" s="3">
        <f t="shared" ca="1" si="443"/>
        <v>194798</v>
      </c>
      <c r="B1486">
        <v>100863</v>
      </c>
      <c r="C1486">
        <f t="shared" ca="1" si="444"/>
        <v>13572528688</v>
      </c>
      <c r="D1486" t="str">
        <f t="shared" ca="1" si="458"/>
        <v xml:space="preserve"> 微信 </v>
      </c>
      <c r="E1486" t="str">
        <f t="shared" ca="1" si="458"/>
        <v xml:space="preserve"> App </v>
      </c>
      <c r="F1486" t="str">
        <f t="shared" ca="1" si="445"/>
        <v xml:space="preserve"> 支付宝 </v>
      </c>
      <c r="G1486" t="str">
        <f t="shared" ca="1" si="446"/>
        <v xml:space="preserve"> 微信 - App - 支付宝 </v>
      </c>
      <c r="H1486" t="str">
        <f t="shared" ca="1" si="447"/>
        <v>8688</v>
      </c>
      <c r="I1486">
        <f t="shared" ca="1" si="448"/>
        <v>6</v>
      </c>
      <c r="J1486" t="str">
        <f t="shared" ca="1" si="449"/>
        <v>微信 - App - 支付宝</v>
      </c>
      <c r="K1486" t="str">
        <f t="shared" ca="1" si="450"/>
        <v>135****8688</v>
      </c>
      <c r="L1486">
        <f t="shared" si="451"/>
        <v>1486</v>
      </c>
      <c r="M1486">
        <f t="shared" si="452"/>
        <v>1485</v>
      </c>
      <c r="N1486" s="3">
        <f t="shared" ca="1" si="459"/>
        <v>111705</v>
      </c>
      <c r="O1486" s="5">
        <f t="shared" ca="1" si="453"/>
        <v>144367</v>
      </c>
      <c r="P1486" t="str">
        <f t="shared" ca="1" si="454"/>
        <v xml:space="preserve"> 支付宝 </v>
      </c>
      <c r="Q1486" t="str">
        <f t="shared" ca="1" si="455"/>
        <v xml:space="preserve"> 信用卡 </v>
      </c>
      <c r="R1486" t="str">
        <f t="shared" ca="1" si="456"/>
        <v xml:space="preserve"> 微信支付 </v>
      </c>
      <c r="S1486" t="str">
        <f t="shared" ca="1" si="457"/>
        <v>支付宝 - 信用卡 - 微信支付</v>
      </c>
    </row>
    <row r="1487" spans="1:19" x14ac:dyDescent="0.2">
      <c r="A1487" s="3">
        <f t="shared" ca="1" si="443"/>
        <v>144367</v>
      </c>
      <c r="B1487">
        <v>100724</v>
      </c>
      <c r="C1487">
        <f t="shared" ca="1" si="444"/>
        <v>13286179041</v>
      </c>
      <c r="D1487" t="str">
        <f t="shared" ca="1" si="458"/>
        <v xml:space="preserve"> App </v>
      </c>
      <c r="E1487" t="str">
        <f t="shared" ca="1" si="458"/>
        <v xml:space="preserve"> App </v>
      </c>
      <c r="F1487" t="str">
        <f t="shared" ca="1" si="445"/>
        <v xml:space="preserve"> 支付宝 </v>
      </c>
      <c r="G1487" t="str">
        <f t="shared" ca="1" si="446"/>
        <v xml:space="preserve"> App - App - 支付宝 </v>
      </c>
      <c r="H1487" t="str">
        <f t="shared" ca="1" si="447"/>
        <v>9041</v>
      </c>
      <c r="I1487">
        <f t="shared" ca="1" si="448"/>
        <v>6</v>
      </c>
      <c r="J1487" t="str">
        <f t="shared" ca="1" si="449"/>
        <v>App - App - 支付宝</v>
      </c>
      <c r="K1487" t="str">
        <f t="shared" ca="1" si="450"/>
        <v>132****9041</v>
      </c>
      <c r="L1487">
        <f t="shared" si="451"/>
        <v>1487</v>
      </c>
      <c r="M1487">
        <f t="shared" si="452"/>
        <v>1486</v>
      </c>
      <c r="N1487" s="3">
        <f t="shared" ca="1" si="459"/>
        <v>103398</v>
      </c>
      <c r="O1487" s="5">
        <f t="shared" ca="1" si="453"/>
        <v>106040</v>
      </c>
      <c r="P1487" t="str">
        <f t="shared" ca="1" si="454"/>
        <v xml:space="preserve"> 支付宝 </v>
      </c>
      <c r="Q1487" t="str">
        <f t="shared" ca="1" si="455"/>
        <v xml:space="preserve"> 支付宝 </v>
      </c>
      <c r="R1487" t="str">
        <f t="shared" ca="1" si="456"/>
        <v xml:space="preserve"> 微信支付 </v>
      </c>
      <c r="S1487" t="str">
        <f t="shared" ca="1" si="457"/>
        <v>支付宝 - 支付宝 - 微信支付</v>
      </c>
    </row>
    <row r="1488" spans="1:19" x14ac:dyDescent="0.2">
      <c r="A1488" s="3">
        <f t="shared" ca="1" si="443"/>
        <v>106040</v>
      </c>
      <c r="B1488">
        <v>100209</v>
      </c>
      <c r="C1488">
        <f t="shared" ca="1" si="444"/>
        <v>13029247170</v>
      </c>
      <c r="D1488" t="str">
        <f t="shared" ca="1" si="458"/>
        <v xml:space="preserve"> 微信 </v>
      </c>
      <c r="E1488" t="str">
        <f t="shared" ca="1" si="458"/>
        <v xml:space="preserve"> 微信 </v>
      </c>
      <c r="F1488" t="str">
        <f t="shared" ca="1" si="445"/>
        <v xml:space="preserve"> 微信支付 </v>
      </c>
      <c r="G1488" t="str">
        <f t="shared" ca="1" si="446"/>
        <v xml:space="preserve"> 微信 - 微信 - 微信支付 </v>
      </c>
      <c r="H1488" t="str">
        <f t="shared" ca="1" si="447"/>
        <v>7170</v>
      </c>
      <c r="I1488">
        <f t="shared" ca="1" si="448"/>
        <v>6</v>
      </c>
      <c r="J1488" t="str">
        <f t="shared" ca="1" si="449"/>
        <v>微信 - 微信 - 微信支付</v>
      </c>
      <c r="K1488" t="str">
        <f t="shared" ca="1" si="450"/>
        <v>130****7170</v>
      </c>
      <c r="L1488">
        <f t="shared" si="451"/>
        <v>1488</v>
      </c>
      <c r="M1488">
        <f t="shared" si="452"/>
        <v>1487</v>
      </c>
      <c r="N1488" s="3">
        <f t="shared" ca="1" si="459"/>
        <v>103833</v>
      </c>
      <c r="O1488" s="5">
        <f t="shared" ca="1" si="453"/>
        <v>111089</v>
      </c>
      <c r="P1488" t="str">
        <f t="shared" ca="1" si="454"/>
        <v xml:space="preserve"> 微信支付 </v>
      </c>
      <c r="Q1488" t="str">
        <f t="shared" ca="1" si="455"/>
        <v xml:space="preserve"> 微信支付 </v>
      </c>
      <c r="R1488" t="str">
        <f t="shared" ca="1" si="456"/>
        <v xml:space="preserve"> 支付宝 </v>
      </c>
      <c r="S1488" t="str">
        <f t="shared" ca="1" si="457"/>
        <v>微信支付 - 微信支付 - 支付宝</v>
      </c>
    </row>
    <row r="1489" spans="1:19" x14ac:dyDescent="0.2">
      <c r="A1489" s="3">
        <f t="shared" ca="1" si="443"/>
        <v>111089</v>
      </c>
      <c r="B1489">
        <v>100495</v>
      </c>
      <c r="C1489">
        <f t="shared" ca="1" si="444"/>
        <v>13250129790</v>
      </c>
      <c r="D1489" t="str">
        <f t="shared" ca="1" si="458"/>
        <v xml:space="preserve"> 天猫 </v>
      </c>
      <c r="E1489" t="str">
        <f t="shared" ca="1" si="458"/>
        <v xml:space="preserve"> 微信 </v>
      </c>
      <c r="F1489" t="str">
        <f t="shared" ca="1" si="445"/>
        <v xml:space="preserve"> 微信支付 </v>
      </c>
      <c r="G1489" t="str">
        <f t="shared" ca="1" si="446"/>
        <v xml:space="preserve"> 天猫 - 微信 - 微信支付 </v>
      </c>
      <c r="H1489" t="str">
        <f t="shared" ca="1" si="447"/>
        <v>9790</v>
      </c>
      <c r="I1489">
        <f t="shared" ca="1" si="448"/>
        <v>6</v>
      </c>
      <c r="J1489" t="str">
        <f t="shared" ca="1" si="449"/>
        <v>天猫 - 微信 - 微信支付</v>
      </c>
      <c r="K1489" t="str">
        <f t="shared" ca="1" si="450"/>
        <v>132****9790</v>
      </c>
      <c r="L1489">
        <f t="shared" si="451"/>
        <v>1489</v>
      </c>
      <c r="M1489">
        <f t="shared" si="452"/>
        <v>1488</v>
      </c>
      <c r="N1489" s="3">
        <f t="shared" ca="1" si="459"/>
        <v>181129</v>
      </c>
      <c r="O1489" s="5">
        <f t="shared" ca="1" si="453"/>
        <v>197303</v>
      </c>
      <c r="P1489" t="str">
        <f t="shared" ca="1" si="454"/>
        <v xml:space="preserve"> 微信支付 </v>
      </c>
      <c r="Q1489" t="str">
        <f t="shared" ca="1" si="455"/>
        <v xml:space="preserve"> 微信支付 </v>
      </c>
      <c r="R1489" t="str">
        <f t="shared" ca="1" si="456"/>
        <v xml:space="preserve"> 信用卡 </v>
      </c>
      <c r="S1489" t="str">
        <f t="shared" ca="1" si="457"/>
        <v>微信支付 - 微信支付 - 信用卡</v>
      </c>
    </row>
    <row r="1490" spans="1:19" x14ac:dyDescent="0.2">
      <c r="A1490" s="3">
        <f t="shared" ca="1" si="443"/>
        <v>197303</v>
      </c>
      <c r="B1490">
        <v>101118</v>
      </c>
      <c r="C1490">
        <f t="shared" ca="1" si="444"/>
        <v>13386658307</v>
      </c>
      <c r="D1490" t="str">
        <f t="shared" ca="1" si="458"/>
        <v xml:space="preserve"> 天猫 </v>
      </c>
      <c r="E1490" t="str">
        <f t="shared" ca="1" si="458"/>
        <v xml:space="preserve"> 天猫 </v>
      </c>
      <c r="F1490" t="str">
        <f t="shared" ca="1" si="445"/>
        <v xml:space="preserve"> 支付宝 </v>
      </c>
      <c r="G1490" t="str">
        <f t="shared" ca="1" si="446"/>
        <v xml:space="preserve"> 天猫 - 天猫 - 支付宝 </v>
      </c>
      <c r="H1490" t="str">
        <f t="shared" ca="1" si="447"/>
        <v>8307</v>
      </c>
      <c r="I1490">
        <f t="shared" ca="1" si="448"/>
        <v>6</v>
      </c>
      <c r="J1490" t="str">
        <f t="shared" ca="1" si="449"/>
        <v>天猫 - 天猫 - 支付宝</v>
      </c>
      <c r="K1490" t="str">
        <f t="shared" ca="1" si="450"/>
        <v>133****8307</v>
      </c>
      <c r="L1490">
        <f t="shared" si="451"/>
        <v>1490</v>
      </c>
      <c r="M1490">
        <f t="shared" si="452"/>
        <v>1489</v>
      </c>
      <c r="N1490" s="3">
        <f t="shared" ca="1" si="459"/>
        <v>160142</v>
      </c>
      <c r="O1490" s="5">
        <f t="shared" ca="1" si="453"/>
        <v>132027</v>
      </c>
      <c r="P1490" t="str">
        <f t="shared" ca="1" si="454"/>
        <v xml:space="preserve"> 信用卡 </v>
      </c>
      <c r="Q1490" t="str">
        <f t="shared" ca="1" si="455"/>
        <v xml:space="preserve"> 信用卡 </v>
      </c>
      <c r="R1490" t="str">
        <f t="shared" ca="1" si="456"/>
        <v xml:space="preserve"> 支付宝 </v>
      </c>
      <c r="S1490" t="str">
        <f t="shared" ca="1" si="457"/>
        <v>信用卡 - 信用卡 - 支付宝</v>
      </c>
    </row>
    <row r="1491" spans="1:19" x14ac:dyDescent="0.2">
      <c r="A1491" s="3">
        <f t="shared" ca="1" si="443"/>
        <v>132027</v>
      </c>
      <c r="B1491">
        <v>101427</v>
      </c>
      <c r="C1491">
        <f t="shared" ca="1" si="444"/>
        <v>13495800215</v>
      </c>
      <c r="D1491" t="str">
        <f t="shared" ca="1" si="458"/>
        <v xml:space="preserve"> 天猫 </v>
      </c>
      <c r="E1491" t="str">
        <f t="shared" ca="1" si="458"/>
        <v xml:space="preserve"> 天猫 </v>
      </c>
      <c r="F1491" t="str">
        <f t="shared" ca="1" si="445"/>
        <v xml:space="preserve"> 支付宝 </v>
      </c>
      <c r="G1491" t="str">
        <f t="shared" ca="1" si="446"/>
        <v xml:space="preserve"> 天猫 - 天猫 - 支付宝 </v>
      </c>
      <c r="H1491" t="str">
        <f t="shared" ca="1" si="447"/>
        <v>0215</v>
      </c>
      <c r="I1491">
        <f t="shared" ca="1" si="448"/>
        <v>6</v>
      </c>
      <c r="J1491" t="str">
        <f t="shared" ca="1" si="449"/>
        <v>天猫 - 天猫 - 支付宝</v>
      </c>
      <c r="K1491" t="str">
        <f t="shared" ca="1" si="450"/>
        <v>134****0215</v>
      </c>
      <c r="L1491">
        <f t="shared" si="451"/>
        <v>1491</v>
      </c>
      <c r="M1491">
        <f t="shared" si="452"/>
        <v>1490</v>
      </c>
      <c r="N1491" s="3">
        <f t="shared" ca="1" si="459"/>
        <v>167742</v>
      </c>
      <c r="O1491" s="5">
        <f t="shared" ca="1" si="453"/>
        <v>177746</v>
      </c>
      <c r="P1491" t="str">
        <f t="shared" ca="1" si="454"/>
        <v xml:space="preserve"> 信用卡 </v>
      </c>
      <c r="Q1491" t="str">
        <f t="shared" ca="1" si="455"/>
        <v xml:space="preserve"> 支付宝 </v>
      </c>
      <c r="R1491" t="str">
        <f t="shared" ca="1" si="456"/>
        <v xml:space="preserve"> 支付宝 </v>
      </c>
      <c r="S1491" t="str">
        <f t="shared" ca="1" si="457"/>
        <v>信用卡 - 支付宝 - 支付宝</v>
      </c>
    </row>
    <row r="1492" spans="1:19" x14ac:dyDescent="0.2">
      <c r="A1492" s="3">
        <f t="shared" ca="1" si="443"/>
        <v>177746</v>
      </c>
      <c r="B1492">
        <v>100166</v>
      </c>
      <c r="C1492">
        <f t="shared" ca="1" si="444"/>
        <v>13587054467</v>
      </c>
      <c r="D1492" t="str">
        <f t="shared" ca="1" si="458"/>
        <v xml:space="preserve"> 微信 </v>
      </c>
      <c r="E1492" t="str">
        <f t="shared" ca="1" si="458"/>
        <v xml:space="preserve"> App </v>
      </c>
      <c r="F1492" t="str">
        <f t="shared" ca="1" si="445"/>
        <v xml:space="preserve"> 信用卡 </v>
      </c>
      <c r="G1492" t="str">
        <f t="shared" ca="1" si="446"/>
        <v xml:space="preserve"> 微信 - App - 信用卡 </v>
      </c>
      <c r="H1492" t="str">
        <f t="shared" ca="1" si="447"/>
        <v>4467</v>
      </c>
      <c r="I1492">
        <f t="shared" ca="1" si="448"/>
        <v>6</v>
      </c>
      <c r="J1492" t="str">
        <f t="shared" ca="1" si="449"/>
        <v>微信 - App - 信用卡</v>
      </c>
      <c r="K1492" t="str">
        <f t="shared" ca="1" si="450"/>
        <v>135****4467</v>
      </c>
      <c r="L1492">
        <f t="shared" si="451"/>
        <v>1492</v>
      </c>
      <c r="M1492">
        <f t="shared" si="452"/>
        <v>1491</v>
      </c>
      <c r="N1492" s="3">
        <f t="shared" ca="1" si="459"/>
        <v>114931</v>
      </c>
      <c r="O1492" s="5">
        <f t="shared" ca="1" si="453"/>
        <v>156068</v>
      </c>
      <c r="P1492" t="str">
        <f t="shared" ca="1" si="454"/>
        <v xml:space="preserve"> 信用卡 </v>
      </c>
      <c r="Q1492" t="str">
        <f t="shared" ca="1" si="455"/>
        <v xml:space="preserve"> 微信支付 </v>
      </c>
      <c r="R1492" t="str">
        <f t="shared" ca="1" si="456"/>
        <v xml:space="preserve"> 微信支付 </v>
      </c>
      <c r="S1492" t="str">
        <f t="shared" ca="1" si="457"/>
        <v>信用卡 - 微信支付 - 微信支付</v>
      </c>
    </row>
    <row r="1493" spans="1:19" x14ac:dyDescent="0.2">
      <c r="A1493" s="3">
        <f t="shared" ca="1" si="443"/>
        <v>156068</v>
      </c>
      <c r="B1493">
        <v>101386</v>
      </c>
      <c r="C1493">
        <f t="shared" ca="1" si="444"/>
        <v>13363387591</v>
      </c>
      <c r="D1493" t="str">
        <f t="shared" ca="1" si="458"/>
        <v xml:space="preserve"> 天猫 </v>
      </c>
      <c r="E1493" t="str">
        <f t="shared" ca="1" si="458"/>
        <v xml:space="preserve"> App </v>
      </c>
      <c r="F1493" t="str">
        <f t="shared" ca="1" si="445"/>
        <v xml:space="preserve"> 微信支付 </v>
      </c>
      <c r="G1493" t="str">
        <f t="shared" ca="1" si="446"/>
        <v xml:space="preserve"> 天猫 - App - 微信支付 </v>
      </c>
      <c r="H1493" t="str">
        <f t="shared" ca="1" si="447"/>
        <v>7591</v>
      </c>
      <c r="I1493">
        <f t="shared" ca="1" si="448"/>
        <v>6</v>
      </c>
      <c r="J1493" t="str">
        <f t="shared" ca="1" si="449"/>
        <v>天猫 - App - 微信支付</v>
      </c>
      <c r="K1493" t="str">
        <f t="shared" ca="1" si="450"/>
        <v>133****7591</v>
      </c>
      <c r="L1493">
        <f t="shared" si="451"/>
        <v>1493</v>
      </c>
      <c r="M1493">
        <f t="shared" si="452"/>
        <v>1492</v>
      </c>
      <c r="N1493" s="3">
        <f t="shared" ca="1" si="459"/>
        <v>118676</v>
      </c>
      <c r="O1493" s="5">
        <f t="shared" ca="1" si="453"/>
        <v>171097</v>
      </c>
      <c r="P1493" t="str">
        <f t="shared" ca="1" si="454"/>
        <v xml:space="preserve"> 信用卡 </v>
      </c>
      <c r="Q1493" t="str">
        <f t="shared" ca="1" si="455"/>
        <v xml:space="preserve"> 支付宝 </v>
      </c>
      <c r="R1493" t="str">
        <f t="shared" ca="1" si="456"/>
        <v xml:space="preserve"> 微信支付 </v>
      </c>
      <c r="S1493" t="str">
        <f t="shared" ca="1" si="457"/>
        <v>信用卡 - 支付宝 - 微信支付</v>
      </c>
    </row>
    <row r="1494" spans="1:19" x14ac:dyDescent="0.2">
      <c r="A1494" s="3">
        <f t="shared" ca="1" si="443"/>
        <v>171097</v>
      </c>
      <c r="B1494">
        <v>101398</v>
      </c>
      <c r="C1494">
        <f t="shared" ca="1" si="444"/>
        <v>13212848548</v>
      </c>
      <c r="D1494" t="str">
        <f t="shared" ca="1" si="458"/>
        <v xml:space="preserve"> 微信 </v>
      </c>
      <c r="E1494" t="str">
        <f t="shared" ca="1" si="458"/>
        <v xml:space="preserve"> 微信 </v>
      </c>
      <c r="F1494" t="str">
        <f t="shared" ca="1" si="445"/>
        <v xml:space="preserve"> 信用卡 </v>
      </c>
      <c r="G1494" t="str">
        <f t="shared" ca="1" si="446"/>
        <v xml:space="preserve"> 微信 - 微信 - 信用卡 </v>
      </c>
      <c r="H1494" t="str">
        <f t="shared" ca="1" si="447"/>
        <v>8548</v>
      </c>
      <c r="I1494">
        <f t="shared" ca="1" si="448"/>
        <v>6</v>
      </c>
      <c r="J1494" t="str">
        <f t="shared" ca="1" si="449"/>
        <v>微信 - 微信 - 信用卡</v>
      </c>
      <c r="K1494" t="str">
        <f t="shared" ca="1" si="450"/>
        <v>132****8548</v>
      </c>
      <c r="L1494">
        <f t="shared" si="451"/>
        <v>1494</v>
      </c>
      <c r="M1494">
        <f t="shared" si="452"/>
        <v>1493</v>
      </c>
      <c r="N1494" s="3">
        <f t="shared" ca="1" si="459"/>
        <v>109159</v>
      </c>
      <c r="O1494" s="5">
        <f t="shared" ca="1" si="453"/>
        <v>171243</v>
      </c>
      <c r="P1494" t="str">
        <f t="shared" ca="1" si="454"/>
        <v xml:space="preserve"> 信用卡 </v>
      </c>
      <c r="Q1494" t="str">
        <f t="shared" ca="1" si="455"/>
        <v xml:space="preserve"> 信用卡 </v>
      </c>
      <c r="R1494" t="str">
        <f t="shared" ca="1" si="456"/>
        <v xml:space="preserve"> 信用卡 </v>
      </c>
      <c r="S1494" t="str">
        <f t="shared" ca="1" si="457"/>
        <v>信用卡 - 信用卡 - 信用卡</v>
      </c>
    </row>
    <row r="1495" spans="1:19" x14ac:dyDescent="0.2">
      <c r="A1495" s="3">
        <f t="shared" ca="1" si="443"/>
        <v>171243</v>
      </c>
      <c r="B1495">
        <v>101178</v>
      </c>
      <c r="C1495">
        <f t="shared" ca="1" si="444"/>
        <v>13632786728</v>
      </c>
      <c r="D1495" t="str">
        <f t="shared" ca="1" si="458"/>
        <v xml:space="preserve"> 天猫 </v>
      </c>
      <c r="E1495" t="str">
        <f t="shared" ca="1" si="458"/>
        <v xml:space="preserve"> 天猫 </v>
      </c>
      <c r="F1495" t="str">
        <f t="shared" ca="1" si="445"/>
        <v xml:space="preserve"> 支付宝 </v>
      </c>
      <c r="G1495" t="str">
        <f t="shared" ca="1" si="446"/>
        <v xml:space="preserve"> 天猫 - 天猫 - 支付宝 </v>
      </c>
      <c r="H1495" t="str">
        <f t="shared" ca="1" si="447"/>
        <v>6728</v>
      </c>
      <c r="I1495">
        <f t="shared" ca="1" si="448"/>
        <v>6</v>
      </c>
      <c r="J1495" t="str">
        <f t="shared" ca="1" si="449"/>
        <v>天猫 - 天猫 - 支付宝</v>
      </c>
      <c r="K1495" t="str">
        <f t="shared" ca="1" si="450"/>
        <v>136****6728</v>
      </c>
      <c r="L1495">
        <f t="shared" si="451"/>
        <v>1495</v>
      </c>
      <c r="M1495">
        <f t="shared" si="452"/>
        <v>1494</v>
      </c>
      <c r="N1495" s="3">
        <f t="shared" ca="1" si="459"/>
        <v>166964</v>
      </c>
      <c r="O1495" s="5">
        <f t="shared" ca="1" si="453"/>
        <v>136001</v>
      </c>
      <c r="P1495" t="str">
        <f t="shared" ca="1" si="454"/>
        <v xml:space="preserve"> 微信支付 </v>
      </c>
      <c r="Q1495" t="str">
        <f t="shared" ca="1" si="455"/>
        <v xml:space="preserve"> 信用卡 </v>
      </c>
      <c r="R1495" t="str">
        <f t="shared" ca="1" si="456"/>
        <v xml:space="preserve"> 信用卡 </v>
      </c>
      <c r="S1495" t="str">
        <f t="shared" ca="1" si="457"/>
        <v>微信支付 - 信用卡 - 信用卡</v>
      </c>
    </row>
    <row r="1496" spans="1:19" x14ac:dyDescent="0.2">
      <c r="A1496" s="3">
        <f t="shared" ca="1" si="443"/>
        <v>136001</v>
      </c>
      <c r="B1496">
        <v>101405</v>
      </c>
      <c r="C1496">
        <f t="shared" ca="1" si="444"/>
        <v>13354592749</v>
      </c>
      <c r="D1496" t="str">
        <f t="shared" ca="1" si="458"/>
        <v xml:space="preserve"> 微信 </v>
      </c>
      <c r="E1496" t="str">
        <f t="shared" ca="1" si="458"/>
        <v xml:space="preserve"> 微信 </v>
      </c>
      <c r="F1496" t="str">
        <f t="shared" ca="1" si="445"/>
        <v xml:space="preserve"> 信用卡 </v>
      </c>
      <c r="G1496" t="str">
        <f t="shared" ca="1" si="446"/>
        <v xml:space="preserve"> 微信 - 微信 - 信用卡 </v>
      </c>
      <c r="H1496" t="str">
        <f t="shared" ca="1" si="447"/>
        <v>2749</v>
      </c>
      <c r="I1496">
        <f t="shared" ca="1" si="448"/>
        <v>6</v>
      </c>
      <c r="J1496" t="str">
        <f t="shared" ca="1" si="449"/>
        <v>微信 - 微信 - 信用卡</v>
      </c>
      <c r="K1496" t="str">
        <f t="shared" ca="1" si="450"/>
        <v>133****2749</v>
      </c>
      <c r="L1496">
        <f t="shared" si="451"/>
        <v>1496</v>
      </c>
      <c r="M1496">
        <f t="shared" si="452"/>
        <v>1495</v>
      </c>
      <c r="N1496" s="3">
        <f t="shared" ca="1" si="459"/>
        <v>150428</v>
      </c>
      <c r="O1496" s="5">
        <f t="shared" ca="1" si="453"/>
        <v>165710</v>
      </c>
      <c r="P1496" t="str">
        <f t="shared" ca="1" si="454"/>
        <v xml:space="preserve"> 信用卡 </v>
      </c>
      <c r="Q1496" t="str">
        <f t="shared" ca="1" si="455"/>
        <v xml:space="preserve"> 支付宝 </v>
      </c>
      <c r="R1496" t="str">
        <f t="shared" ca="1" si="456"/>
        <v xml:space="preserve"> 信用卡 </v>
      </c>
      <c r="S1496" t="str">
        <f t="shared" ca="1" si="457"/>
        <v>信用卡 - 支付宝 - 信用卡</v>
      </c>
    </row>
    <row r="1497" spans="1:19" x14ac:dyDescent="0.2">
      <c r="A1497" s="3">
        <f t="shared" ca="1" si="443"/>
        <v>165710</v>
      </c>
      <c r="B1497">
        <v>100106</v>
      </c>
      <c r="C1497">
        <f t="shared" ca="1" si="444"/>
        <v>13235817400</v>
      </c>
      <c r="D1497" t="str">
        <f t="shared" ca="1" si="458"/>
        <v xml:space="preserve"> 微信 </v>
      </c>
      <c r="E1497" t="str">
        <f t="shared" ca="1" si="458"/>
        <v xml:space="preserve"> 天猫 </v>
      </c>
      <c r="F1497" t="str">
        <f t="shared" ca="1" si="445"/>
        <v xml:space="preserve"> 微信支付 </v>
      </c>
      <c r="G1497" t="str">
        <f t="shared" ca="1" si="446"/>
        <v xml:space="preserve"> 微信 - 天猫 - 微信支付 </v>
      </c>
      <c r="H1497" t="str">
        <f t="shared" ca="1" si="447"/>
        <v>7400</v>
      </c>
      <c r="I1497">
        <f t="shared" ca="1" si="448"/>
        <v>6</v>
      </c>
      <c r="J1497" t="str">
        <f t="shared" ca="1" si="449"/>
        <v>微信 - 天猫 - 微信支付</v>
      </c>
      <c r="K1497" t="str">
        <f t="shared" ca="1" si="450"/>
        <v>132****7400</v>
      </c>
      <c r="L1497">
        <f t="shared" si="451"/>
        <v>1497</v>
      </c>
      <c r="M1497">
        <f t="shared" si="452"/>
        <v>1496</v>
      </c>
      <c r="N1497" s="3">
        <f t="shared" ca="1" si="459"/>
        <v>162047</v>
      </c>
      <c r="O1497" s="5">
        <f t="shared" ca="1" si="453"/>
        <v>191037</v>
      </c>
      <c r="P1497" t="str">
        <f t="shared" ca="1" si="454"/>
        <v xml:space="preserve"> 信用卡 </v>
      </c>
      <c r="Q1497" t="str">
        <f t="shared" ca="1" si="455"/>
        <v xml:space="preserve"> 支付宝 </v>
      </c>
      <c r="R1497" t="str">
        <f t="shared" ca="1" si="456"/>
        <v xml:space="preserve"> 微信支付 </v>
      </c>
      <c r="S1497" t="str">
        <f t="shared" ca="1" si="457"/>
        <v>信用卡 - 支付宝 - 微信支付</v>
      </c>
    </row>
    <row r="1498" spans="1:19" x14ac:dyDescent="0.2">
      <c r="A1498" s="3">
        <f t="shared" ca="1" si="443"/>
        <v>191037</v>
      </c>
      <c r="B1498">
        <v>100136</v>
      </c>
      <c r="C1498">
        <f t="shared" ca="1" si="444"/>
        <v>13569894596</v>
      </c>
      <c r="D1498" t="str">
        <f t="shared" ca="1" si="458"/>
        <v xml:space="preserve"> 天猫 </v>
      </c>
      <c r="E1498" t="str">
        <f t="shared" ca="1" si="458"/>
        <v xml:space="preserve"> 微信 </v>
      </c>
      <c r="F1498" t="str">
        <f t="shared" ca="1" si="445"/>
        <v xml:space="preserve"> 信用卡 </v>
      </c>
      <c r="G1498" t="str">
        <f t="shared" ca="1" si="446"/>
        <v xml:space="preserve"> 天猫 - 微信 - 信用卡 </v>
      </c>
      <c r="H1498" t="str">
        <f t="shared" ca="1" si="447"/>
        <v>4596</v>
      </c>
      <c r="I1498">
        <f t="shared" ca="1" si="448"/>
        <v>6</v>
      </c>
      <c r="J1498" t="str">
        <f t="shared" ca="1" si="449"/>
        <v>天猫 - 微信 - 信用卡</v>
      </c>
      <c r="K1498" t="str">
        <f t="shared" ca="1" si="450"/>
        <v>135****4596</v>
      </c>
      <c r="L1498">
        <f t="shared" si="451"/>
        <v>1498</v>
      </c>
      <c r="M1498">
        <f t="shared" si="452"/>
        <v>1497</v>
      </c>
      <c r="N1498" s="3">
        <f t="shared" ca="1" si="459"/>
        <v>148632</v>
      </c>
      <c r="O1498" s="5">
        <f t="shared" ca="1" si="453"/>
        <v>157507</v>
      </c>
      <c r="P1498" t="str">
        <f t="shared" ca="1" si="454"/>
        <v xml:space="preserve"> 微信支付 </v>
      </c>
      <c r="Q1498" t="str">
        <f t="shared" ca="1" si="455"/>
        <v xml:space="preserve"> 支付宝 </v>
      </c>
      <c r="R1498" t="str">
        <f t="shared" ca="1" si="456"/>
        <v xml:space="preserve"> 微信支付 </v>
      </c>
      <c r="S1498" t="str">
        <f t="shared" ca="1" si="457"/>
        <v>微信支付 - 支付宝 - 微信支付</v>
      </c>
    </row>
    <row r="1499" spans="1:19" x14ac:dyDescent="0.2">
      <c r="A1499" s="3">
        <f t="shared" ca="1" si="443"/>
        <v>157507</v>
      </c>
      <c r="B1499">
        <v>101325</v>
      </c>
      <c r="C1499">
        <f t="shared" ca="1" si="444"/>
        <v>13109255544</v>
      </c>
      <c r="D1499" t="str">
        <f t="shared" ca="1" si="458"/>
        <v xml:space="preserve"> 微信 </v>
      </c>
      <c r="E1499" t="str">
        <f t="shared" ca="1" si="458"/>
        <v xml:space="preserve"> App </v>
      </c>
      <c r="F1499" t="str">
        <f t="shared" ca="1" si="445"/>
        <v xml:space="preserve"> 信用卡 </v>
      </c>
      <c r="G1499" t="str">
        <f t="shared" ca="1" si="446"/>
        <v xml:space="preserve"> 微信 - App - 信用卡 </v>
      </c>
      <c r="H1499" t="str">
        <f t="shared" ca="1" si="447"/>
        <v>5544</v>
      </c>
      <c r="I1499">
        <f t="shared" ca="1" si="448"/>
        <v>6</v>
      </c>
      <c r="J1499" t="str">
        <f t="shared" ca="1" si="449"/>
        <v>微信 - App - 信用卡</v>
      </c>
      <c r="K1499" t="str">
        <f t="shared" ca="1" si="450"/>
        <v>131****5544</v>
      </c>
      <c r="L1499">
        <f t="shared" si="451"/>
        <v>1499</v>
      </c>
      <c r="M1499">
        <f t="shared" si="452"/>
        <v>1498</v>
      </c>
      <c r="N1499" s="3">
        <f t="shared" ca="1" si="459"/>
        <v>110944</v>
      </c>
      <c r="O1499" s="5">
        <f t="shared" ca="1" si="453"/>
        <v>143317</v>
      </c>
      <c r="P1499" t="str">
        <f t="shared" ca="1" si="454"/>
        <v xml:space="preserve"> 支付宝 </v>
      </c>
      <c r="Q1499" t="str">
        <f t="shared" ca="1" si="455"/>
        <v xml:space="preserve"> 支付宝 </v>
      </c>
      <c r="R1499" t="str">
        <f t="shared" ca="1" si="456"/>
        <v xml:space="preserve"> 信用卡 </v>
      </c>
      <c r="S1499" t="str">
        <f t="shared" ca="1" si="457"/>
        <v>支付宝 - 支付宝 - 信用卡</v>
      </c>
    </row>
    <row r="1500" spans="1:19" x14ac:dyDescent="0.2">
      <c r="A1500" s="3">
        <f t="shared" ca="1" si="443"/>
        <v>143317</v>
      </c>
      <c r="B1500">
        <v>100850</v>
      </c>
      <c r="C1500">
        <f t="shared" ca="1" si="444"/>
        <v>13487690244</v>
      </c>
      <c r="D1500" t="str">
        <f t="shared" ca="1" si="458"/>
        <v xml:space="preserve"> 天猫 </v>
      </c>
      <c r="E1500" t="str">
        <f t="shared" ca="1" si="458"/>
        <v xml:space="preserve"> 微信 </v>
      </c>
      <c r="F1500" t="str">
        <f t="shared" ca="1" si="445"/>
        <v xml:space="preserve"> 支付宝 </v>
      </c>
      <c r="G1500" t="str">
        <f t="shared" ca="1" si="446"/>
        <v xml:space="preserve"> 天猫 - 微信 - 支付宝 </v>
      </c>
      <c r="H1500" t="str">
        <f t="shared" ca="1" si="447"/>
        <v>0244</v>
      </c>
      <c r="I1500">
        <f t="shared" ca="1" si="448"/>
        <v>6</v>
      </c>
      <c r="J1500" t="str">
        <f t="shared" ca="1" si="449"/>
        <v>天猫 - 微信 - 支付宝</v>
      </c>
      <c r="K1500" t="str">
        <f t="shared" ca="1" si="450"/>
        <v>134****0244</v>
      </c>
      <c r="L1500">
        <f t="shared" si="451"/>
        <v>1500</v>
      </c>
      <c r="M1500">
        <f t="shared" si="452"/>
        <v>1499</v>
      </c>
      <c r="N1500" s="3">
        <f t="shared" ca="1" si="459"/>
        <v>163905</v>
      </c>
      <c r="O1500" s="5">
        <f t="shared" ca="1" si="453"/>
        <v>100353</v>
      </c>
      <c r="P1500" t="str">
        <f t="shared" ca="1" si="454"/>
        <v xml:space="preserve"> 支付宝 </v>
      </c>
      <c r="Q1500" t="str">
        <f t="shared" ca="1" si="455"/>
        <v xml:space="preserve"> 微信支付 </v>
      </c>
      <c r="R1500" t="str">
        <f t="shared" ca="1" si="456"/>
        <v xml:space="preserve"> 微信支付 </v>
      </c>
      <c r="S1500" t="str">
        <f t="shared" ca="1" si="457"/>
        <v>支付宝 - 微信支付 - 微信支付</v>
      </c>
    </row>
    <row r="1501" spans="1:19" x14ac:dyDescent="0.2">
      <c r="A1501" s="3">
        <f t="shared" ca="1" si="443"/>
        <v>100353</v>
      </c>
      <c r="B1501">
        <v>101077</v>
      </c>
      <c r="C1501">
        <f t="shared" ca="1" si="444"/>
        <v>13798160084</v>
      </c>
      <c r="D1501" t="str">
        <f t="shared" ca="1" si="458"/>
        <v xml:space="preserve"> 天猫 </v>
      </c>
      <c r="E1501" t="str">
        <f t="shared" ca="1" si="458"/>
        <v xml:space="preserve"> 天猫 </v>
      </c>
      <c r="F1501" t="str">
        <f t="shared" ca="1" si="445"/>
        <v xml:space="preserve"> 微信支付 </v>
      </c>
      <c r="G1501" t="str">
        <f t="shared" ca="1" si="446"/>
        <v xml:space="preserve"> 天猫 - 天猫 - 微信支付 </v>
      </c>
      <c r="H1501" t="str">
        <f t="shared" ca="1" si="447"/>
        <v>0084</v>
      </c>
      <c r="I1501">
        <f t="shared" ca="1" si="448"/>
        <v>6</v>
      </c>
      <c r="J1501" t="str">
        <f t="shared" ca="1" si="449"/>
        <v>天猫 - 天猫 - 微信支付</v>
      </c>
      <c r="K1501" t="str">
        <f t="shared" ca="1" si="450"/>
        <v>137****0084</v>
      </c>
      <c r="L1501">
        <f t="shared" si="451"/>
        <v>1501</v>
      </c>
      <c r="M1501">
        <f t="shared" si="452"/>
        <v>1500</v>
      </c>
      <c r="N1501" s="3">
        <f t="shared" ca="1" si="459"/>
        <v>107970</v>
      </c>
      <c r="O1501" s="5">
        <f t="shared" si="453"/>
        <v>0</v>
      </c>
      <c r="P1501" t="str">
        <f t="shared" ca="1" si="454"/>
        <v xml:space="preserve"> 微信支付 </v>
      </c>
      <c r="Q1501" t="str">
        <f t="shared" ca="1" si="455"/>
        <v xml:space="preserve"> 微信支付 </v>
      </c>
      <c r="R1501" t="str">
        <f t="shared" ca="1" si="456"/>
        <v xml:space="preserve"> 信用卡 </v>
      </c>
      <c r="S1501" t="str">
        <f t="shared" ca="1" si="457"/>
        <v>微信支付 - 微信支付 - 信用卡</v>
      </c>
    </row>
  </sheetData>
  <sortState ref="A2:O1503">
    <sortCondition ref="C1"/>
  </sortState>
  <mergeCells count="4">
    <mergeCell ref="T2:V2"/>
    <mergeCell ref="T3:V3"/>
    <mergeCell ref="P1:S1"/>
    <mergeCell ref="T1:Y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42B66-8BC7-4E08-9F8F-3C3E818D8DC5}">
  <dimension ref="A1:DR115"/>
  <sheetViews>
    <sheetView zoomScale="207" zoomScaleNormal="100" workbookViewId="0"/>
  </sheetViews>
  <sheetFormatPr baseColWidth="10" defaultColWidth="8.83203125" defaultRowHeight="15" x14ac:dyDescent="0.2"/>
  <cols>
    <col min="1" max="1" width="13.1640625" customWidth="1"/>
    <col min="2" max="2" width="13" bestFit="1" customWidth="1"/>
    <col min="3" max="3" width="15" bestFit="1" customWidth="1"/>
    <col min="4" max="4" width="32" bestFit="1" customWidth="1"/>
    <col min="5" max="21" width="17.6640625" bestFit="1" customWidth="1"/>
    <col min="22" max="63" width="18.83203125" bestFit="1" customWidth="1"/>
    <col min="64" max="122" width="9" bestFit="1" customWidth="1"/>
  </cols>
  <sheetData>
    <row r="1" spans="1:122" x14ac:dyDescent="0.2">
      <c r="A1" t="s">
        <v>121</v>
      </c>
    </row>
    <row r="3" spans="1:122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  <c r="AJ3" s="3" t="s">
        <v>36</v>
      </c>
      <c r="AK3" s="3" t="s">
        <v>37</v>
      </c>
      <c r="AL3" s="3" t="s">
        <v>38</v>
      </c>
      <c r="AM3" s="3" t="s">
        <v>39</v>
      </c>
      <c r="AN3" s="3" t="s">
        <v>40</v>
      </c>
      <c r="AO3" s="3" t="s">
        <v>41</v>
      </c>
      <c r="AP3" s="3" t="s">
        <v>42</v>
      </c>
      <c r="AQ3" s="3" t="s">
        <v>43</v>
      </c>
      <c r="AR3" s="3" t="s">
        <v>44</v>
      </c>
      <c r="AS3" s="3" t="s">
        <v>45</v>
      </c>
      <c r="AT3" s="3" t="s">
        <v>46</v>
      </c>
      <c r="AU3" s="3" t="s">
        <v>47</v>
      </c>
      <c r="AV3" s="3" t="s">
        <v>48</v>
      </c>
      <c r="AW3" s="3" t="s">
        <v>49</v>
      </c>
      <c r="AX3" s="3" t="s">
        <v>50</v>
      </c>
      <c r="AY3" s="3" t="s">
        <v>51</v>
      </c>
      <c r="AZ3" s="3" t="s">
        <v>52</v>
      </c>
      <c r="BA3" s="3" t="s">
        <v>53</v>
      </c>
      <c r="BB3" s="3" t="s">
        <v>54</v>
      </c>
      <c r="BC3" s="3" t="s">
        <v>55</v>
      </c>
      <c r="BD3" s="3" t="s">
        <v>56</v>
      </c>
      <c r="BE3" s="3" t="s">
        <v>57</v>
      </c>
      <c r="BF3" s="3" t="s">
        <v>58</v>
      </c>
      <c r="BG3" s="3" t="s">
        <v>59</v>
      </c>
      <c r="BH3" s="3" t="s">
        <v>60</v>
      </c>
      <c r="BI3" s="3" t="s">
        <v>61</v>
      </c>
      <c r="BJ3" s="3" t="s">
        <v>62</v>
      </c>
      <c r="BK3" s="3" t="s">
        <v>63</v>
      </c>
      <c r="BL3" s="3" t="s">
        <v>5</v>
      </c>
      <c r="BM3" s="3" t="s">
        <v>6</v>
      </c>
      <c r="BN3" s="3" t="s">
        <v>7</v>
      </c>
      <c r="BO3" s="3" t="s">
        <v>8</v>
      </c>
      <c r="BP3" s="3" t="s">
        <v>9</v>
      </c>
      <c r="BQ3" s="3" t="s">
        <v>10</v>
      </c>
      <c r="BR3" s="3" t="s">
        <v>11</v>
      </c>
      <c r="BS3" s="3" t="s">
        <v>12</v>
      </c>
      <c r="BT3" s="3" t="s">
        <v>13</v>
      </c>
      <c r="BU3" s="3" t="s">
        <v>14</v>
      </c>
      <c r="BV3" s="3" t="s">
        <v>15</v>
      </c>
      <c r="BW3" s="3" t="s">
        <v>16</v>
      </c>
      <c r="BX3" s="3" t="s">
        <v>17</v>
      </c>
      <c r="BY3" s="3" t="s">
        <v>18</v>
      </c>
      <c r="BZ3" s="3" t="s">
        <v>19</v>
      </c>
      <c r="CA3" s="3" t="s">
        <v>20</v>
      </c>
      <c r="CB3" s="3" t="s">
        <v>21</v>
      </c>
      <c r="CC3" s="3" t="s">
        <v>22</v>
      </c>
      <c r="CD3" s="3" t="s">
        <v>23</v>
      </c>
      <c r="CE3" s="3" t="s">
        <v>24</v>
      </c>
      <c r="CF3" s="3" t="s">
        <v>25</v>
      </c>
      <c r="CG3" s="3" t="s">
        <v>26</v>
      </c>
      <c r="CH3" s="3" t="s">
        <v>27</v>
      </c>
      <c r="CI3" s="3" t="s">
        <v>28</v>
      </c>
      <c r="CJ3" s="3" t="s">
        <v>29</v>
      </c>
      <c r="CK3" s="3" t="s">
        <v>30</v>
      </c>
      <c r="CL3" s="3" t="s">
        <v>31</v>
      </c>
      <c r="CM3" s="3" t="s">
        <v>32</v>
      </c>
      <c r="CN3" s="3" t="s">
        <v>33</v>
      </c>
      <c r="CO3" s="3" t="s">
        <v>34</v>
      </c>
      <c r="CP3" s="3" t="s">
        <v>35</v>
      </c>
      <c r="CQ3" s="3" t="s">
        <v>36</v>
      </c>
      <c r="CR3" s="3" t="s">
        <v>37</v>
      </c>
      <c r="CS3" s="3" t="s">
        <v>38</v>
      </c>
      <c r="CT3" s="3" t="s">
        <v>39</v>
      </c>
      <c r="CU3" s="3" t="s">
        <v>40</v>
      </c>
      <c r="CV3" s="3" t="s">
        <v>41</v>
      </c>
      <c r="CW3" s="3" t="s">
        <v>42</v>
      </c>
      <c r="CX3" s="3" t="s">
        <v>43</v>
      </c>
      <c r="CY3" s="3" t="s">
        <v>44</v>
      </c>
      <c r="CZ3" s="3" t="s">
        <v>45</v>
      </c>
      <c r="DA3" s="3" t="s">
        <v>46</v>
      </c>
      <c r="DB3" s="3" t="s">
        <v>47</v>
      </c>
      <c r="DC3" s="3" t="s">
        <v>48</v>
      </c>
      <c r="DD3" s="3" t="s">
        <v>49</v>
      </c>
      <c r="DE3" s="3" t="s">
        <v>50</v>
      </c>
      <c r="DF3" s="3" t="s">
        <v>51</v>
      </c>
      <c r="DG3" s="3" t="s">
        <v>52</v>
      </c>
      <c r="DH3" s="3" t="s">
        <v>53</v>
      </c>
      <c r="DI3" s="3" t="s">
        <v>54</v>
      </c>
      <c r="DJ3" s="3" t="s">
        <v>55</v>
      </c>
      <c r="DK3" s="3" t="s">
        <v>56</v>
      </c>
      <c r="DL3" s="3" t="s">
        <v>57</v>
      </c>
      <c r="DM3" s="3" t="s">
        <v>58</v>
      </c>
      <c r="DN3" s="3" t="s">
        <v>59</v>
      </c>
      <c r="DO3" s="3" t="s">
        <v>60</v>
      </c>
      <c r="DP3" s="3" t="s">
        <v>61</v>
      </c>
      <c r="DQ3" s="3" t="s">
        <v>62</v>
      </c>
      <c r="DR3" s="3" t="s">
        <v>63</v>
      </c>
    </row>
    <row r="4" spans="1:122" x14ac:dyDescent="0.2">
      <c r="A4" s="3" t="s">
        <v>122</v>
      </c>
      <c r="B4" s="3" t="s">
        <v>123</v>
      </c>
      <c r="C4" s="3" t="s">
        <v>124</v>
      </c>
      <c r="D4" s="3" t="s">
        <v>0</v>
      </c>
      <c r="E4" s="3">
        <v>45380000000</v>
      </c>
      <c r="F4" s="3">
        <v>47808000000</v>
      </c>
      <c r="G4" s="3">
        <v>52381000000</v>
      </c>
      <c r="H4" s="3">
        <v>52295000000</v>
      </c>
      <c r="I4" s="3">
        <v>51213000000</v>
      </c>
      <c r="J4" s="3">
        <v>51827000000</v>
      </c>
      <c r="K4" s="3">
        <v>63572000000</v>
      </c>
      <c r="L4" s="3">
        <v>75448000000</v>
      </c>
      <c r="M4" s="3">
        <v>80732000000</v>
      </c>
      <c r="N4" s="3">
        <v>81443000000</v>
      </c>
      <c r="O4" s="3">
        <v>79846000000</v>
      </c>
      <c r="P4" s="3">
        <v>74862000000</v>
      </c>
      <c r="Q4" s="3">
        <v>77639000000</v>
      </c>
      <c r="R4" s="3">
        <v>78358000000</v>
      </c>
      <c r="S4" s="3">
        <v>85906000000</v>
      </c>
      <c r="T4" s="3">
        <v>88400000000</v>
      </c>
      <c r="U4" s="3">
        <v>91013000000</v>
      </c>
      <c r="V4" s="3">
        <v>101000000000</v>
      </c>
      <c r="W4" s="3">
        <v>109000000000</v>
      </c>
      <c r="X4" s="3">
        <v>122000000000</v>
      </c>
      <c r="Y4" s="3">
        <v>138000000000</v>
      </c>
      <c r="Z4" s="3">
        <v>170000000000</v>
      </c>
      <c r="AA4" s="3">
        <v>214000000000</v>
      </c>
      <c r="AB4" s="3">
        <v>214000000000</v>
      </c>
      <c r="AC4" s="3">
        <v>231000000000</v>
      </c>
      <c r="AD4" s="3">
        <v>258000000000</v>
      </c>
      <c r="AE4" s="3">
        <v>281000000000</v>
      </c>
      <c r="AF4" s="3">
        <v>288000000000</v>
      </c>
      <c r="AG4" s="3">
        <v>293000000000</v>
      </c>
      <c r="AH4" s="3">
        <v>304000000000</v>
      </c>
      <c r="AI4" s="3">
        <v>306000000000</v>
      </c>
      <c r="AJ4" s="3">
        <v>280000000000</v>
      </c>
      <c r="AK4" s="3">
        <v>305000000000</v>
      </c>
      <c r="AL4" s="3">
        <v>298000000000</v>
      </c>
      <c r="AM4" s="3">
        <v>288000000000</v>
      </c>
      <c r="AN4" s="3">
        <v>279000000000</v>
      </c>
      <c r="AO4" s="3">
        <v>271000000000</v>
      </c>
      <c r="AP4" s="3">
        <v>276000000000</v>
      </c>
      <c r="AQ4" s="3">
        <v>274000000000</v>
      </c>
      <c r="AR4" s="3">
        <v>281000000000</v>
      </c>
      <c r="AS4" s="3">
        <v>302000000000</v>
      </c>
      <c r="AT4" s="3">
        <v>313000000000</v>
      </c>
      <c r="AU4" s="3">
        <v>357000000000</v>
      </c>
      <c r="AV4" s="3">
        <v>415000000000</v>
      </c>
      <c r="AW4" s="3">
        <v>465000000000</v>
      </c>
      <c r="AX4" s="3">
        <v>503000000000</v>
      </c>
      <c r="AY4" s="3">
        <v>528000000000</v>
      </c>
      <c r="AZ4" s="3">
        <v>557000000000</v>
      </c>
      <c r="BA4" s="3">
        <v>621000000000</v>
      </c>
      <c r="BB4" s="3">
        <v>669000000000</v>
      </c>
      <c r="BC4" s="3">
        <v>698000000000</v>
      </c>
      <c r="BD4" s="3">
        <v>711000000000</v>
      </c>
      <c r="BE4" s="3">
        <v>685000000000</v>
      </c>
      <c r="BF4" s="3">
        <v>640000000000</v>
      </c>
      <c r="BG4" s="3">
        <v>610000000000</v>
      </c>
      <c r="BH4" s="3">
        <v>596000000000</v>
      </c>
      <c r="BI4" s="3">
        <v>600000000000</v>
      </c>
      <c r="BJ4" s="3">
        <v>606000000000</v>
      </c>
      <c r="BK4" s="3">
        <v>649000000000</v>
      </c>
      <c r="BL4" s="3">
        <v>7.8947923381095473</v>
      </c>
      <c r="BM4" s="3">
        <v>8.1914716635487821</v>
      </c>
      <c r="BN4" s="3">
        <v>8.4783978471737349</v>
      </c>
      <c r="BO4" s="3">
        <v>8.5676083712993965</v>
      </c>
      <c r="BP4" s="3">
        <v>8.5486221741870487</v>
      </c>
      <c r="BQ4" s="3">
        <v>8.7583854696873029</v>
      </c>
      <c r="BR4" s="3">
        <v>8.8093052046865434</v>
      </c>
      <c r="BS4" s="3">
        <v>8.8927196787728473</v>
      </c>
      <c r="BT4" s="3">
        <v>9.2791225032769606</v>
      </c>
      <c r="BU4" s="3">
        <v>9.2706176392655379</v>
      </c>
      <c r="BV4" s="3">
        <v>9.5582426683019488</v>
      </c>
      <c r="BW4" s="3">
        <v>9.6014318214070187</v>
      </c>
      <c r="BX4" s="3">
        <v>9.6052611765062519</v>
      </c>
      <c r="BY4" s="3">
        <v>9.6905842891091574</v>
      </c>
      <c r="BZ4" s="3">
        <v>9.5814951709524632</v>
      </c>
      <c r="CA4" s="3">
        <v>9.4789512086702814</v>
      </c>
      <c r="CB4" s="3">
        <v>9.6190339902250646</v>
      </c>
      <c r="CC4" s="3">
        <v>9.7996909359007915</v>
      </c>
      <c r="CD4" s="3">
        <v>9.7781698440320426</v>
      </c>
      <c r="CE4" s="3">
        <v>9.8308259174390997</v>
      </c>
      <c r="CF4" s="3">
        <v>9.8333647456750395</v>
      </c>
      <c r="CG4" s="3">
        <v>10.159588704125541</v>
      </c>
      <c r="CH4" s="3">
        <v>10.118110756793326</v>
      </c>
      <c r="CI4" s="3">
        <v>10.101404913952925</v>
      </c>
      <c r="CJ4" s="3">
        <v>10.379269266908542</v>
      </c>
      <c r="CK4" s="3">
        <v>10.656527334543037</v>
      </c>
      <c r="CL4" s="3">
        <v>10.435322974185741</v>
      </c>
      <c r="CM4" s="3">
        <v>10.532102365891197</v>
      </c>
      <c r="CN4" s="3">
        <v>10.407567293613921</v>
      </c>
      <c r="CO4" s="3">
        <v>10.439544068601172</v>
      </c>
      <c r="CP4" s="3">
        <v>10.47841085837705</v>
      </c>
      <c r="CQ4" s="3">
        <v>10.470232820610063</v>
      </c>
      <c r="CR4" s="3">
        <v>10.816568693855091</v>
      </c>
      <c r="CS4" s="3">
        <v>11.353891192719022</v>
      </c>
      <c r="CT4" s="3">
        <v>11.413814234024064</v>
      </c>
      <c r="CU4" s="3">
        <v>11.221546707986553</v>
      </c>
      <c r="CV4" s="3">
        <v>11.265023621328744</v>
      </c>
      <c r="CW4" s="3">
        <v>11.42689986314614</v>
      </c>
      <c r="CX4" s="3">
        <v>11.242381914106524</v>
      </c>
      <c r="CY4" s="3">
        <v>11.325115549921422</v>
      </c>
      <c r="CZ4" s="3">
        <v>11.565174200558575</v>
      </c>
      <c r="DA4" s="3">
        <v>11.64409222173553</v>
      </c>
      <c r="DB4" s="3">
        <v>11.818488267024835</v>
      </c>
      <c r="DC4" s="3">
        <v>12.004764553278468</v>
      </c>
      <c r="DD4" s="3">
        <v>11.995047631081793</v>
      </c>
      <c r="DE4" s="3">
        <v>12.092968569462704</v>
      </c>
      <c r="DF4" s="3">
        <v>11.944845874178732</v>
      </c>
      <c r="DG4" s="3">
        <v>11.80695539452541</v>
      </c>
      <c r="DH4" s="3">
        <v>12.022982412621227</v>
      </c>
      <c r="DI4" s="3">
        <v>11.884677263423214</v>
      </c>
      <c r="DJ4" s="3">
        <v>11.830888544425852</v>
      </c>
      <c r="DK4" s="3">
        <v>11.665801405793397</v>
      </c>
      <c r="DL4" s="3">
        <v>11.749870193978456</v>
      </c>
      <c r="DM4" s="3">
        <v>11.665666745359088</v>
      </c>
      <c r="DN4" s="3">
        <v>11.496671085362809</v>
      </c>
      <c r="DO4" s="3">
        <v>11.264278203655318</v>
      </c>
      <c r="DP4" s="3">
        <v>11.29351141860786</v>
      </c>
      <c r="DQ4" s="3">
        <v>11.175876412196223</v>
      </c>
      <c r="DR4" s="3">
        <v>11.140924825323209</v>
      </c>
    </row>
    <row r="5" spans="1:122" x14ac:dyDescent="0.2">
      <c r="A5" s="3" t="s">
        <v>125</v>
      </c>
      <c r="B5" s="3" t="s">
        <v>126</v>
      </c>
      <c r="C5" s="3" t="s">
        <v>124</v>
      </c>
      <c r="D5" s="3" t="s">
        <v>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>
        <v>11403453020</v>
      </c>
      <c r="AI5" s="3">
        <v>10085081567</v>
      </c>
      <c r="AJ5" s="3">
        <v>9953641758</v>
      </c>
      <c r="AK5" s="3">
        <v>12420300875</v>
      </c>
      <c r="AL5" s="3">
        <v>12577165930</v>
      </c>
      <c r="AM5" s="3">
        <v>10050586559</v>
      </c>
      <c r="AN5" s="3">
        <v>12606229599</v>
      </c>
      <c r="AO5" s="3">
        <v>14563240390</v>
      </c>
      <c r="AP5" s="3">
        <v>16104915232</v>
      </c>
      <c r="AQ5" s="3">
        <v>17527989869</v>
      </c>
      <c r="AR5" s="3">
        <v>21027341242</v>
      </c>
      <c r="AS5" s="3">
        <v>22929764607</v>
      </c>
      <c r="AT5" s="3">
        <v>27875387284</v>
      </c>
      <c r="AU5" s="3">
        <v>32137735649</v>
      </c>
      <c r="AV5" s="3">
        <v>35126306608</v>
      </c>
      <c r="AW5" s="3">
        <v>40352713136</v>
      </c>
      <c r="AX5" s="3">
        <v>45918881613</v>
      </c>
      <c r="AY5" s="3">
        <v>55337487669</v>
      </c>
      <c r="AZ5" s="3">
        <v>68011562228</v>
      </c>
      <c r="BA5" s="3">
        <v>86362099113</v>
      </c>
      <c r="BB5" s="3">
        <v>106000000000</v>
      </c>
      <c r="BC5" s="3">
        <v>116000000000</v>
      </c>
      <c r="BD5" s="3">
        <v>138000000000</v>
      </c>
      <c r="BE5" s="3">
        <v>157000000000</v>
      </c>
      <c r="BF5" s="3">
        <v>180000000000</v>
      </c>
      <c r="BG5" s="3">
        <v>201000000000</v>
      </c>
      <c r="BH5" s="3">
        <v>214000000000</v>
      </c>
      <c r="BI5" s="3">
        <v>216000000000</v>
      </c>
      <c r="BJ5" s="3">
        <v>228000000000</v>
      </c>
      <c r="BK5" s="3">
        <v>250000000000</v>
      </c>
      <c r="BL5" s="3">
        <v>-0.19563239937751919</v>
      </c>
      <c r="BM5" s="3">
        <v>-0.18826532014743075</v>
      </c>
      <c r="BN5" s="3">
        <v>-0.18488102136191881</v>
      </c>
      <c r="BO5" s="3">
        <v>-0.18914283531743542</v>
      </c>
      <c r="BP5" s="3">
        <v>-0.19544100684452392</v>
      </c>
      <c r="BQ5" s="3">
        <v>-0.1950095328617216</v>
      </c>
      <c r="BR5" s="3">
        <v>-0.1841177194925008</v>
      </c>
      <c r="BS5" s="3">
        <v>-0.17608682603143497</v>
      </c>
      <c r="BT5" s="3">
        <v>-0.16756712261237297</v>
      </c>
      <c r="BU5" s="3">
        <v>-0.17175477095671746</v>
      </c>
      <c r="BV5" s="3">
        <v>-0.17350037995877585</v>
      </c>
      <c r="BW5" s="3">
        <v>-0.18429273553022055</v>
      </c>
      <c r="BX5" s="3">
        <v>-0.19226410896264426</v>
      </c>
      <c r="BY5" s="3">
        <v>-0.20412809359399453</v>
      </c>
      <c r="BZ5" s="3">
        <v>-0.21694036320368007</v>
      </c>
      <c r="CA5" s="3">
        <v>-0.23204771130065324</v>
      </c>
      <c r="CB5" s="3">
        <v>-0.23403081835620859</v>
      </c>
      <c r="CC5" s="3">
        <v>-0.23989768848926371</v>
      </c>
      <c r="CD5" s="3">
        <v>-0.24443627842415119</v>
      </c>
      <c r="CE5" s="3">
        <v>-0.23806164542979016</v>
      </c>
      <c r="CF5" s="3">
        <v>-0.2389745892395958</v>
      </c>
      <c r="CG5" s="3">
        <v>-0.21595897163827318</v>
      </c>
      <c r="CH5" s="3">
        <v>-0.195671469037275</v>
      </c>
      <c r="CI5" s="3">
        <v>-0.19355586096146377</v>
      </c>
      <c r="CJ5" s="3">
        <v>-0.18102526070505048</v>
      </c>
      <c r="CK5" s="3">
        <v>-0.16864771266245293</v>
      </c>
      <c r="CL5" s="3">
        <v>-0.17224493118550496</v>
      </c>
      <c r="CM5" s="3">
        <v>-0.18546177548809564</v>
      </c>
      <c r="CN5" s="3">
        <v>-0.19323634181516119</v>
      </c>
      <c r="CO5" s="3">
        <v>0.20674321092036849</v>
      </c>
      <c r="CP5" s="3">
        <v>0.14933823456753087</v>
      </c>
      <c r="CQ5" s="3">
        <v>0.1668371329899701</v>
      </c>
      <c r="CR5" s="3">
        <v>0.24927882477273391</v>
      </c>
      <c r="CS5" s="3">
        <v>0.30042865071977054</v>
      </c>
      <c r="CT5" s="3">
        <v>0.21266224801333264</v>
      </c>
      <c r="CU5" s="3">
        <v>0.31124109859317789</v>
      </c>
      <c r="CV5" s="3">
        <v>0.40688198663928726</v>
      </c>
      <c r="CW5" s="3">
        <v>0.47308036468393244</v>
      </c>
      <c r="CX5" s="3">
        <v>0.52591945410385221</v>
      </c>
      <c r="CY5" s="3">
        <v>0.65908132142777298</v>
      </c>
      <c r="CZ5" s="3">
        <v>0.69918751743513829</v>
      </c>
      <c r="DA5" s="3">
        <v>0.86382774280739727</v>
      </c>
      <c r="DB5" s="3">
        <v>0.90090469874165902</v>
      </c>
      <c r="DC5" s="3">
        <v>0.85403776049354674</v>
      </c>
      <c r="DD5" s="3">
        <v>0.87789787408023712</v>
      </c>
      <c r="DE5" s="3">
        <v>0.94232898714781255</v>
      </c>
      <c r="DF5" s="3">
        <v>1.0922216296468403</v>
      </c>
      <c r="DG5" s="3">
        <v>1.2764748665114247</v>
      </c>
      <c r="DH5" s="3">
        <v>1.5112712249113558</v>
      </c>
      <c r="DI5" s="3">
        <v>1.7294672515130041</v>
      </c>
      <c r="DJ5" s="3">
        <v>1.8121562144123666</v>
      </c>
      <c r="DK5" s="3">
        <v>2.1088338462481171</v>
      </c>
      <c r="DL5" s="3">
        <v>2.5421771154200838</v>
      </c>
      <c r="DM5" s="3">
        <v>3.1339355230923611</v>
      </c>
      <c r="DN5" s="3">
        <v>3.647149581174856</v>
      </c>
      <c r="DO5" s="3">
        <v>3.9131098411075458</v>
      </c>
      <c r="DP5" s="3">
        <v>3.9357069320723705</v>
      </c>
      <c r="DQ5" s="3">
        <v>4.0748344217130503</v>
      </c>
      <c r="DR5" s="3">
        <v>4.165455592408045</v>
      </c>
    </row>
    <row r="25" spans="1:4" x14ac:dyDescent="0.2">
      <c r="A25" t="s">
        <v>127</v>
      </c>
    </row>
    <row r="27" spans="1:4" x14ac:dyDescent="0.2">
      <c r="A27" t="s">
        <v>128</v>
      </c>
      <c r="B27" t="s">
        <v>133</v>
      </c>
      <c r="C27" t="s">
        <v>135</v>
      </c>
      <c r="D27" t="s">
        <v>134</v>
      </c>
    </row>
    <row r="28" spans="1:4" x14ac:dyDescent="0.2">
      <c r="A28" t="s">
        <v>129</v>
      </c>
      <c r="B28" s="3">
        <v>9000</v>
      </c>
      <c r="C28" s="3">
        <v>5000</v>
      </c>
      <c r="D28" s="3">
        <v>8000</v>
      </c>
    </row>
    <row r="29" spans="1:4" x14ac:dyDescent="0.2">
      <c r="A29" t="s">
        <v>130</v>
      </c>
      <c r="B29" s="3">
        <v>12000</v>
      </c>
      <c r="C29" s="3">
        <v>6000</v>
      </c>
      <c r="D29" s="3">
        <v>9000</v>
      </c>
    </row>
    <row r="30" spans="1:4" x14ac:dyDescent="0.2">
      <c r="A30" t="s">
        <v>131</v>
      </c>
      <c r="B30" s="3">
        <v>15000</v>
      </c>
      <c r="C30" s="3">
        <v>12000</v>
      </c>
      <c r="D30" s="3">
        <v>6000</v>
      </c>
    </row>
    <row r="31" spans="1:4" x14ac:dyDescent="0.2">
      <c r="A31" t="s">
        <v>132</v>
      </c>
      <c r="B31" s="3">
        <v>8000</v>
      </c>
      <c r="C31" s="3">
        <v>18000</v>
      </c>
      <c r="D31" s="3">
        <v>4000</v>
      </c>
    </row>
    <row r="50" spans="1:2" x14ac:dyDescent="0.2">
      <c r="A50" t="s">
        <v>136</v>
      </c>
    </row>
    <row r="52" spans="1:2" x14ac:dyDescent="0.2">
      <c r="A52" t="s">
        <v>137</v>
      </c>
      <c r="B52" t="s">
        <v>146</v>
      </c>
    </row>
    <row r="53" spans="1:2" x14ac:dyDescent="0.2">
      <c r="A53" t="s">
        <v>138</v>
      </c>
      <c r="B53">
        <v>80000</v>
      </c>
    </row>
    <row r="54" spans="1:2" x14ac:dyDescent="0.2">
      <c r="A54" t="s">
        <v>139</v>
      </c>
      <c r="B54">
        <v>50000</v>
      </c>
    </row>
    <row r="55" spans="1:2" x14ac:dyDescent="0.2">
      <c r="A55" t="s">
        <v>140</v>
      </c>
      <c r="B55">
        <v>30000</v>
      </c>
    </row>
    <row r="56" spans="1:2" x14ac:dyDescent="0.2">
      <c r="A56" t="s">
        <v>141</v>
      </c>
      <c r="B56">
        <v>5000</v>
      </c>
    </row>
    <row r="57" spans="1:2" x14ac:dyDescent="0.2">
      <c r="A57" t="s">
        <v>142</v>
      </c>
      <c r="B57">
        <v>400</v>
      </c>
    </row>
    <row r="58" spans="1:2" x14ac:dyDescent="0.2">
      <c r="A58" t="s">
        <v>143</v>
      </c>
      <c r="B58">
        <v>100</v>
      </c>
    </row>
    <row r="59" spans="1:2" x14ac:dyDescent="0.2">
      <c r="A59" t="s">
        <v>144</v>
      </c>
      <c r="B59">
        <v>20</v>
      </c>
    </row>
    <row r="60" spans="1:2" x14ac:dyDescent="0.2">
      <c r="A60" t="s">
        <v>145</v>
      </c>
      <c r="B60">
        <v>3</v>
      </c>
    </row>
    <row r="79" spans="1:1" x14ac:dyDescent="0.2">
      <c r="A79" t="s">
        <v>147</v>
      </c>
    </row>
    <row r="81" spans="1:2" x14ac:dyDescent="0.2">
      <c r="A81" t="s">
        <v>65</v>
      </c>
      <c r="B81" t="s">
        <v>148</v>
      </c>
    </row>
    <row r="82" spans="1:2" x14ac:dyDescent="0.2">
      <c r="A82">
        <v>10</v>
      </c>
      <c r="B82" s="6">
        <v>0.05</v>
      </c>
    </row>
    <row r="83" spans="1:2" x14ac:dyDescent="0.2">
      <c r="A83">
        <v>20</v>
      </c>
      <c r="B83" s="6">
        <v>0.08</v>
      </c>
    </row>
    <row r="84" spans="1:2" x14ac:dyDescent="0.2">
      <c r="A84">
        <v>30</v>
      </c>
      <c r="B84" s="6">
        <v>0.1</v>
      </c>
    </row>
    <row r="85" spans="1:2" x14ac:dyDescent="0.2">
      <c r="A85">
        <v>40</v>
      </c>
      <c r="B85" s="6">
        <v>0.15</v>
      </c>
    </row>
    <row r="86" spans="1:2" x14ac:dyDescent="0.2">
      <c r="A86">
        <v>50</v>
      </c>
      <c r="B86" s="6">
        <v>0.2</v>
      </c>
    </row>
    <row r="87" spans="1:2" x14ac:dyDescent="0.2">
      <c r="A87">
        <v>60</v>
      </c>
      <c r="B87" s="6">
        <v>0.3</v>
      </c>
    </row>
    <row r="88" spans="1:2" x14ac:dyDescent="0.2">
      <c r="A88">
        <v>70</v>
      </c>
      <c r="B88" s="6">
        <v>0.5</v>
      </c>
    </row>
    <row r="89" spans="1:2" x14ac:dyDescent="0.2">
      <c r="A89">
        <v>80</v>
      </c>
      <c r="B89" s="6">
        <v>0.8</v>
      </c>
    </row>
    <row r="108" spans="1:16" x14ac:dyDescent="0.2">
      <c r="A108" t="s">
        <v>149</v>
      </c>
    </row>
    <row r="110" spans="1:16" x14ac:dyDescent="0.2">
      <c r="A110" t="s">
        <v>90</v>
      </c>
      <c r="B110" t="s">
        <v>64</v>
      </c>
      <c r="C110" t="s">
        <v>65</v>
      </c>
      <c r="D110" t="s">
        <v>66</v>
      </c>
      <c r="E110" t="s">
        <v>85</v>
      </c>
      <c r="F110" t="s">
        <v>86</v>
      </c>
      <c r="G110" t="s">
        <v>67</v>
      </c>
      <c r="H110" t="s">
        <v>68</v>
      </c>
      <c r="I110" t="s">
        <v>69</v>
      </c>
      <c r="J110" t="s">
        <v>70</v>
      </c>
      <c r="K110" t="s">
        <v>71</v>
      </c>
      <c r="L110" t="s">
        <v>72</v>
      </c>
      <c r="M110" t="s">
        <v>73</v>
      </c>
      <c r="N110" t="s">
        <v>74</v>
      </c>
      <c r="O110" t="s">
        <v>75</v>
      </c>
      <c r="P110" t="s">
        <v>76</v>
      </c>
    </row>
    <row r="111" spans="1:16" x14ac:dyDescent="0.2">
      <c r="A111" t="s">
        <v>150</v>
      </c>
      <c r="B111" s="3">
        <f ca="1">RAND()*10000</f>
        <v>615.71958234389876</v>
      </c>
      <c r="C111" s="3">
        <f ca="1">18+RAND()*50</f>
        <v>25.919529139372212</v>
      </c>
      <c r="D111" t="str">
        <f ca="1">IF(RAND()&lt;=0.5,"男","女")</f>
        <v>男</v>
      </c>
      <c r="E111" s="3">
        <f ca="1">RAND()*20000+2000</f>
        <v>5460.9466462141736</v>
      </c>
      <c r="F111" s="3">
        <f ca="1">ROUND((2+RAND()*20),0)</f>
        <v>18</v>
      </c>
      <c r="G111">
        <f ca="1">IF(RAND()&lt;0.5,5,IF(RAND()&lt;0.7,4,IF(RAND()&lt;0.8,3,IF(RAND()&lt;0.9,2,1))))</f>
        <v>5</v>
      </c>
      <c r="H111">
        <f t="shared" ref="H111:M113" ca="1" si="0">IF(RAND()&lt;0.5,5,IF(RAND()&lt;0.7,4,IF(RAND()&lt;0.8,3,IF(RAND()&lt;0.9,2,1))))</f>
        <v>4</v>
      </c>
      <c r="I111">
        <f t="shared" ca="1" si="0"/>
        <v>5</v>
      </c>
      <c r="J111">
        <f t="shared" ca="1" si="0"/>
        <v>4</v>
      </c>
      <c r="K111">
        <f t="shared" ca="1" si="0"/>
        <v>4</v>
      </c>
      <c r="L111">
        <f t="shared" ca="1" si="0"/>
        <v>5</v>
      </c>
      <c r="M111">
        <f t="shared" ca="1" si="0"/>
        <v>4</v>
      </c>
      <c r="N111" s="2">
        <f ca="1">AVERAGE(G111:J111)</f>
        <v>4.5</v>
      </c>
      <c r="O111" s="2">
        <f ca="1">AVERAGE(K111:M111)</f>
        <v>4.333333333333333</v>
      </c>
      <c r="P111" s="2">
        <f ca="1">0.6*N111+0.4*O111</f>
        <v>4.4333333333333336</v>
      </c>
    </row>
    <row r="112" spans="1:16" x14ac:dyDescent="0.2">
      <c r="A112" t="s">
        <v>151</v>
      </c>
      <c r="B112" s="3">
        <f t="shared" ref="B112:B113" ca="1" si="1">RAND()*10000</f>
        <v>4302.1268188691038</v>
      </c>
      <c r="C112" s="3">
        <f t="shared" ref="C112:C113" ca="1" si="2">18+RAND()*50</f>
        <v>24.993059831885589</v>
      </c>
      <c r="D112" t="str">
        <f t="shared" ref="D112:D113" ca="1" si="3">IF(RAND()&lt;=0.5,"男","女")</f>
        <v>女</v>
      </c>
      <c r="E112" s="3">
        <f t="shared" ref="E112:E113" ca="1" si="4">RAND()*20000+2000</f>
        <v>20623.509216474533</v>
      </c>
      <c r="F112" s="3">
        <f t="shared" ref="F112:F113" ca="1" si="5">ROUND((2+RAND()*20),0)</f>
        <v>9</v>
      </c>
      <c r="G112">
        <f t="shared" ref="G112:G113" ca="1" si="6">IF(RAND()&lt;0.5,5,IF(RAND()&lt;0.7,4,IF(RAND()&lt;0.8,3,IF(RAND()&lt;0.9,2,1))))</f>
        <v>5</v>
      </c>
      <c r="H112">
        <f t="shared" ca="1" si="0"/>
        <v>3</v>
      </c>
      <c r="I112">
        <f t="shared" ca="1" si="0"/>
        <v>5</v>
      </c>
      <c r="J112">
        <f t="shared" ca="1" si="0"/>
        <v>5</v>
      </c>
      <c r="K112">
        <f t="shared" ca="1" si="0"/>
        <v>5</v>
      </c>
      <c r="L112">
        <f t="shared" ca="1" si="0"/>
        <v>4</v>
      </c>
      <c r="M112">
        <f t="shared" ca="1" si="0"/>
        <v>4</v>
      </c>
      <c r="N112" s="2">
        <f t="shared" ref="N112:N113" ca="1" si="7">AVERAGE(G112:J112)</f>
        <v>4.5</v>
      </c>
      <c r="O112" s="2">
        <f t="shared" ref="O112:O113" ca="1" si="8">AVERAGE(K112:M112)</f>
        <v>4.333333333333333</v>
      </c>
      <c r="P112" s="2">
        <f t="shared" ref="P112:P113" ca="1" si="9">0.6*N112+0.4*O112</f>
        <v>4.4333333333333336</v>
      </c>
    </row>
    <row r="113" spans="1:16" x14ac:dyDescent="0.2">
      <c r="A113" t="s">
        <v>152</v>
      </c>
      <c r="B113" s="3">
        <f t="shared" ca="1" si="1"/>
        <v>3475.81327069893</v>
      </c>
      <c r="C113" s="3">
        <f t="shared" ca="1" si="2"/>
        <v>57.446075194448511</v>
      </c>
      <c r="D113" t="str">
        <f t="shared" ca="1" si="3"/>
        <v>女</v>
      </c>
      <c r="E113" s="3">
        <f t="shared" ca="1" si="4"/>
        <v>11637.197087662827</v>
      </c>
      <c r="F113" s="3">
        <f t="shared" ca="1" si="5"/>
        <v>20</v>
      </c>
      <c r="G113">
        <f t="shared" ca="1" si="6"/>
        <v>4</v>
      </c>
      <c r="H113">
        <f t="shared" ca="1" si="0"/>
        <v>4</v>
      </c>
      <c r="I113">
        <f t="shared" ca="1" si="0"/>
        <v>3</v>
      </c>
      <c r="J113">
        <f t="shared" ca="1" si="0"/>
        <v>4</v>
      </c>
      <c r="K113">
        <f t="shared" ca="1" si="0"/>
        <v>5</v>
      </c>
      <c r="L113">
        <f t="shared" ca="1" si="0"/>
        <v>4</v>
      </c>
      <c r="M113">
        <f t="shared" ca="1" si="0"/>
        <v>5</v>
      </c>
      <c r="N113" s="2">
        <f t="shared" ca="1" si="7"/>
        <v>3.75</v>
      </c>
      <c r="O113" s="2">
        <f t="shared" ca="1" si="8"/>
        <v>4.666666666666667</v>
      </c>
      <c r="P113" s="2">
        <f t="shared" ca="1" si="9"/>
        <v>4.1166666666666671</v>
      </c>
    </row>
    <row r="114" spans="1:16" x14ac:dyDescent="0.2">
      <c r="B114" s="3"/>
      <c r="C114" s="3"/>
      <c r="E114" s="3"/>
      <c r="F114" s="3"/>
      <c r="N114" s="2"/>
      <c r="O114" s="2"/>
      <c r="P114" s="2"/>
    </row>
    <row r="115" spans="1:16" x14ac:dyDescent="0.2">
      <c r="B115" s="3"/>
      <c r="C115" s="3"/>
      <c r="E115" s="3"/>
      <c r="F115" s="3"/>
      <c r="N115" s="2"/>
      <c r="O115" s="2"/>
      <c r="P115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If_And_Or_sum_count_sumproduct</vt:lpstr>
      <vt:lpstr>IF_IFs</vt:lpstr>
      <vt:lpstr>文本处理函数</vt:lpstr>
      <vt:lpstr>各种图表及应用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Xiaosong Zhang</dc:creator>
  <cp:lastModifiedBy>吴 海涛</cp:lastModifiedBy>
  <dcterms:created xsi:type="dcterms:W3CDTF">2015-06-05T18:19:34Z</dcterms:created>
  <dcterms:modified xsi:type="dcterms:W3CDTF">2020-06-22T19:32:22Z</dcterms:modified>
</cp:coreProperties>
</file>