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ds/Desktop/"/>
    </mc:Choice>
  </mc:AlternateContent>
  <xr:revisionPtr revIDLastSave="0" documentId="8_{F4A8B8B9-EC0F-D848-B022-94805A7E64AB}" xr6:coauthVersionLast="45" xr6:coauthVersionMax="45" xr10:uidLastSave="{00000000-0000-0000-0000-000000000000}"/>
  <bookViews>
    <workbookView xWindow="0" yWindow="460" windowWidth="28420" windowHeight="16520" xr2:uid="{E69C8C2F-6480-7B48-A9F5-FD5753CCE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H6" i="1"/>
  <c r="H5" i="1"/>
  <c r="H4" i="1"/>
  <c r="H3" i="1"/>
  <c r="F2" i="1"/>
  <c r="C28" i="1" l="1"/>
  <c r="F28" i="1" s="1"/>
  <c r="C27" i="1"/>
  <c r="F27" i="1" s="1"/>
  <c r="I5" i="1" s="1"/>
  <c r="C26" i="1"/>
  <c r="F26" i="1" s="1"/>
  <c r="I4" i="1" s="1"/>
  <c r="C25" i="1"/>
  <c r="F25" i="1" s="1"/>
  <c r="I3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17" i="1"/>
  <c r="F17" i="1" s="1"/>
  <c r="C16" i="1"/>
  <c r="F16" i="1" s="1"/>
  <c r="C15" i="1"/>
  <c r="F15" i="1" s="1"/>
  <c r="C14" i="1"/>
  <c r="F14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  <c r="C3" i="1"/>
  <c r="F3" i="1" s="1"/>
  <c r="C2" i="1"/>
</calcChain>
</file>

<file path=xl/sharedStrings.xml><?xml version="1.0" encoding="utf-8"?>
<sst xmlns="http://schemas.openxmlformats.org/spreadsheetml/2006/main" count="35" uniqueCount="31">
  <si>
    <t>DI Water</t>
  </si>
  <si>
    <t>Std. 1</t>
  </si>
  <si>
    <t>Std. 10</t>
  </si>
  <si>
    <t>Std. 12</t>
  </si>
  <si>
    <t>Std. 100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</si>
  <si>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</si>
  <si>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</si>
  <si>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</si>
  <si>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</si>
  <si>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</si>
  <si>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</si>
  <si>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</si>
  <si>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</si>
  <si>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</si>
  <si>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</si>
  <si>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</si>
  <si>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</si>
  <si>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</si>
  <si>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</si>
  <si>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</si>
  <si>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</si>
  <si>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</si>
  <si>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</si>
  <si>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Before</t>
  </si>
  <si>
    <t>After</t>
  </si>
  <si>
    <t>ug/L</t>
  </si>
  <si>
    <t>time (min)</t>
  </si>
  <si>
    <t>time (hour:min:s)</t>
  </si>
  <si>
    <t># of particles</t>
  </si>
  <si>
    <t>Name</t>
  </si>
  <si>
    <t># of particles/time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</si>
</sst>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1" fontId="1" fillId="0" borderId="0" xfId="0" applyNumberFormat="1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</a:t>
            </a:r>
            <a:r>
              <a:rPr lang="en-US" baseline="0"/>
              <a:t>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53800883585205E-2"/>
                  <c:y val="-5.41866986688872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12</c:v>
                </c:pt>
                <c:pt idx="3">
                  <c:v>100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1706.7613636363635</c:v>
                </c:pt>
                <c:pt idx="1">
                  <c:v>10778.947368421053</c:v>
                </c:pt>
                <c:pt idx="2">
                  <c:v>13035</c:v>
                </c:pt>
                <c:pt idx="3">
                  <c:v>98558.57142857142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2-FB42-AF7B-5C5E3D23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38127"/>
        <c:axId val="82404815"/>
      </c:scatterChart>
      <c:valAx>
        <c:axId val="827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Carbon Concentration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4815"/>
        <c:crosses val="autoZero"/>
        <c:crossBetween val="midCat"/>
      </c:valAx>
      <c:valAx>
        <c:axId val="824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and After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563871511424619E-2"/>
                  <c:y val="1.9856904503695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12</c:v>
                </c:pt>
                <c:pt idx="3">
                  <c:v>100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1706.7613636363635</c:v>
                </c:pt>
                <c:pt idx="1">
                  <c:v>10778.947368421053</c:v>
                </c:pt>
                <c:pt idx="2">
                  <c:v>13035</c:v>
                </c:pt>
                <c:pt idx="3">
                  <c:v>98558.57142857142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F-9742-8BA7-D979DA91A551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69813798904478E-2"/>
                  <c:y val="0.11714746669024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12</c:v>
                </c:pt>
                <c:pt idx="3">
                  <c:v>100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1443.4449760765549</c:v>
                </c:pt>
                <c:pt idx="1">
                  <c:v>8952.3529411764703</c:v>
                </c:pt>
                <c:pt idx="2">
                  <c:v>10713.870967741934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F-9742-8BA7-D979DA91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8783"/>
        <c:axId val="100464591"/>
      </c:scatterChart>
      <c:valAx>
        <c:axId val="1103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Black Carbon Concentration (ug/L)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4591"/>
        <c:crosses val="autoZero"/>
        <c:crossBetween val="midCat"/>
      </c:valAx>
      <c:valAx>
        <c:axId val="1004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Particles/Time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23524678635746"/>
                  <c:y val="-4.1749195227761285E-2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Sheet1!$F$3:$F$6</c:f>
              <c:numCache>
                <c:formatCode>General</c:formatCode>
                <c:ptCount val="4"/>
                <c:pt idx="0">
                  <c:v>1706.7613636363635</c:v>
                </c:pt>
                <c:pt idx="1">
                  <c:v>10778.947368421053</c:v>
                </c:pt>
                <c:pt idx="2">
                  <c:v>13035</c:v>
                </c:pt>
                <c:pt idx="3">
                  <c:v>98558.57142857142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12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D-F847-AAD2-D31AC2A6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3599"/>
        <c:axId val="99573871"/>
      </c:scatterChart>
      <c:valAx>
        <c:axId val="11204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3871"/>
        <c:crosses val="autoZero"/>
        <c:crossBetween val="midCat"/>
      </c:valAx>
      <c:valAx>
        <c:axId val="995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11</xdr:row>
      <xdr:rowOff>158750</xdr:rowOff>
    </xdr:from>
    <xdr:to>
      <xdr:col>15</xdr:col>
      <xdr:colOff>609600</xdr:colOff>
      <xdr:row>31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DD201B-13AA-D043-9339-6050AC3BE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696952</xdr:colOff>
      <xdr:row>11</xdr:row>
      <xdr:rowOff>153948</xdr:rowOff>
    </xdr:from>
    <xdr:to>
      <xdr:col>25</xdr:col>
      <xdr:colOff>140940</xdr:colOff>
      <xdr:row>36</xdr:row>
      <xdr:rowOff>61951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211218-366F-B84F-BC30-1909B266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482599</xdr:colOff>
      <xdr:row>32</xdr:row>
      <xdr:rowOff>135467</xdr:rowOff>
    </xdr:from>
    <xdr:to>
      <xdr:col>15</xdr:col>
      <xdr:colOff>84667</xdr:colOff>
      <xdr:row>66</xdr:row>
      <xdr:rowOff>67733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436661A-59BD-A74D-BA6C-F93F149E1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86F5-4219-B748-84A2-80ECCEC4EB7E}">
  <dimension ref="A1:I28"/>
  <sheetViews>
    <sheetView tabSelected="1" zoomScale="111" workbookViewId="0">
      <selection activeCell="B33" sqref="B33"/>
    </sheetView>
  </sheetViews>
  <sheetFormatPr baseColWidth="10" defaultRowHeight="16" x14ac:dyDescent="0.2"/>
  <cols>
    <col min="2" max="2" width="15" customWidth="1"/>
    <col min="4" max="4" width="11.33203125" customWidth="1"/>
    <col min="6" max="6" width="21.5" customWidth="1"/>
  </cols>
  <sheetData>
    <row r="1" spans="1:9" x14ac:dyDescent="0.2">
      <c r="A1" s="4" t="s">
        <v>25</v>
      </c>
      <c r="B1" s="3" t="s">
        <v>27</v>
      </c>
      <c r="C1" s="3" t="s">
        <v>26</v>
      </c>
      <c r="D1" s="3" t="s">
        <v>28</v>
      </c>
      <c r="E1" s="4" t="s">
        <v>29</v>
      </c>
      <c r="F1" s="3" t="s">
        <v>30</v>
      </c>
    </row>
    <row r="2" spans="1:9" x14ac:dyDescent="0.2">
      <c r="A2" s="6">
        <f>0.00102477304756921*(F2)-1.03827551760047</f>
        <v>-0.18039795867908803</v>
      </c>
      <c r="B2" s="2">
        <v>8.7384259259259255E-3</v>
      </c>
      <c r="C2">
        <f>12+(35/60)</f>
        <v>12.583333333333334</v>
      </c>
      <c r="D2" s="1">
        <v>10534</v>
      </c>
      <c r="E2" s="5" t="s">
        <v>0</v>
      </c>
      <c r="F2">
        <f t="shared" ref="F2:F28" si="0">D2/C2</f>
        <v>837.13907284768209</v>
      </c>
      <c r="H2" t="s">
        <v>23</v>
      </c>
      <c r="I2" t="s">
        <v>24</v>
      </c>
    </row>
    <row r="3" spans="1:9" x14ac:dyDescent="0.2">
      <c r="A3" s="6">
        <f t="shared" ref="A3:A27" si="1">0.00102477304756921*(F3)-1.03827551760047</f>
        <v>0.71076752648654673</v>
      </c>
      <c r="B3" s="2">
        <v>4.0740740740740746E-3</v>
      </c>
      <c r="C3">
        <f>5+(52/60)</f>
        <v>5.8666666666666671</v>
      </c>
      <c r="D3" s="1">
        <v>10013</v>
      </c>
      <c r="E3" s="5" t="s">
        <v>1</v>
      </c>
      <c r="F3">
        <f t="shared" si="0"/>
        <v>1706.7613636363635</v>
      </c>
      <c r="G3">
        <v>1</v>
      </c>
      <c r="H3">
        <f>F3</f>
        <v>1706.7613636363635</v>
      </c>
      <c r="I3">
        <f>F25</f>
        <v>1443.4449760765549</v>
      </c>
    </row>
    <row r="4" spans="1:9" x14ac:dyDescent="0.2">
      <c r="A4" s="6">
        <f t="shared" si="1"/>
        <v>10.007699226724489</v>
      </c>
      <c r="B4" s="2">
        <v>6.5972222222222213E-4</v>
      </c>
      <c r="C4">
        <f>57/60</f>
        <v>0.95</v>
      </c>
      <c r="D4" s="1">
        <v>10240</v>
      </c>
      <c r="E4" s="5" t="s">
        <v>2</v>
      </c>
      <c r="F4">
        <f t="shared" si="0"/>
        <v>10778.947368421053</v>
      </c>
      <c r="G4">
        <v>10</v>
      </c>
      <c r="H4">
        <f>F4</f>
        <v>10778.947368421053</v>
      </c>
      <c r="I4">
        <f>F26</f>
        <v>8952.3529411764703</v>
      </c>
    </row>
    <row r="5" spans="1:9" x14ac:dyDescent="0.2">
      <c r="A5" s="6">
        <f t="shared" si="1"/>
        <v>12.319641157464183</v>
      </c>
      <c r="B5" s="2">
        <v>5.5555555555555556E-4</v>
      </c>
      <c r="C5">
        <f>48/60</f>
        <v>0.8</v>
      </c>
      <c r="D5" s="1">
        <v>10428</v>
      </c>
      <c r="E5" s="5" t="s">
        <v>3</v>
      </c>
      <c r="F5">
        <f t="shared" si="0"/>
        <v>13035</v>
      </c>
      <c r="G5">
        <v>12</v>
      </c>
      <c r="H5">
        <f>F5</f>
        <v>13035</v>
      </c>
      <c r="I5">
        <f>F27</f>
        <v>10713.870967741934</v>
      </c>
    </row>
    <row r="6" spans="1:9" x14ac:dyDescent="0.2">
      <c r="A6" s="6">
        <f t="shared" si="1"/>
        <v>99.961892089324323</v>
      </c>
      <c r="B6" s="2">
        <v>1.6203703703703703E-4</v>
      </c>
      <c r="C6">
        <f>14/60</f>
        <v>0.23333333333333334</v>
      </c>
      <c r="D6" s="1">
        <v>22997</v>
      </c>
      <c r="E6" s="5" t="s">
        <v>4</v>
      </c>
      <c r="F6">
        <f t="shared" si="0"/>
        <v>98558.57142857142</v>
      </c>
      <c r="G6">
        <v>100</v>
      </c>
      <c r="H6">
        <f>F6</f>
        <v>98558.57142857142</v>
      </c>
    </row>
    <row r="7" spans="1:9" x14ac:dyDescent="0.2">
      <c r="A7" s="6">
        <f t="shared" si="1"/>
        <v>63.98751578546424</v>
      </c>
      <c r="B7" s="2">
        <v>4.5138888888888892E-4</v>
      </c>
      <c r="C7">
        <f>39/60</f>
        <v>0.65</v>
      </c>
      <c r="D7" s="1">
        <v>41245</v>
      </c>
      <c r="E7" s="5" t="s">
        <v>5</v>
      </c>
      <c r="F7">
        <f t="shared" si="0"/>
        <v>63453.846153846149</v>
      </c>
    </row>
    <row r="8" spans="1:9" x14ac:dyDescent="0.2">
      <c r="A8" s="6">
        <f t="shared" si="1"/>
        <v>53.015805970497546</v>
      </c>
      <c r="B8" s="2">
        <v>6.5972222222222213E-4</v>
      </c>
      <c r="C8">
        <f>57/60</f>
        <v>0.95</v>
      </c>
      <c r="D8" s="1">
        <v>50110</v>
      </c>
      <c r="E8" s="5" t="s">
        <v>6</v>
      </c>
      <c r="F8">
        <f t="shared" si="0"/>
        <v>52747.368421052633</v>
      </c>
    </row>
    <row r="9" spans="1:9" x14ac:dyDescent="0.2">
      <c r="A9" s="6">
        <f t="shared" si="1"/>
        <v>31.1137890770969</v>
      </c>
      <c r="B9" s="2">
        <v>9.3750000000000007E-4</v>
      </c>
      <c r="C9">
        <f>1+(21/60)</f>
        <v>1.35</v>
      </c>
      <c r="D9" s="1">
        <v>42356</v>
      </c>
      <c r="E9" s="5" t="s">
        <v>7</v>
      </c>
      <c r="F9">
        <f t="shared" si="0"/>
        <v>31374.814814814814</v>
      </c>
    </row>
    <row r="10" spans="1:9" x14ac:dyDescent="0.2">
      <c r="A10" s="6">
        <f t="shared" si="1"/>
        <v>18.751068005291991</v>
      </c>
      <c r="B10" s="2">
        <v>1.4583333333333334E-3</v>
      </c>
      <c r="C10">
        <f>2+(6/60)</f>
        <v>2.1</v>
      </c>
      <c r="D10" s="1">
        <v>40553</v>
      </c>
      <c r="E10" s="5" t="s">
        <v>8</v>
      </c>
      <c r="F10">
        <f t="shared" si="0"/>
        <v>19310.952380952382</v>
      </c>
    </row>
    <row r="11" spans="1:9" x14ac:dyDescent="0.2">
      <c r="A11" s="6">
        <f t="shared" si="1"/>
        <v>12.689254652385188</v>
      </c>
      <c r="B11" s="2">
        <v>2.3032407407407407E-3</v>
      </c>
      <c r="C11">
        <f>3+(19/60)</f>
        <v>3.3166666666666664</v>
      </c>
      <c r="D11" s="1">
        <v>44429</v>
      </c>
      <c r="E11" s="5" t="s">
        <v>9</v>
      </c>
      <c r="F11">
        <f t="shared" si="0"/>
        <v>13395.6783919598</v>
      </c>
    </row>
    <row r="12" spans="1:9" x14ac:dyDescent="0.2">
      <c r="A12" s="6">
        <f t="shared" si="1"/>
        <v>34.338303564554273</v>
      </c>
      <c r="B12" s="2">
        <v>1.0069444444444444E-3</v>
      </c>
      <c r="C12">
        <f>1+(27/60)</f>
        <v>1.45</v>
      </c>
      <c r="D12" s="1">
        <v>50056</v>
      </c>
      <c r="E12" s="5" t="s">
        <v>10</v>
      </c>
      <c r="F12">
        <f t="shared" si="0"/>
        <v>34521.379310344826</v>
      </c>
    </row>
    <row r="13" spans="1:9" x14ac:dyDescent="0.2">
      <c r="A13" s="6">
        <f t="shared" si="1"/>
        <v>16.913352702454134</v>
      </c>
      <c r="B13" s="2">
        <v>8.9120370370370362E-4</v>
      </c>
      <c r="C13">
        <f>1+(17/60)</f>
        <v>1.2833333333333332</v>
      </c>
      <c r="D13" s="1">
        <v>22481</v>
      </c>
      <c r="E13" s="5" t="s">
        <v>11</v>
      </c>
      <c r="F13">
        <f t="shared" si="0"/>
        <v>17517.662337662339</v>
      </c>
    </row>
    <row r="14" spans="1:9" x14ac:dyDescent="0.2">
      <c r="A14" s="6">
        <f t="shared" si="1"/>
        <v>23.571950623611627</v>
      </c>
      <c r="B14" s="2">
        <v>5.9027777777777778E-4</v>
      </c>
      <c r="C14">
        <f>51/60</f>
        <v>0.85</v>
      </c>
      <c r="D14" s="1">
        <v>20413</v>
      </c>
      <c r="E14" s="5" t="s">
        <v>12</v>
      </c>
      <c r="F14">
        <f t="shared" si="0"/>
        <v>24015.294117647059</v>
      </c>
    </row>
    <row r="15" spans="1:9" x14ac:dyDescent="0.2">
      <c r="A15" s="6">
        <f t="shared" si="1"/>
        <v>36.586120527753415</v>
      </c>
      <c r="B15" s="2">
        <v>4.0509259259259258E-4</v>
      </c>
      <c r="C15">
        <f>35/60</f>
        <v>0.58333333333333337</v>
      </c>
      <c r="D15" s="1">
        <v>21417</v>
      </c>
      <c r="E15" s="5" t="s">
        <v>13</v>
      </c>
      <c r="F15">
        <f t="shared" si="0"/>
        <v>36714.857142857138</v>
      </c>
    </row>
    <row r="16" spans="1:9" x14ac:dyDescent="0.2">
      <c r="A16" s="6">
        <f t="shared" si="1"/>
        <v>40.612600227802503</v>
      </c>
      <c r="B16" s="2">
        <v>5.7870370370370378E-4</v>
      </c>
      <c r="C16">
        <f>50/60</f>
        <v>0.83333333333333337</v>
      </c>
      <c r="D16" s="1">
        <v>33870</v>
      </c>
      <c r="E16" s="5" t="s">
        <v>14</v>
      </c>
      <c r="F16">
        <f t="shared" si="0"/>
        <v>40644</v>
      </c>
    </row>
    <row r="17" spans="1:6" x14ac:dyDescent="0.2">
      <c r="A17" s="6">
        <f t="shared" si="1"/>
        <v>43.448586438875466</v>
      </c>
      <c r="B17" s="2">
        <v>4.8611111111111104E-4</v>
      </c>
      <c r="C17">
        <f>42/60</f>
        <v>0.7</v>
      </c>
      <c r="D17" s="1">
        <v>30388</v>
      </c>
      <c r="E17" s="5" t="s">
        <v>15</v>
      </c>
      <c r="F17">
        <f t="shared" si="0"/>
        <v>43411.428571428572</v>
      </c>
    </row>
    <row r="18" spans="1:6" x14ac:dyDescent="0.2">
      <c r="A18" s="6">
        <f t="shared" si="1"/>
        <v>34.837846447358075</v>
      </c>
      <c r="B18" s="2">
        <v>6.018518518518519E-4</v>
      </c>
      <c r="C18">
        <f>52/60</f>
        <v>0.8666666666666667</v>
      </c>
      <c r="D18" s="1">
        <v>30341</v>
      </c>
      <c r="E18" s="5" t="s">
        <v>16</v>
      </c>
      <c r="F18">
        <f t="shared" si="0"/>
        <v>35008.846153846156</v>
      </c>
    </row>
    <row r="19" spans="1:6" x14ac:dyDescent="0.2">
      <c r="A19" s="6">
        <f t="shared" si="1"/>
        <v>43.865815465385793</v>
      </c>
      <c r="B19" s="2">
        <v>4.8611111111111104E-4</v>
      </c>
      <c r="C19">
        <f>42/60</f>
        <v>0.7</v>
      </c>
      <c r="D19" s="1">
        <v>30673</v>
      </c>
      <c r="E19" s="5" t="s">
        <v>17</v>
      </c>
      <c r="F19">
        <f t="shared" si="0"/>
        <v>43818.571428571435</v>
      </c>
    </row>
    <row r="20" spans="1:6" x14ac:dyDescent="0.2">
      <c r="A20" s="6">
        <f t="shared" si="1"/>
        <v>52.99134625591477</v>
      </c>
      <c r="B20" s="2">
        <v>4.6296296296296293E-4</v>
      </c>
      <c r="C20">
        <f>40/60</f>
        <v>0.66666666666666663</v>
      </c>
      <c r="D20" s="1">
        <v>35149</v>
      </c>
      <c r="E20" s="5" t="s">
        <v>18</v>
      </c>
      <c r="F20">
        <f t="shared" si="0"/>
        <v>52723.5</v>
      </c>
    </row>
    <row r="21" spans="1:6" x14ac:dyDescent="0.2">
      <c r="A21" s="6">
        <f t="shared" si="1"/>
        <v>56.953165438410409</v>
      </c>
      <c r="B21" s="2">
        <v>5.0925925925925921E-4</v>
      </c>
      <c r="C21">
        <f>44/60</f>
        <v>0.73333333333333328</v>
      </c>
      <c r="D21" s="1">
        <v>41499</v>
      </c>
      <c r="E21" s="5" t="s">
        <v>19</v>
      </c>
      <c r="F21">
        <f t="shared" si="0"/>
        <v>56589.545454545456</v>
      </c>
    </row>
    <row r="22" spans="1:6" x14ac:dyDescent="0.2">
      <c r="A22" s="6">
        <f t="shared" si="1"/>
        <v>33.56944893553127</v>
      </c>
      <c r="B22" s="2">
        <v>6.2500000000000001E-4</v>
      </c>
      <c r="C22">
        <f>54/60</f>
        <v>0.9</v>
      </c>
      <c r="D22" s="1">
        <v>30394</v>
      </c>
      <c r="E22" s="5" t="s">
        <v>20</v>
      </c>
      <c r="F22">
        <f t="shared" si="0"/>
        <v>33771.111111111109</v>
      </c>
    </row>
    <row r="23" spans="1:6" x14ac:dyDescent="0.2">
      <c r="A23" s="6">
        <f t="shared" si="1"/>
        <v>92.805316313549937</v>
      </c>
      <c r="B23" s="2">
        <v>3.7037037037037035E-4</v>
      </c>
      <c r="C23">
        <f>32/60</f>
        <v>0.53333333333333333</v>
      </c>
      <c r="D23" s="1">
        <v>48840</v>
      </c>
      <c r="E23" s="5" t="s">
        <v>21</v>
      </c>
      <c r="F23">
        <f t="shared" si="0"/>
        <v>91575</v>
      </c>
    </row>
    <row r="24" spans="1:6" x14ac:dyDescent="0.2">
      <c r="A24" s="6">
        <f t="shared" si="1"/>
        <v>76.074871538935014</v>
      </c>
      <c r="B24" s="2">
        <v>4.6296296296296293E-4</v>
      </c>
      <c r="C24">
        <f>40/60</f>
        <v>0.66666666666666663</v>
      </c>
      <c r="D24" s="1">
        <v>50166</v>
      </c>
      <c r="E24" s="5" t="s">
        <v>22</v>
      </c>
      <c r="F24">
        <f t="shared" si="0"/>
        <v>75249</v>
      </c>
    </row>
    <row r="25" spans="1:6" x14ac:dyDescent="0.2">
      <c r="A25" s="6">
        <f t="shared" si="1"/>
        <v>0.44092798953196644</v>
      </c>
      <c r="B25" s="2">
        <v>2.4189814814814816E-3</v>
      </c>
      <c r="C25">
        <f>3+(29/60)</f>
        <v>3.4833333333333334</v>
      </c>
      <c r="D25" s="1">
        <v>5028</v>
      </c>
      <c r="E25" s="5" t="s">
        <v>1</v>
      </c>
      <c r="F25">
        <f t="shared" si="0"/>
        <v>1443.4449760765549</v>
      </c>
    </row>
    <row r="26" spans="1:6" x14ac:dyDescent="0.2">
      <c r="A26" s="6">
        <f t="shared" si="1"/>
        <v>8.1358544888441227</v>
      </c>
      <c r="B26" s="2">
        <v>7.8703703703703705E-4</v>
      </c>
      <c r="C26">
        <f>1+(8/60)</f>
        <v>1.1333333333333333</v>
      </c>
      <c r="D26" s="1">
        <v>10146</v>
      </c>
      <c r="E26" s="5" t="s">
        <v>2</v>
      </c>
      <c r="F26">
        <f t="shared" si="0"/>
        <v>8952.3529411764703</v>
      </c>
    </row>
    <row r="27" spans="1:6" x14ac:dyDescent="0.2">
      <c r="A27" s="6">
        <f t="shared" si="1"/>
        <v>9.9410106852757121</v>
      </c>
      <c r="B27" s="2">
        <v>7.175925925925927E-4</v>
      </c>
      <c r="C27">
        <f>1+(2/60)</f>
        <v>1.0333333333333334</v>
      </c>
      <c r="D27" s="1">
        <v>11071</v>
      </c>
      <c r="E27" s="5" t="s">
        <v>3</v>
      </c>
      <c r="F27">
        <f t="shared" si="0"/>
        <v>10713.870967741934</v>
      </c>
    </row>
    <row r="28" spans="1:6" x14ac:dyDescent="0.2">
      <c r="A28" s="6">
        <f>0.00102477304756921*(F28)-1.03827551760047</f>
        <v>-0.65827235145396079</v>
      </c>
      <c r="B28" s="2">
        <v>4.108796296296297E-3</v>
      </c>
      <c r="C28">
        <f>5+(55/60)</f>
        <v>5.916666666666667</v>
      </c>
      <c r="D28" s="1">
        <v>2194</v>
      </c>
      <c r="E28" s="5" t="s">
        <v>0</v>
      </c>
      <c r="F28">
        <f t="shared" si="0"/>
        <v>370.81690140845069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2019-11-08T18:59:43Z</dcterms:created>
  <dcterms:modified xsi:type="dcterms:W3CDTF">2019-11-12T01:52:59Z</dcterms:modified>
</cp:coreProperties>
</file>