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mail\2025\0531\"/>
    </mc:Choice>
  </mc:AlternateContent>
  <bookViews>
    <workbookView xWindow="0" yWindow="0" windowWidth="17256" windowHeight="5484" activeTab="2"/>
  </bookViews>
  <sheets>
    <sheet name="51a-2cD03-04" sheetId="23" r:id="rId1"/>
    <sheet name="51a-2cD01-02" sheetId="22" r:id="rId2"/>
    <sheet name="HR051a-2c" sheetId="1" r:id="rId3"/>
    <sheet name="HR051a" sheetId="2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51" i="23" l="1"/>
  <c r="E241" i="23"/>
  <c r="H244" i="23" s="1"/>
  <c r="AA24" i="23"/>
  <c r="T24" i="23"/>
  <c r="Q24" i="23"/>
  <c r="M24" i="23"/>
  <c r="L24" i="23"/>
  <c r="J24" i="23"/>
  <c r="I24" i="23"/>
  <c r="X24" i="23" s="1"/>
  <c r="H24" i="23"/>
  <c r="W24" i="23" s="1"/>
  <c r="G24" i="23"/>
  <c r="F24" i="23"/>
  <c r="U24" i="23" s="1"/>
  <c r="AA23" i="23"/>
  <c r="T23" i="23"/>
  <c r="L23" i="23"/>
  <c r="I23" i="23"/>
  <c r="S23" i="23" s="1"/>
  <c r="H23" i="23"/>
  <c r="G23" i="23"/>
  <c r="V23" i="23" s="1"/>
  <c r="F23" i="23"/>
  <c r="J23" i="23" s="1"/>
  <c r="AA22" i="23"/>
  <c r="T22" i="23"/>
  <c r="R22" i="23"/>
  <c r="L22" i="23"/>
  <c r="I22" i="23"/>
  <c r="S22" i="23" s="1"/>
  <c r="H22" i="23"/>
  <c r="W22" i="23" s="1"/>
  <c r="G22" i="23"/>
  <c r="V22" i="23" s="1"/>
  <c r="F22" i="23"/>
  <c r="M22" i="23" s="1"/>
  <c r="AD21" i="23"/>
  <c r="AA21" i="23"/>
  <c r="V21" i="23"/>
  <c r="T21" i="23"/>
  <c r="S21" i="23"/>
  <c r="I21" i="23"/>
  <c r="N21" i="23" s="1"/>
  <c r="H21" i="23"/>
  <c r="W21" i="23" s="1"/>
  <c r="G21" i="23"/>
  <c r="F21" i="23"/>
  <c r="U21" i="23" s="1"/>
  <c r="AA20" i="23"/>
  <c r="U20" i="23"/>
  <c r="T20" i="23"/>
  <c r="R20" i="23"/>
  <c r="L20" i="23"/>
  <c r="J20" i="23"/>
  <c r="I20" i="23"/>
  <c r="X20" i="23" s="1"/>
  <c r="H20" i="23"/>
  <c r="G20" i="23"/>
  <c r="V20" i="23" s="1"/>
  <c r="F20" i="23"/>
  <c r="M20" i="23" s="1"/>
  <c r="AA19" i="23"/>
  <c r="V19" i="23"/>
  <c r="T19" i="23"/>
  <c r="L19" i="23"/>
  <c r="I19" i="23"/>
  <c r="S19" i="23" s="1"/>
  <c r="H19" i="23"/>
  <c r="G19" i="23"/>
  <c r="F19" i="23"/>
  <c r="AA18" i="23"/>
  <c r="AR18" i="23" s="1"/>
  <c r="W18" i="23"/>
  <c r="T18" i="23"/>
  <c r="S18" i="23"/>
  <c r="R18" i="23"/>
  <c r="Q18" i="23"/>
  <c r="P18" i="23"/>
  <c r="N18" i="23"/>
  <c r="J18" i="23"/>
  <c r="I18" i="23"/>
  <c r="X18" i="23" s="1"/>
  <c r="H18" i="23"/>
  <c r="G18" i="23"/>
  <c r="O18" i="23" s="1"/>
  <c r="F18" i="23"/>
  <c r="U18" i="23" s="1"/>
  <c r="AA17" i="23"/>
  <c r="V17" i="23"/>
  <c r="T17" i="23"/>
  <c r="S17" i="23"/>
  <c r="P17" i="23"/>
  <c r="L17" i="23"/>
  <c r="I17" i="23"/>
  <c r="X17" i="23" s="1"/>
  <c r="H17" i="23"/>
  <c r="R17" i="23" s="1"/>
  <c r="G17" i="23"/>
  <c r="F17" i="23"/>
  <c r="K17" i="23" s="1"/>
  <c r="AA16" i="23"/>
  <c r="V16" i="23"/>
  <c r="T16" i="23"/>
  <c r="O16" i="23"/>
  <c r="L16" i="23"/>
  <c r="I16" i="23"/>
  <c r="S16" i="23" s="1"/>
  <c r="H16" i="23"/>
  <c r="R16" i="23" s="1"/>
  <c r="G16" i="23"/>
  <c r="F16" i="23"/>
  <c r="U16" i="23" s="1"/>
  <c r="AA15" i="23"/>
  <c r="AS15" i="23" s="1"/>
  <c r="V15" i="23"/>
  <c r="T15" i="23"/>
  <c r="R15" i="23"/>
  <c r="I15" i="23"/>
  <c r="X15" i="23" s="1"/>
  <c r="H15" i="23"/>
  <c r="G15" i="23"/>
  <c r="F15" i="23"/>
  <c r="U15" i="23" s="1"/>
  <c r="AP14" i="23"/>
  <c r="AA14" i="23"/>
  <c r="AR14" i="23" s="1"/>
  <c r="T14" i="23"/>
  <c r="I14" i="23"/>
  <c r="X14" i="23" s="1"/>
  <c r="H14" i="23"/>
  <c r="R14" i="23" s="1"/>
  <c r="G14" i="23"/>
  <c r="V14" i="23" s="1"/>
  <c r="F14" i="23"/>
  <c r="N14" i="23" s="1"/>
  <c r="AQ13" i="23"/>
  <c r="AA13" i="23"/>
  <c r="AD13" i="23" s="1"/>
  <c r="T13" i="23"/>
  <c r="J13" i="23"/>
  <c r="I13" i="23"/>
  <c r="S13" i="23" s="1"/>
  <c r="H13" i="23"/>
  <c r="G13" i="23"/>
  <c r="V13" i="23" s="1"/>
  <c r="F13" i="23"/>
  <c r="U13" i="23" s="1"/>
  <c r="AA12" i="23"/>
  <c r="AS12" i="23" s="1"/>
  <c r="T12" i="23"/>
  <c r="R12" i="23"/>
  <c r="L12" i="23"/>
  <c r="I12" i="23"/>
  <c r="X12" i="23" s="1"/>
  <c r="H12" i="23"/>
  <c r="W12" i="23" s="1"/>
  <c r="G12" i="23"/>
  <c r="O12" i="23" s="1"/>
  <c r="F12" i="23"/>
  <c r="U12" i="23" s="1"/>
  <c r="AS11" i="23"/>
  <c r="AA11" i="23"/>
  <c r="AR11" i="23" s="1"/>
  <c r="T11" i="23"/>
  <c r="S11" i="23"/>
  <c r="N11" i="23"/>
  <c r="I11" i="23"/>
  <c r="X11" i="23" s="1"/>
  <c r="H11" i="23"/>
  <c r="R11" i="23" s="1"/>
  <c r="G11" i="23"/>
  <c r="L11" i="23" s="1"/>
  <c r="F11" i="23"/>
  <c r="U11" i="23" s="1"/>
  <c r="AA10" i="23"/>
  <c r="T10" i="23"/>
  <c r="M10" i="23"/>
  <c r="I10" i="23"/>
  <c r="X10" i="23" s="1"/>
  <c r="H10" i="23"/>
  <c r="W10" i="23" s="1"/>
  <c r="G10" i="23"/>
  <c r="V10" i="23" s="1"/>
  <c r="F10" i="23"/>
  <c r="N10" i="23" s="1"/>
  <c r="AA9" i="23"/>
  <c r="T9" i="23"/>
  <c r="N9" i="23"/>
  <c r="I9" i="23"/>
  <c r="X9" i="23" s="1"/>
  <c r="H9" i="23"/>
  <c r="W9" i="23" s="1"/>
  <c r="G9" i="23"/>
  <c r="L9" i="23" s="1"/>
  <c r="F9" i="23"/>
  <c r="M9" i="23" s="1"/>
  <c r="AA8" i="23"/>
  <c r="AR8" i="23" s="1"/>
  <c r="V8" i="23"/>
  <c r="T8" i="23"/>
  <c r="R8" i="23"/>
  <c r="Q8" i="23"/>
  <c r="P8" i="23"/>
  <c r="L8" i="23"/>
  <c r="I8" i="23"/>
  <c r="X8" i="23" s="1"/>
  <c r="H8" i="23"/>
  <c r="W8" i="23" s="1"/>
  <c r="G8" i="23"/>
  <c r="F8" i="23"/>
  <c r="N8" i="23" s="1"/>
  <c r="AA7" i="23"/>
  <c r="AQ7" i="23" s="1"/>
  <c r="T7" i="23"/>
  <c r="R7" i="23"/>
  <c r="I7" i="23"/>
  <c r="S7" i="23" s="1"/>
  <c r="H7" i="23"/>
  <c r="G7" i="23"/>
  <c r="F7" i="23"/>
  <c r="AA6" i="23"/>
  <c r="U6" i="23"/>
  <c r="T6" i="23"/>
  <c r="K6" i="23"/>
  <c r="J6" i="23"/>
  <c r="I6" i="23"/>
  <c r="H6" i="23"/>
  <c r="G6" i="23"/>
  <c r="L6" i="23" s="1"/>
  <c r="F6" i="23"/>
  <c r="AA5" i="23"/>
  <c r="AD5" i="23" s="1"/>
  <c r="X5" i="23"/>
  <c r="V5" i="23"/>
  <c r="T5" i="23"/>
  <c r="O5" i="23"/>
  <c r="J5" i="23"/>
  <c r="I5" i="23"/>
  <c r="S5" i="23" s="1"/>
  <c r="H5" i="23"/>
  <c r="R5" i="23" s="1"/>
  <c r="G5" i="23"/>
  <c r="L5" i="23" s="1"/>
  <c r="F5" i="23"/>
  <c r="U5" i="23" s="1"/>
  <c r="AA4" i="23"/>
  <c r="AS4" i="23" s="1"/>
  <c r="X4" i="23"/>
  <c r="T4" i="23"/>
  <c r="L4" i="23"/>
  <c r="I4" i="23"/>
  <c r="S4" i="23" s="1"/>
  <c r="H4" i="23"/>
  <c r="W4" i="23" s="1"/>
  <c r="G4" i="23"/>
  <c r="V4" i="23" s="1"/>
  <c r="F4" i="23"/>
  <c r="K4" i="23" s="1"/>
  <c r="AA3" i="23"/>
  <c r="W3" i="23"/>
  <c r="T3" i="23"/>
  <c r="S3" i="23"/>
  <c r="J3" i="23"/>
  <c r="I3" i="23"/>
  <c r="X3" i="23" s="1"/>
  <c r="H3" i="23"/>
  <c r="R3" i="23" s="1"/>
  <c r="G3" i="23"/>
  <c r="L3" i="23" s="1"/>
  <c r="F3" i="23"/>
  <c r="M3" i="23" s="1"/>
  <c r="AA2" i="23"/>
  <c r="AD2" i="23" s="1"/>
  <c r="W2" i="23"/>
  <c r="T2" i="23"/>
  <c r="P2" i="23"/>
  <c r="L2" i="23"/>
  <c r="I2" i="23"/>
  <c r="AS2" i="23" s="1"/>
  <c r="H2" i="23"/>
  <c r="R2" i="23" s="1"/>
  <c r="G2" i="23"/>
  <c r="AQ2" i="23" s="1"/>
  <c r="F2" i="23"/>
  <c r="B251" i="22"/>
  <c r="AA15" i="22" s="1"/>
  <c r="E241" i="22"/>
  <c r="H244" i="22" s="1"/>
  <c r="AA20" i="22"/>
  <c r="U20" i="22"/>
  <c r="T20" i="22"/>
  <c r="S20" i="22"/>
  <c r="N20" i="22"/>
  <c r="M20" i="22"/>
  <c r="L20" i="22"/>
  <c r="I20" i="22"/>
  <c r="X20" i="22" s="1"/>
  <c r="H20" i="22"/>
  <c r="R20" i="22" s="1"/>
  <c r="G20" i="22"/>
  <c r="V20" i="22" s="1"/>
  <c r="F20" i="22"/>
  <c r="J20" i="22" s="1"/>
  <c r="AA19" i="22"/>
  <c r="AD19" i="22" s="1"/>
  <c r="V19" i="22"/>
  <c r="U19" i="22"/>
  <c r="T19" i="22"/>
  <c r="N19" i="22"/>
  <c r="L19" i="22"/>
  <c r="K19" i="22"/>
  <c r="J19" i="22"/>
  <c r="I19" i="22"/>
  <c r="S19" i="22" s="1"/>
  <c r="H19" i="22"/>
  <c r="R19" i="22" s="1"/>
  <c r="G19" i="22"/>
  <c r="F19" i="22"/>
  <c r="AA18" i="22"/>
  <c r="AD18" i="22" s="1"/>
  <c r="X18" i="22"/>
  <c r="T18" i="22"/>
  <c r="S18" i="22"/>
  <c r="R18" i="22"/>
  <c r="Q18" i="22"/>
  <c r="L18" i="22"/>
  <c r="J18" i="22"/>
  <c r="I18" i="22"/>
  <c r="H18" i="22"/>
  <c r="W18" i="22" s="1"/>
  <c r="G18" i="22"/>
  <c r="O18" i="22" s="1"/>
  <c r="F18" i="22"/>
  <c r="U18" i="22" s="1"/>
  <c r="V17" i="22"/>
  <c r="T17" i="22"/>
  <c r="O17" i="22"/>
  <c r="N17" i="22"/>
  <c r="M17" i="22"/>
  <c r="I17" i="22"/>
  <c r="X17" i="22" s="1"/>
  <c r="H17" i="22"/>
  <c r="R17" i="22" s="1"/>
  <c r="G17" i="22"/>
  <c r="L17" i="22" s="1"/>
  <c r="F17" i="22"/>
  <c r="K17" i="22" s="1"/>
  <c r="AD16" i="22"/>
  <c r="AA16" i="22"/>
  <c r="V16" i="22"/>
  <c r="T16" i="22"/>
  <c r="L16" i="22"/>
  <c r="J16" i="22"/>
  <c r="I16" i="22"/>
  <c r="S16" i="22" s="1"/>
  <c r="H16" i="22"/>
  <c r="R16" i="22" s="1"/>
  <c r="G16" i="22"/>
  <c r="F16" i="22"/>
  <c r="N16" i="22" s="1"/>
  <c r="X15" i="22"/>
  <c r="T15" i="22"/>
  <c r="S15" i="22"/>
  <c r="R15" i="22"/>
  <c r="I15" i="22"/>
  <c r="H15" i="22"/>
  <c r="W15" i="22" s="1"/>
  <c r="G15" i="22"/>
  <c r="O15" i="22" s="1"/>
  <c r="F15" i="22"/>
  <c r="U15" i="22" s="1"/>
  <c r="AA14" i="22"/>
  <c r="AS14" i="22" s="1"/>
  <c r="U14" i="22"/>
  <c r="T14" i="22"/>
  <c r="O14" i="22"/>
  <c r="N14" i="22"/>
  <c r="J14" i="22"/>
  <c r="I14" i="22"/>
  <c r="X14" i="22" s="1"/>
  <c r="H14" i="22"/>
  <c r="R14" i="22" s="1"/>
  <c r="G14" i="22"/>
  <c r="L14" i="22" s="1"/>
  <c r="F14" i="22"/>
  <c r="W13" i="22"/>
  <c r="V13" i="22"/>
  <c r="U13" i="22"/>
  <c r="T13" i="22"/>
  <c r="R13" i="22"/>
  <c r="P13" i="22"/>
  <c r="L13" i="22"/>
  <c r="K13" i="22"/>
  <c r="J13" i="22"/>
  <c r="I13" i="22"/>
  <c r="S13" i="22" s="1"/>
  <c r="H13" i="22"/>
  <c r="G13" i="22"/>
  <c r="F13" i="22"/>
  <c r="M13" i="22" s="1"/>
  <c r="AD12" i="22"/>
  <c r="AA12" i="22"/>
  <c r="AS12" i="22" s="1"/>
  <c r="X12" i="22"/>
  <c r="T12" i="22"/>
  <c r="S12" i="22"/>
  <c r="N12" i="22"/>
  <c r="J12" i="22"/>
  <c r="I12" i="22"/>
  <c r="H12" i="22"/>
  <c r="Q12" i="22" s="1"/>
  <c r="G12" i="22"/>
  <c r="O12" i="22" s="1"/>
  <c r="F12" i="22"/>
  <c r="U12" i="22" s="1"/>
  <c r="T11" i="22"/>
  <c r="S11" i="22"/>
  <c r="I11" i="22"/>
  <c r="X11" i="22" s="1"/>
  <c r="H11" i="22"/>
  <c r="W11" i="22" s="1"/>
  <c r="G11" i="22"/>
  <c r="O11" i="22" s="1"/>
  <c r="F11" i="22"/>
  <c r="K11" i="22" s="1"/>
  <c r="X10" i="22"/>
  <c r="T10" i="22"/>
  <c r="S10" i="22"/>
  <c r="R10" i="22"/>
  <c r="I10" i="22"/>
  <c r="H10" i="22"/>
  <c r="W10" i="22" s="1"/>
  <c r="G10" i="22"/>
  <c r="P10" i="22" s="1"/>
  <c r="F10" i="22"/>
  <c r="M10" i="22" s="1"/>
  <c r="X9" i="22"/>
  <c r="W9" i="22"/>
  <c r="T9" i="22"/>
  <c r="S9" i="22"/>
  <c r="R9" i="22"/>
  <c r="Q9" i="22"/>
  <c r="L9" i="22"/>
  <c r="J9" i="22"/>
  <c r="I9" i="22"/>
  <c r="H9" i="22"/>
  <c r="P9" i="22" s="1"/>
  <c r="G9" i="22"/>
  <c r="O9" i="22" s="1"/>
  <c r="F9" i="22"/>
  <c r="M9" i="22" s="1"/>
  <c r="X8" i="22"/>
  <c r="T8" i="22"/>
  <c r="S8" i="22"/>
  <c r="R8" i="22"/>
  <c r="I8" i="22"/>
  <c r="H8" i="22"/>
  <c r="W8" i="22" s="1"/>
  <c r="G8" i="22"/>
  <c r="O8" i="22" s="1"/>
  <c r="F8" i="22"/>
  <c r="N8" i="22" s="1"/>
  <c r="V7" i="22"/>
  <c r="U7" i="22"/>
  <c r="T7" i="22"/>
  <c r="J7" i="22"/>
  <c r="I7" i="22"/>
  <c r="O7" i="22" s="1"/>
  <c r="H7" i="22"/>
  <c r="R7" i="22" s="1"/>
  <c r="G7" i="22"/>
  <c r="L7" i="22" s="1"/>
  <c r="F7" i="22"/>
  <c r="M7" i="22" s="1"/>
  <c r="X6" i="22"/>
  <c r="W6" i="22"/>
  <c r="V6" i="22"/>
  <c r="T6" i="22"/>
  <c r="S6" i="22"/>
  <c r="R6" i="22"/>
  <c r="P6" i="22"/>
  <c r="L6" i="22"/>
  <c r="K6" i="22"/>
  <c r="J6" i="22"/>
  <c r="I6" i="22"/>
  <c r="H6" i="22"/>
  <c r="Q6" i="22" s="1"/>
  <c r="G6" i="22"/>
  <c r="F6" i="22"/>
  <c r="X5" i="22"/>
  <c r="V5" i="22"/>
  <c r="T5" i="22"/>
  <c r="R5" i="22"/>
  <c r="M5" i="22"/>
  <c r="L5" i="22"/>
  <c r="I5" i="22"/>
  <c r="S5" i="22" s="1"/>
  <c r="H5" i="22"/>
  <c r="Q5" i="22" s="1"/>
  <c r="G5" i="22"/>
  <c r="O5" i="22" s="1"/>
  <c r="F5" i="22"/>
  <c r="U5" i="22" s="1"/>
  <c r="X4" i="22"/>
  <c r="V4" i="22"/>
  <c r="U4" i="22"/>
  <c r="T4" i="22"/>
  <c r="O4" i="22"/>
  <c r="N4" i="22"/>
  <c r="L4" i="22"/>
  <c r="K4" i="22"/>
  <c r="J4" i="22"/>
  <c r="I4" i="22"/>
  <c r="S4" i="22" s="1"/>
  <c r="H4" i="22"/>
  <c r="W4" i="22" s="1"/>
  <c r="G4" i="22"/>
  <c r="F4" i="22"/>
  <c r="M4" i="22" s="1"/>
  <c r="AR3" i="22"/>
  <c r="AD3" i="22"/>
  <c r="AA3" i="22"/>
  <c r="AS3" i="22" s="1"/>
  <c r="X3" i="22"/>
  <c r="W3" i="22"/>
  <c r="V3" i="22"/>
  <c r="T3" i="22"/>
  <c r="S3" i="22"/>
  <c r="R3" i="22"/>
  <c r="Q3" i="22"/>
  <c r="P3" i="22"/>
  <c r="L3" i="22"/>
  <c r="J3" i="22"/>
  <c r="I3" i="22"/>
  <c r="H3" i="22"/>
  <c r="G3" i="22"/>
  <c r="O3" i="22" s="1"/>
  <c r="F3" i="22"/>
  <c r="M3" i="22" s="1"/>
  <c r="X2" i="22"/>
  <c r="T2" i="22"/>
  <c r="S2" i="22"/>
  <c r="R2" i="22"/>
  <c r="I2" i="22"/>
  <c r="H2" i="22"/>
  <c r="Q2" i="22" s="1"/>
  <c r="G2" i="22"/>
  <c r="F2" i="22"/>
  <c r="F241" i="22" s="1"/>
  <c r="AM248" i="1"/>
  <c r="AM249" i="1" s="1"/>
  <c r="AM247" i="1"/>
  <c r="AM245" i="1"/>
  <c r="AM244" i="1"/>
  <c r="AM243" i="1"/>
  <c r="Z244" i="1"/>
  <c r="Z245" i="1" s="1"/>
  <c r="Z243" i="1"/>
  <c r="B257" i="1"/>
  <c r="B256" i="1"/>
  <c r="U260" i="1"/>
  <c r="W259" i="1"/>
  <c r="W260" i="1" s="1"/>
  <c r="Y260" i="1" s="1"/>
  <c r="U259" i="1"/>
  <c r="U254" i="1"/>
  <c r="AB255" i="1"/>
  <c r="AD255" i="1" s="1"/>
  <c r="AE255" i="1" s="1"/>
  <c r="AF255" i="1" s="1"/>
  <c r="AA255" i="1"/>
  <c r="Y255" i="1"/>
  <c r="Z255" i="1" s="1"/>
  <c r="AN248" i="1"/>
  <c r="AN249" i="1" s="1"/>
  <c r="AN247" i="1"/>
  <c r="AN245" i="1"/>
  <c r="AN244" i="1"/>
  <c r="AN243" i="1"/>
  <c r="AN242" i="1"/>
  <c r="AN241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2" i="1"/>
  <c r="AK3" i="1"/>
  <c r="AL3" i="1"/>
  <c r="AK4" i="1"/>
  <c r="AL4" i="1"/>
  <c r="AK5" i="1"/>
  <c r="AL5" i="1"/>
  <c r="AK6" i="1"/>
  <c r="AL6" i="1"/>
  <c r="AK7" i="1"/>
  <c r="AL7" i="1"/>
  <c r="AK8" i="1"/>
  <c r="AL8" i="1"/>
  <c r="AK9" i="1"/>
  <c r="AL9" i="1"/>
  <c r="AK10" i="1"/>
  <c r="AL10" i="1"/>
  <c r="AK11" i="1"/>
  <c r="AL11" i="1"/>
  <c r="AK12" i="1"/>
  <c r="AL12" i="1"/>
  <c r="AK13" i="1"/>
  <c r="AL13" i="1"/>
  <c r="AK14" i="1"/>
  <c r="AL14" i="1"/>
  <c r="AK15" i="1"/>
  <c r="AL15" i="1"/>
  <c r="AK16" i="1"/>
  <c r="AL16" i="1"/>
  <c r="AK17" i="1"/>
  <c r="AL17" i="1"/>
  <c r="AK18" i="1"/>
  <c r="AL18" i="1"/>
  <c r="AK19" i="1"/>
  <c r="AL19" i="1"/>
  <c r="AK20" i="1"/>
  <c r="AL20" i="1"/>
  <c r="AK21" i="1"/>
  <c r="AL21" i="1"/>
  <c r="AK22" i="1"/>
  <c r="AL22" i="1"/>
  <c r="AK23" i="1"/>
  <c r="AL23" i="1"/>
  <c r="AK24" i="1"/>
  <c r="AL24" i="1"/>
  <c r="AK25" i="1"/>
  <c r="AL25" i="1"/>
  <c r="AK26" i="1"/>
  <c r="AL26" i="1"/>
  <c r="AK27" i="1"/>
  <c r="AL27" i="1"/>
  <c r="AK28" i="1"/>
  <c r="AL28" i="1"/>
  <c r="AK29" i="1"/>
  <c r="AL29" i="1"/>
  <c r="AK30" i="1"/>
  <c r="AL30" i="1"/>
  <c r="AK31" i="1"/>
  <c r="AL31" i="1"/>
  <c r="AK32" i="1"/>
  <c r="AL32" i="1"/>
  <c r="AK33" i="1"/>
  <c r="AL33" i="1"/>
  <c r="AK34" i="1"/>
  <c r="AL34" i="1"/>
  <c r="AK35" i="1"/>
  <c r="AL35" i="1"/>
  <c r="AK36" i="1"/>
  <c r="AL36" i="1"/>
  <c r="AK37" i="1"/>
  <c r="AL37" i="1"/>
  <c r="AK38" i="1"/>
  <c r="AL38" i="1"/>
  <c r="AK39" i="1"/>
  <c r="AL39" i="1"/>
  <c r="AK40" i="1"/>
  <c r="AL40" i="1"/>
  <c r="AK41" i="1"/>
  <c r="AL41" i="1"/>
  <c r="AK42" i="1"/>
  <c r="AL42" i="1"/>
  <c r="AK43" i="1"/>
  <c r="AL43" i="1"/>
  <c r="AK44" i="1"/>
  <c r="AL44" i="1"/>
  <c r="AK45" i="1"/>
  <c r="AL45" i="1"/>
  <c r="AK46" i="1"/>
  <c r="AL46" i="1"/>
  <c r="AK47" i="1"/>
  <c r="AL47" i="1"/>
  <c r="AK48" i="1"/>
  <c r="AL48" i="1"/>
  <c r="AK49" i="1"/>
  <c r="AL49" i="1"/>
  <c r="AK50" i="1"/>
  <c r="AL50" i="1"/>
  <c r="AK51" i="1"/>
  <c r="AL51" i="1"/>
  <c r="AK52" i="1"/>
  <c r="AL52" i="1"/>
  <c r="AK53" i="1"/>
  <c r="AL53" i="1"/>
  <c r="AK54" i="1"/>
  <c r="AL54" i="1"/>
  <c r="AK55" i="1"/>
  <c r="AL55" i="1"/>
  <c r="AK56" i="1"/>
  <c r="AL56" i="1"/>
  <c r="AK57" i="1"/>
  <c r="AL57" i="1"/>
  <c r="AK58" i="1"/>
  <c r="AL58" i="1"/>
  <c r="AK59" i="1"/>
  <c r="AL59" i="1"/>
  <c r="AK60" i="1"/>
  <c r="AL60" i="1"/>
  <c r="AK61" i="1"/>
  <c r="AL61" i="1"/>
  <c r="AK62" i="1"/>
  <c r="AL62" i="1"/>
  <c r="AK63" i="1"/>
  <c r="AL63" i="1"/>
  <c r="AK64" i="1"/>
  <c r="AL64" i="1"/>
  <c r="AK65" i="1"/>
  <c r="AL65" i="1"/>
  <c r="AK66" i="1"/>
  <c r="AL66" i="1"/>
  <c r="AK67" i="1"/>
  <c r="AL67" i="1"/>
  <c r="AK68" i="1"/>
  <c r="AL68" i="1"/>
  <c r="AK69" i="1"/>
  <c r="AL69" i="1"/>
  <c r="AK70" i="1"/>
  <c r="AL70" i="1"/>
  <c r="AK71" i="1"/>
  <c r="AL71" i="1"/>
  <c r="AK72" i="1"/>
  <c r="AL72" i="1"/>
  <c r="AK73" i="1"/>
  <c r="AL73" i="1"/>
  <c r="AK74" i="1"/>
  <c r="AL74" i="1"/>
  <c r="AK75" i="1"/>
  <c r="AL75" i="1"/>
  <c r="AK76" i="1"/>
  <c r="AL76" i="1"/>
  <c r="AK77" i="1"/>
  <c r="AL77" i="1"/>
  <c r="AK78" i="1"/>
  <c r="AL78" i="1"/>
  <c r="AK79" i="1"/>
  <c r="AL79" i="1"/>
  <c r="AK80" i="1"/>
  <c r="AL80" i="1"/>
  <c r="AK81" i="1"/>
  <c r="AL81" i="1"/>
  <c r="AK82" i="1"/>
  <c r="AL82" i="1"/>
  <c r="AK83" i="1"/>
  <c r="AL83" i="1"/>
  <c r="AK84" i="1"/>
  <c r="AL84" i="1"/>
  <c r="AK85" i="1"/>
  <c r="AL85" i="1"/>
  <c r="AK86" i="1"/>
  <c r="AL86" i="1"/>
  <c r="AK87" i="1"/>
  <c r="AL87" i="1"/>
  <c r="AK88" i="1"/>
  <c r="AL88" i="1"/>
  <c r="AK89" i="1"/>
  <c r="AL89" i="1"/>
  <c r="AK90" i="1"/>
  <c r="AL90" i="1"/>
  <c r="AK91" i="1"/>
  <c r="AL91" i="1"/>
  <c r="AK92" i="1"/>
  <c r="AL92" i="1"/>
  <c r="AK93" i="1"/>
  <c r="AL93" i="1"/>
  <c r="AK94" i="1"/>
  <c r="AL94" i="1"/>
  <c r="AK95" i="1"/>
  <c r="AL95" i="1"/>
  <c r="AK96" i="1"/>
  <c r="AL96" i="1"/>
  <c r="AK97" i="1"/>
  <c r="AL97" i="1"/>
  <c r="AK98" i="1"/>
  <c r="AL98" i="1"/>
  <c r="AK99" i="1"/>
  <c r="AL99" i="1"/>
  <c r="AK100" i="1"/>
  <c r="AL100" i="1"/>
  <c r="AK101" i="1"/>
  <c r="AL101" i="1"/>
  <c r="AK102" i="1"/>
  <c r="AL102" i="1"/>
  <c r="AK103" i="1"/>
  <c r="AL103" i="1"/>
  <c r="AK104" i="1"/>
  <c r="AL104" i="1"/>
  <c r="AK105" i="1"/>
  <c r="AL105" i="1"/>
  <c r="AK106" i="1"/>
  <c r="AL106" i="1"/>
  <c r="AK107" i="1"/>
  <c r="AL107" i="1"/>
  <c r="AK108" i="1"/>
  <c r="AL108" i="1"/>
  <c r="AK109" i="1"/>
  <c r="AL109" i="1"/>
  <c r="AK110" i="1"/>
  <c r="AL110" i="1"/>
  <c r="AK111" i="1"/>
  <c r="AL111" i="1"/>
  <c r="AK112" i="1"/>
  <c r="AL112" i="1"/>
  <c r="AK113" i="1"/>
  <c r="AL113" i="1"/>
  <c r="AK114" i="1"/>
  <c r="AL114" i="1"/>
  <c r="AK115" i="1"/>
  <c r="AL115" i="1"/>
  <c r="AK116" i="1"/>
  <c r="AL116" i="1"/>
  <c r="AK117" i="1"/>
  <c r="AL117" i="1"/>
  <c r="AK118" i="1"/>
  <c r="AL118" i="1"/>
  <c r="AK119" i="1"/>
  <c r="AL119" i="1"/>
  <c r="AK120" i="1"/>
  <c r="AL120" i="1"/>
  <c r="AK121" i="1"/>
  <c r="AL121" i="1"/>
  <c r="AK122" i="1"/>
  <c r="AL122" i="1"/>
  <c r="AK123" i="1"/>
  <c r="AL123" i="1"/>
  <c r="AK124" i="1"/>
  <c r="AL124" i="1"/>
  <c r="AK125" i="1"/>
  <c r="AL125" i="1"/>
  <c r="AK126" i="1"/>
  <c r="AL126" i="1"/>
  <c r="AK127" i="1"/>
  <c r="AL127" i="1"/>
  <c r="AK128" i="1"/>
  <c r="AL128" i="1"/>
  <c r="AK129" i="1"/>
  <c r="AL129" i="1"/>
  <c r="AK130" i="1"/>
  <c r="AL130" i="1"/>
  <c r="AK131" i="1"/>
  <c r="AL131" i="1"/>
  <c r="AK132" i="1"/>
  <c r="AL132" i="1"/>
  <c r="AK133" i="1"/>
  <c r="AL133" i="1"/>
  <c r="AK134" i="1"/>
  <c r="AL134" i="1"/>
  <c r="AK135" i="1"/>
  <c r="AL135" i="1"/>
  <c r="AK136" i="1"/>
  <c r="AL136" i="1"/>
  <c r="AK137" i="1"/>
  <c r="AL137" i="1"/>
  <c r="AK138" i="1"/>
  <c r="AL138" i="1"/>
  <c r="AK139" i="1"/>
  <c r="AL139" i="1"/>
  <c r="AK140" i="1"/>
  <c r="AL140" i="1"/>
  <c r="AK141" i="1"/>
  <c r="AL141" i="1"/>
  <c r="AK142" i="1"/>
  <c r="AL142" i="1"/>
  <c r="AK143" i="1"/>
  <c r="AL143" i="1"/>
  <c r="AK144" i="1"/>
  <c r="AL144" i="1"/>
  <c r="AK145" i="1"/>
  <c r="AL145" i="1"/>
  <c r="AK146" i="1"/>
  <c r="AL146" i="1"/>
  <c r="AK147" i="1"/>
  <c r="AL147" i="1"/>
  <c r="AK148" i="1"/>
  <c r="AL148" i="1"/>
  <c r="AK149" i="1"/>
  <c r="AL149" i="1"/>
  <c r="AK150" i="1"/>
  <c r="AL150" i="1"/>
  <c r="AK151" i="1"/>
  <c r="AL151" i="1"/>
  <c r="AK152" i="1"/>
  <c r="AL152" i="1"/>
  <c r="AK153" i="1"/>
  <c r="AL153" i="1"/>
  <c r="AK154" i="1"/>
  <c r="AL154" i="1"/>
  <c r="AK155" i="1"/>
  <c r="AL155" i="1"/>
  <c r="AK156" i="1"/>
  <c r="AL156" i="1"/>
  <c r="AL2" i="1"/>
  <c r="AK2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2" i="1"/>
  <c r="AE241" i="1"/>
  <c r="AD241" i="1"/>
  <c r="AA241" i="1"/>
  <c r="AB241" i="1"/>
  <c r="AC241" i="1"/>
  <c r="Z241" i="1"/>
  <c r="P251" i="1" a="1"/>
  <c r="P255" i="1" s="1"/>
  <c r="N251" i="1"/>
  <c r="N253" i="1"/>
  <c r="N252" i="1"/>
  <c r="N255" i="1"/>
  <c r="N254" i="1"/>
  <c r="H251" i="1" a="1"/>
  <c r="J255" i="1" s="1"/>
  <c r="W241" i="1"/>
  <c r="F247" i="1" s="1"/>
  <c r="X241" i="1"/>
  <c r="F248" i="1" s="1"/>
  <c r="W3" i="1"/>
  <c r="X3" i="1"/>
  <c r="W4" i="1"/>
  <c r="X4" i="1"/>
  <c r="W5" i="1"/>
  <c r="X5" i="1"/>
  <c r="W6" i="1"/>
  <c r="X6" i="1"/>
  <c r="W7" i="1"/>
  <c r="X7" i="1"/>
  <c r="W8" i="1"/>
  <c r="X8" i="1"/>
  <c r="W9" i="1"/>
  <c r="X9" i="1"/>
  <c r="W10" i="1"/>
  <c r="X10" i="1"/>
  <c r="W11" i="1"/>
  <c r="X11" i="1"/>
  <c r="W12" i="1"/>
  <c r="X12" i="1"/>
  <c r="W13" i="1"/>
  <c r="X13" i="1"/>
  <c r="W14" i="1"/>
  <c r="X14" i="1"/>
  <c r="W15" i="1"/>
  <c r="X15" i="1"/>
  <c r="W16" i="1"/>
  <c r="X16" i="1"/>
  <c r="W17" i="1"/>
  <c r="X17" i="1"/>
  <c r="W18" i="1"/>
  <c r="X18" i="1"/>
  <c r="W19" i="1"/>
  <c r="X19" i="1"/>
  <c r="W20" i="1"/>
  <c r="X20" i="1"/>
  <c r="W21" i="1"/>
  <c r="X21" i="1"/>
  <c r="W22" i="1"/>
  <c r="X22" i="1"/>
  <c r="W23" i="1"/>
  <c r="X23" i="1"/>
  <c r="W24" i="1"/>
  <c r="X24" i="1"/>
  <c r="W25" i="1"/>
  <c r="X25" i="1"/>
  <c r="W26" i="1"/>
  <c r="X26" i="1"/>
  <c r="W27" i="1"/>
  <c r="X27" i="1"/>
  <c r="W28" i="1"/>
  <c r="X28" i="1"/>
  <c r="W29" i="1"/>
  <c r="X29" i="1"/>
  <c r="W30" i="1"/>
  <c r="X30" i="1"/>
  <c r="W31" i="1"/>
  <c r="X31" i="1"/>
  <c r="W32" i="1"/>
  <c r="X32" i="1"/>
  <c r="W33" i="1"/>
  <c r="X33" i="1"/>
  <c r="W34" i="1"/>
  <c r="X34" i="1"/>
  <c r="W35" i="1"/>
  <c r="X35" i="1"/>
  <c r="W36" i="1"/>
  <c r="X36" i="1"/>
  <c r="W37" i="1"/>
  <c r="X37" i="1"/>
  <c r="W38" i="1"/>
  <c r="X38" i="1"/>
  <c r="W39" i="1"/>
  <c r="X39" i="1"/>
  <c r="W40" i="1"/>
  <c r="X40" i="1"/>
  <c r="W41" i="1"/>
  <c r="X41" i="1"/>
  <c r="W42" i="1"/>
  <c r="X42" i="1"/>
  <c r="W43" i="1"/>
  <c r="X43" i="1"/>
  <c r="W44" i="1"/>
  <c r="X44" i="1"/>
  <c r="W45" i="1"/>
  <c r="X45" i="1"/>
  <c r="W46" i="1"/>
  <c r="X46" i="1"/>
  <c r="W47" i="1"/>
  <c r="X47" i="1"/>
  <c r="W48" i="1"/>
  <c r="X48" i="1"/>
  <c r="W49" i="1"/>
  <c r="X49" i="1"/>
  <c r="W50" i="1"/>
  <c r="X50" i="1"/>
  <c r="W51" i="1"/>
  <c r="X51" i="1"/>
  <c r="W52" i="1"/>
  <c r="X52" i="1"/>
  <c r="W53" i="1"/>
  <c r="X53" i="1"/>
  <c r="W54" i="1"/>
  <c r="X54" i="1"/>
  <c r="W55" i="1"/>
  <c r="X55" i="1"/>
  <c r="W56" i="1"/>
  <c r="X56" i="1"/>
  <c r="W57" i="1"/>
  <c r="X57" i="1"/>
  <c r="W58" i="1"/>
  <c r="X58" i="1"/>
  <c r="W59" i="1"/>
  <c r="X59" i="1"/>
  <c r="W60" i="1"/>
  <c r="X60" i="1"/>
  <c r="W61" i="1"/>
  <c r="X61" i="1"/>
  <c r="W62" i="1"/>
  <c r="X62" i="1"/>
  <c r="W63" i="1"/>
  <c r="X63" i="1"/>
  <c r="W64" i="1"/>
  <c r="X64" i="1"/>
  <c r="W65" i="1"/>
  <c r="X65" i="1"/>
  <c r="W66" i="1"/>
  <c r="X66" i="1"/>
  <c r="W67" i="1"/>
  <c r="X67" i="1"/>
  <c r="W68" i="1"/>
  <c r="X68" i="1"/>
  <c r="W69" i="1"/>
  <c r="X69" i="1"/>
  <c r="W70" i="1"/>
  <c r="X70" i="1"/>
  <c r="W71" i="1"/>
  <c r="X71" i="1"/>
  <c r="W72" i="1"/>
  <c r="X72" i="1"/>
  <c r="W73" i="1"/>
  <c r="X73" i="1"/>
  <c r="W74" i="1"/>
  <c r="X74" i="1"/>
  <c r="W75" i="1"/>
  <c r="X75" i="1"/>
  <c r="W76" i="1"/>
  <c r="X76" i="1"/>
  <c r="W77" i="1"/>
  <c r="X77" i="1"/>
  <c r="W78" i="1"/>
  <c r="X78" i="1"/>
  <c r="W79" i="1"/>
  <c r="X79" i="1"/>
  <c r="W80" i="1"/>
  <c r="X80" i="1"/>
  <c r="W81" i="1"/>
  <c r="X81" i="1"/>
  <c r="W82" i="1"/>
  <c r="X82" i="1"/>
  <c r="W83" i="1"/>
  <c r="X83" i="1"/>
  <c r="W84" i="1"/>
  <c r="X84" i="1"/>
  <c r="W85" i="1"/>
  <c r="X85" i="1"/>
  <c r="W86" i="1"/>
  <c r="X86" i="1"/>
  <c r="W87" i="1"/>
  <c r="X87" i="1"/>
  <c r="W88" i="1"/>
  <c r="X88" i="1"/>
  <c r="W89" i="1"/>
  <c r="X89" i="1"/>
  <c r="W90" i="1"/>
  <c r="X90" i="1"/>
  <c r="W91" i="1"/>
  <c r="X91" i="1"/>
  <c r="W92" i="1"/>
  <c r="X92" i="1"/>
  <c r="W93" i="1"/>
  <c r="X93" i="1"/>
  <c r="W94" i="1"/>
  <c r="X94" i="1"/>
  <c r="W95" i="1"/>
  <c r="X95" i="1"/>
  <c r="W96" i="1"/>
  <c r="X96" i="1"/>
  <c r="W97" i="1"/>
  <c r="X97" i="1"/>
  <c r="W98" i="1"/>
  <c r="X98" i="1"/>
  <c r="W99" i="1"/>
  <c r="X99" i="1"/>
  <c r="W100" i="1"/>
  <c r="X100" i="1"/>
  <c r="W101" i="1"/>
  <c r="X101" i="1"/>
  <c r="W102" i="1"/>
  <c r="X102" i="1"/>
  <c r="W103" i="1"/>
  <c r="X103" i="1"/>
  <c r="W104" i="1"/>
  <c r="X104" i="1"/>
  <c r="W105" i="1"/>
  <c r="X105" i="1"/>
  <c r="W106" i="1"/>
  <c r="X106" i="1"/>
  <c r="W107" i="1"/>
  <c r="X107" i="1"/>
  <c r="W108" i="1"/>
  <c r="X108" i="1"/>
  <c r="W109" i="1"/>
  <c r="X109" i="1"/>
  <c r="W110" i="1"/>
  <c r="X110" i="1"/>
  <c r="W111" i="1"/>
  <c r="X111" i="1"/>
  <c r="W112" i="1"/>
  <c r="X112" i="1"/>
  <c r="W113" i="1"/>
  <c r="X113" i="1"/>
  <c r="W114" i="1"/>
  <c r="X114" i="1"/>
  <c r="W115" i="1"/>
  <c r="X115" i="1"/>
  <c r="W116" i="1"/>
  <c r="X116" i="1"/>
  <c r="W117" i="1"/>
  <c r="X117" i="1"/>
  <c r="W118" i="1"/>
  <c r="X118" i="1"/>
  <c r="W119" i="1"/>
  <c r="X119" i="1"/>
  <c r="W120" i="1"/>
  <c r="X120" i="1"/>
  <c r="W121" i="1"/>
  <c r="X121" i="1"/>
  <c r="W122" i="1"/>
  <c r="X122" i="1"/>
  <c r="W123" i="1"/>
  <c r="X123" i="1"/>
  <c r="W124" i="1"/>
  <c r="X124" i="1"/>
  <c r="W125" i="1"/>
  <c r="X125" i="1"/>
  <c r="W126" i="1"/>
  <c r="X126" i="1"/>
  <c r="W127" i="1"/>
  <c r="X127" i="1"/>
  <c r="W128" i="1"/>
  <c r="X128" i="1"/>
  <c r="W129" i="1"/>
  <c r="X129" i="1"/>
  <c r="W130" i="1"/>
  <c r="X130" i="1"/>
  <c r="W131" i="1"/>
  <c r="X131" i="1"/>
  <c r="W132" i="1"/>
  <c r="X132" i="1"/>
  <c r="W133" i="1"/>
  <c r="X133" i="1"/>
  <c r="W134" i="1"/>
  <c r="X134" i="1"/>
  <c r="W135" i="1"/>
  <c r="X135" i="1"/>
  <c r="W136" i="1"/>
  <c r="X136" i="1"/>
  <c r="W137" i="1"/>
  <c r="X137" i="1"/>
  <c r="W138" i="1"/>
  <c r="X138" i="1"/>
  <c r="W139" i="1"/>
  <c r="X139" i="1"/>
  <c r="W140" i="1"/>
  <c r="X140" i="1"/>
  <c r="W141" i="1"/>
  <c r="X141" i="1"/>
  <c r="W142" i="1"/>
  <c r="X142" i="1"/>
  <c r="W143" i="1"/>
  <c r="X143" i="1"/>
  <c r="W144" i="1"/>
  <c r="X144" i="1"/>
  <c r="W145" i="1"/>
  <c r="X145" i="1"/>
  <c r="W146" i="1"/>
  <c r="X146" i="1"/>
  <c r="W147" i="1"/>
  <c r="X147" i="1"/>
  <c r="W148" i="1"/>
  <c r="X148" i="1"/>
  <c r="W149" i="1"/>
  <c r="X149" i="1"/>
  <c r="W150" i="1"/>
  <c r="X150" i="1"/>
  <c r="W151" i="1"/>
  <c r="X151" i="1"/>
  <c r="W152" i="1"/>
  <c r="X152" i="1"/>
  <c r="W153" i="1"/>
  <c r="X153" i="1"/>
  <c r="W154" i="1"/>
  <c r="X154" i="1"/>
  <c r="W155" i="1"/>
  <c r="X155" i="1"/>
  <c r="W156" i="1"/>
  <c r="X156" i="1"/>
  <c r="X2" i="1"/>
  <c r="W2" i="1"/>
  <c r="L248" i="1"/>
  <c r="K248" i="1"/>
  <c r="L247" i="1"/>
  <c r="K247" i="1"/>
  <c r="L246" i="1"/>
  <c r="K246" i="1"/>
  <c r="L245" i="1"/>
  <c r="K245" i="1"/>
  <c r="L244" i="1"/>
  <c r="K244" i="1"/>
  <c r="J248" i="1"/>
  <c r="J247" i="1"/>
  <c r="I248" i="1"/>
  <c r="I247" i="1"/>
  <c r="H248" i="1"/>
  <c r="H247" i="1"/>
  <c r="AP2" i="23" l="1"/>
  <c r="AR2" i="23"/>
  <c r="AP15" i="23"/>
  <c r="W5" i="23"/>
  <c r="X7" i="23"/>
  <c r="J9" i="23"/>
  <c r="L10" i="23"/>
  <c r="M11" i="23"/>
  <c r="AR15" i="23"/>
  <c r="AD15" i="23"/>
  <c r="AS16" i="23"/>
  <c r="P21" i="23"/>
  <c r="N24" i="23"/>
  <c r="V2" i="23"/>
  <c r="K3" i="23"/>
  <c r="AS5" i="23"/>
  <c r="V6" i="23"/>
  <c r="AR7" i="23"/>
  <c r="O9" i="23"/>
  <c r="O11" i="23"/>
  <c r="Q12" i="23"/>
  <c r="K13" i="23"/>
  <c r="L14" i="23"/>
  <c r="J15" i="23"/>
  <c r="X19" i="23"/>
  <c r="Q22" i="23"/>
  <c r="R24" i="23"/>
  <c r="Q10" i="23"/>
  <c r="L13" i="23"/>
  <c r="M14" i="23"/>
  <c r="AS19" i="23"/>
  <c r="S24" i="23"/>
  <c r="N3" i="23"/>
  <c r="AS6" i="23"/>
  <c r="P9" i="23"/>
  <c r="K15" i="23"/>
  <c r="O3" i="23"/>
  <c r="M4" i="23"/>
  <c r="K5" i="23"/>
  <c r="AQ5" i="23"/>
  <c r="AP6" i="23"/>
  <c r="AD8" i="23"/>
  <c r="S9" i="23"/>
  <c r="S10" i="23"/>
  <c r="S12" i="23"/>
  <c r="P15" i="23"/>
  <c r="AD18" i="23"/>
  <c r="AQ19" i="23"/>
  <c r="X21" i="23"/>
  <c r="P3" i="23"/>
  <c r="N4" i="23"/>
  <c r="AR5" i="23"/>
  <c r="O8" i="23"/>
  <c r="AP8" i="23"/>
  <c r="Q15" i="23"/>
  <c r="J17" i="23"/>
  <c r="AS18" i="23"/>
  <c r="AR19" i="23"/>
  <c r="AQ21" i="23"/>
  <c r="Q4" i="23"/>
  <c r="AQ8" i="23"/>
  <c r="U9" i="23"/>
  <c r="O24" i="23"/>
  <c r="AS7" i="23"/>
  <c r="P5" i="23"/>
  <c r="Q7" i="23"/>
  <c r="AS10" i="23"/>
  <c r="S15" i="23"/>
  <c r="M17" i="23"/>
  <c r="O21" i="23"/>
  <c r="AR21" i="23"/>
  <c r="AR24" i="23"/>
  <c r="U3" i="23"/>
  <c r="Q5" i="23"/>
  <c r="K10" i="23"/>
  <c r="Q19" i="23"/>
  <c r="AS21" i="23"/>
  <c r="K23" i="23"/>
  <c r="AP17" i="23"/>
  <c r="M21" i="23"/>
  <c r="Q2" i="23"/>
  <c r="P12" i="23"/>
  <c r="O15" i="23"/>
  <c r="AQ15" i="23"/>
  <c r="R19" i="23"/>
  <c r="P22" i="23"/>
  <c r="AS3" i="23"/>
  <c r="AR3" i="23"/>
  <c r="AQ3" i="23"/>
  <c r="AD3" i="23"/>
  <c r="AP3" i="23"/>
  <c r="R13" i="23"/>
  <c r="Q13" i="23"/>
  <c r="P13" i="23"/>
  <c r="AR13" i="23"/>
  <c r="W13" i="23"/>
  <c r="Q23" i="23"/>
  <c r="W23" i="23"/>
  <c r="R23" i="23"/>
  <c r="P23" i="23"/>
  <c r="N7" i="23"/>
  <c r="M7" i="23"/>
  <c r="K7" i="23"/>
  <c r="J7" i="23"/>
  <c r="U7" i="23"/>
  <c r="M19" i="23"/>
  <c r="N19" i="23"/>
  <c r="K19" i="23"/>
  <c r="J19" i="23"/>
  <c r="U19" i="23"/>
  <c r="R6" i="23"/>
  <c r="Q6" i="23"/>
  <c r="P6" i="23"/>
  <c r="M6" i="23"/>
  <c r="W6" i="23"/>
  <c r="O7" i="23"/>
  <c r="L7" i="23"/>
  <c r="V7" i="23"/>
  <c r="S6" i="23"/>
  <c r="O6" i="23"/>
  <c r="N6" i="23"/>
  <c r="X6" i="23"/>
  <c r="AQ24" i="23"/>
  <c r="AS24" i="23"/>
  <c r="AP24" i="23"/>
  <c r="AD24" i="23"/>
  <c r="M16" i="23"/>
  <c r="N16" i="23"/>
  <c r="K16" i="23"/>
  <c r="J16" i="23"/>
  <c r="AQ17" i="23"/>
  <c r="AD17" i="23"/>
  <c r="AS17" i="23"/>
  <c r="AR17" i="23"/>
  <c r="S20" i="23"/>
  <c r="O20" i="23"/>
  <c r="N20" i="23"/>
  <c r="AS9" i="23"/>
  <c r="AR9" i="23"/>
  <c r="AQ9" i="23"/>
  <c r="AD9" i="23"/>
  <c r="AP9" i="23"/>
  <c r="AQ14" i="23"/>
  <c r="AD14" i="23"/>
  <c r="AS14" i="23"/>
  <c r="F241" i="23"/>
  <c r="AQ20" i="23"/>
  <c r="AD20" i="23"/>
  <c r="AP20" i="23"/>
  <c r="G241" i="23"/>
  <c r="S2" i="23"/>
  <c r="Q3" i="23"/>
  <c r="O4" i="23"/>
  <c r="M5" i="23"/>
  <c r="S8" i="23"/>
  <c r="AS8" i="23"/>
  <c r="Q9" i="23"/>
  <c r="O10" i="23"/>
  <c r="AP10" i="23"/>
  <c r="P11" i="23"/>
  <c r="X13" i="23"/>
  <c r="O14" i="23"/>
  <c r="W16" i="23"/>
  <c r="N17" i="23"/>
  <c r="AR20" i="23"/>
  <c r="Q21" i="23"/>
  <c r="U22" i="23"/>
  <c r="AQ23" i="23"/>
  <c r="AD23" i="23"/>
  <c r="AP23" i="23"/>
  <c r="P24" i="23"/>
  <c r="H241" i="23"/>
  <c r="T241" i="23"/>
  <c r="F244" i="23" s="1"/>
  <c r="N251" i="23" s="1"/>
  <c r="P4" i="23"/>
  <c r="AP4" i="23"/>
  <c r="N5" i="23"/>
  <c r="R9" i="23"/>
  <c r="P10" i="23"/>
  <c r="AQ10" i="23"/>
  <c r="V12" i="23"/>
  <c r="AS13" i="23"/>
  <c r="AP13" i="23"/>
  <c r="P14" i="23"/>
  <c r="X16" i="23"/>
  <c r="O17" i="23"/>
  <c r="W19" i="23"/>
  <c r="AS20" i="23"/>
  <c r="R21" i="23"/>
  <c r="M23" i="23"/>
  <c r="AR23" i="23"/>
  <c r="I241" i="23"/>
  <c r="AD4" i="23"/>
  <c r="AQ4" i="23"/>
  <c r="W7" i="23"/>
  <c r="U8" i="23"/>
  <c r="AD10" i="23"/>
  <c r="AR10" i="23"/>
  <c r="AP16" i="23"/>
  <c r="N23" i="23"/>
  <c r="AS23" i="23"/>
  <c r="J2" i="23"/>
  <c r="R4" i="23"/>
  <c r="AR4" i="23"/>
  <c r="AP5" i="23"/>
  <c r="J8" i="23"/>
  <c r="R10" i="23"/>
  <c r="K11" i="23"/>
  <c r="J12" i="23"/>
  <c r="N13" i="23"/>
  <c r="S14" i="23"/>
  <c r="W15" i="23"/>
  <c r="AQ16" i="23"/>
  <c r="V18" i="23"/>
  <c r="AP19" i="23"/>
  <c r="P20" i="23"/>
  <c r="J22" i="23"/>
  <c r="X22" i="23"/>
  <c r="O23" i="23"/>
  <c r="U2" i="23"/>
  <c r="K2" i="23"/>
  <c r="K8" i="23"/>
  <c r="K12" i="23"/>
  <c r="AP12" i="23"/>
  <c r="O13" i="23"/>
  <c r="K14" i="23"/>
  <c r="AR16" i="23"/>
  <c r="K22" i="23"/>
  <c r="AS22" i="23"/>
  <c r="AP22" i="23"/>
  <c r="X2" i="23"/>
  <c r="V3" i="23"/>
  <c r="V9" i="23"/>
  <c r="Q11" i="23"/>
  <c r="W11" i="23"/>
  <c r="V11" i="23"/>
  <c r="AQ12" i="23"/>
  <c r="U14" i="23"/>
  <c r="AD16" i="23"/>
  <c r="AQ22" i="23"/>
  <c r="V24" i="23"/>
  <c r="X23" i="23"/>
  <c r="M2" i="23"/>
  <c r="U4" i="23"/>
  <c r="AD6" i="23"/>
  <c r="AQ6" i="23"/>
  <c r="M8" i="23"/>
  <c r="K9" i="23"/>
  <c r="U10" i="23"/>
  <c r="M12" i="23"/>
  <c r="AR12" i="23"/>
  <c r="W14" i="23"/>
  <c r="Q14" i="23"/>
  <c r="L15" i="23"/>
  <c r="P16" i="23"/>
  <c r="U17" i="23"/>
  <c r="K18" i="23"/>
  <c r="AP18" i="23"/>
  <c r="O19" i="23"/>
  <c r="AD19" i="23"/>
  <c r="K20" i="23"/>
  <c r="J21" i="23"/>
  <c r="N22" i="23"/>
  <c r="AR22" i="23"/>
  <c r="N2" i="23"/>
  <c r="J4" i="23"/>
  <c r="AR6" i="23"/>
  <c r="P7" i="23"/>
  <c r="AP7" i="23"/>
  <c r="J10" i="23"/>
  <c r="J11" i="23"/>
  <c r="N12" i="23"/>
  <c r="AD12" i="23"/>
  <c r="M15" i="23"/>
  <c r="Q16" i="23"/>
  <c r="Q17" i="23"/>
  <c r="W17" i="23"/>
  <c r="L18" i="23"/>
  <c r="AQ18" i="23"/>
  <c r="P19" i="23"/>
  <c r="K21" i="23"/>
  <c r="AP21" i="23"/>
  <c r="O22" i="23"/>
  <c r="AD22" i="23"/>
  <c r="O2" i="23"/>
  <c r="AD7" i="23"/>
  <c r="AQ11" i="23"/>
  <c r="AD11" i="23"/>
  <c r="AP11" i="23"/>
  <c r="M13" i="23"/>
  <c r="J14" i="23"/>
  <c r="N15" i="23"/>
  <c r="M18" i="23"/>
  <c r="W20" i="23"/>
  <c r="Q20" i="23"/>
  <c r="L21" i="23"/>
  <c r="U23" i="23"/>
  <c r="K24" i="23"/>
  <c r="AS15" i="22"/>
  <c r="AR15" i="22"/>
  <c r="AA5" i="22"/>
  <c r="AA11" i="22"/>
  <c r="AR11" i="22" s="1"/>
  <c r="AA4" i="22"/>
  <c r="AS4" i="22" s="1"/>
  <c r="AA8" i="22"/>
  <c r="AQ8" i="22" s="1"/>
  <c r="AA13" i="22"/>
  <c r="AA2" i="22"/>
  <c r="AA10" i="22"/>
  <c r="AA6" i="22"/>
  <c r="AA7" i="22"/>
  <c r="AR7" i="22" s="1"/>
  <c r="AA9" i="22"/>
  <c r="AD9" i="22" s="1"/>
  <c r="AA17" i="22"/>
  <c r="AP3" i="22"/>
  <c r="AQ3" i="22"/>
  <c r="AQ20" i="22"/>
  <c r="AD20" i="22"/>
  <c r="G241" i="22"/>
  <c r="P2" i="22"/>
  <c r="AP2" i="22"/>
  <c r="N3" i="22"/>
  <c r="J5" i="22"/>
  <c r="P8" i="22"/>
  <c r="N9" i="22"/>
  <c r="Q11" i="22"/>
  <c r="AS11" i="22"/>
  <c r="AQ14" i="22"/>
  <c r="AD14" i="22"/>
  <c r="AP14" i="22"/>
  <c r="P15" i="22"/>
  <c r="N18" i="22"/>
  <c r="AS18" i="22"/>
  <c r="AD2" i="22"/>
  <c r="K5" i="22"/>
  <c r="W5" i="22"/>
  <c r="U6" i="22"/>
  <c r="S7" i="22"/>
  <c r="Q8" i="22"/>
  <c r="AD8" i="22"/>
  <c r="Q10" i="22"/>
  <c r="R11" i="22"/>
  <c r="R12" i="22"/>
  <c r="M14" i="22"/>
  <c r="AR14" i="22"/>
  <c r="Q15" i="22"/>
  <c r="U16" i="22"/>
  <c r="AQ17" i="22"/>
  <c r="AD17" i="22"/>
  <c r="AP17" i="22"/>
  <c r="P18" i="22"/>
  <c r="M19" i="22"/>
  <c r="H241" i="22"/>
  <c r="U11" i="22"/>
  <c r="AS13" i="22"/>
  <c r="AP13" i="22"/>
  <c r="X16" i="22"/>
  <c r="W19" i="22"/>
  <c r="AS20" i="22"/>
  <c r="P4" i="22"/>
  <c r="I241" i="22"/>
  <c r="Q4" i="22"/>
  <c r="Q241" i="22" s="1"/>
  <c r="K7" i="22"/>
  <c r="U8" i="22"/>
  <c r="U10" i="22"/>
  <c r="W12" i="22"/>
  <c r="AQ13" i="22"/>
  <c r="V15" i="22"/>
  <c r="K16" i="22"/>
  <c r="AS16" i="22"/>
  <c r="AP16" i="22"/>
  <c r="P17" i="22"/>
  <c r="X19" i="22"/>
  <c r="O20" i="22"/>
  <c r="T241" i="22"/>
  <c r="F244" i="22" s="1"/>
  <c r="N251" i="22" s="1"/>
  <c r="N5" i="22"/>
  <c r="V12" i="22"/>
  <c r="P14" i="22"/>
  <c r="AQ4" i="22"/>
  <c r="M6" i="22"/>
  <c r="W7" i="22"/>
  <c r="J2" i="22"/>
  <c r="V2" i="22"/>
  <c r="R4" i="22"/>
  <c r="R241" i="22" s="1"/>
  <c r="K247" i="22" s="1"/>
  <c r="AR4" i="22"/>
  <c r="P5" i="22"/>
  <c r="AP5" i="22"/>
  <c r="N6" i="22"/>
  <c r="X7" i="22"/>
  <c r="X241" i="22" s="1"/>
  <c r="F248" i="22" s="1"/>
  <c r="N255" i="22" s="1"/>
  <c r="J8" i="22"/>
  <c r="V8" i="22"/>
  <c r="U9" i="22"/>
  <c r="V10" i="22"/>
  <c r="J11" i="22"/>
  <c r="K12" i="22"/>
  <c r="N13" i="22"/>
  <c r="AR13" i="22"/>
  <c r="S14" i="22"/>
  <c r="S241" i="22" s="1"/>
  <c r="L248" i="22" s="1"/>
  <c r="AQ16" i="22"/>
  <c r="V18" i="22"/>
  <c r="AS19" i="22"/>
  <c r="AP19" i="22"/>
  <c r="P20" i="22"/>
  <c r="AR20" i="22"/>
  <c r="U2" i="22"/>
  <c r="AD4" i="22"/>
  <c r="V11" i="22"/>
  <c r="K2" i="22"/>
  <c r="W2" i="22"/>
  <c r="U3" i="22"/>
  <c r="AD5" i="22"/>
  <c r="AQ5" i="22"/>
  <c r="O6" i="22"/>
  <c r="K8" i="22"/>
  <c r="V9" i="22"/>
  <c r="J10" i="22"/>
  <c r="L11" i="22"/>
  <c r="L12" i="22"/>
  <c r="AP12" i="22"/>
  <c r="O13" i="22"/>
  <c r="AD13" i="22"/>
  <c r="K14" i="22"/>
  <c r="J15" i="22"/>
  <c r="AR16" i="22"/>
  <c r="S17" i="22"/>
  <c r="AQ19" i="22"/>
  <c r="L2" i="22"/>
  <c r="L8" i="22"/>
  <c r="K10" i="22"/>
  <c r="M11" i="22"/>
  <c r="M12" i="22"/>
  <c r="AQ12" i="22"/>
  <c r="K15" i="22"/>
  <c r="AP15" i="22"/>
  <c r="O16" i="22"/>
  <c r="AR19" i="22"/>
  <c r="W16" i="22"/>
  <c r="N7" i="22"/>
  <c r="M2" i="22"/>
  <c r="K3" i="22"/>
  <c r="M8" i="22"/>
  <c r="K9" i="22"/>
  <c r="L10" i="22"/>
  <c r="N11" i="22"/>
  <c r="AR12" i="22"/>
  <c r="Q13" i="22"/>
  <c r="Q14" i="22"/>
  <c r="W14" i="22"/>
  <c r="V14" i="22"/>
  <c r="L15" i="22"/>
  <c r="AQ15" i="22"/>
  <c r="P16" i="22"/>
  <c r="U17" i="22"/>
  <c r="K18" i="22"/>
  <c r="AP18" i="22"/>
  <c r="O19" i="22"/>
  <c r="K20" i="22"/>
  <c r="X13" i="22"/>
  <c r="N2" i="22"/>
  <c r="P7" i="22"/>
  <c r="AP7" i="22"/>
  <c r="N10" i="22"/>
  <c r="AQ11" i="22"/>
  <c r="M15" i="22"/>
  <c r="Q16" i="22"/>
  <c r="W17" i="22"/>
  <c r="Q17" i="22"/>
  <c r="AQ18" i="22"/>
  <c r="P19" i="22"/>
  <c r="AP20" i="22"/>
  <c r="O2" i="22"/>
  <c r="Q7" i="22"/>
  <c r="O10" i="22"/>
  <c r="P11" i="22"/>
  <c r="AD11" i="22"/>
  <c r="P12" i="22"/>
  <c r="N15" i="22"/>
  <c r="AD15" i="22"/>
  <c r="M18" i="22"/>
  <c r="AR18" i="22"/>
  <c r="Q19" i="22"/>
  <c r="Q20" i="22"/>
  <c r="W20" i="22"/>
  <c r="H245" i="22"/>
  <c r="I244" i="22"/>
  <c r="M16" i="22"/>
  <c r="J17" i="22"/>
  <c r="P251" i="1"/>
  <c r="P252" i="1"/>
  <c r="P253" i="1"/>
  <c r="P254" i="1"/>
  <c r="H251" i="1"/>
  <c r="I251" i="1"/>
  <c r="K253" i="1"/>
  <c r="I253" i="1"/>
  <c r="J253" i="1"/>
  <c r="L253" i="1"/>
  <c r="K251" i="1"/>
  <c r="H254" i="1"/>
  <c r="L251" i="1"/>
  <c r="I254" i="1"/>
  <c r="H252" i="1"/>
  <c r="J254" i="1"/>
  <c r="I252" i="1"/>
  <c r="J252" i="1"/>
  <c r="L254" i="1"/>
  <c r="K252" i="1"/>
  <c r="H255" i="1"/>
  <c r="K255" i="1"/>
  <c r="L255" i="1"/>
  <c r="J251" i="1"/>
  <c r="K254" i="1"/>
  <c r="L252" i="1"/>
  <c r="I255" i="1"/>
  <c r="H253" i="1"/>
  <c r="R241" i="23" l="1"/>
  <c r="K247" i="23" s="1"/>
  <c r="V241" i="23"/>
  <c r="F246" i="23" s="1"/>
  <c r="N253" i="23" s="1"/>
  <c r="Q241" i="23"/>
  <c r="K248" i="23" s="1"/>
  <c r="L241" i="23"/>
  <c r="J246" i="23" s="1"/>
  <c r="W241" i="23"/>
  <c r="F247" i="23" s="1"/>
  <c r="N254" i="23" s="1"/>
  <c r="P241" i="23"/>
  <c r="J247" i="23" s="1"/>
  <c r="H247" i="23"/>
  <c r="K244" i="23"/>
  <c r="J241" i="23"/>
  <c r="I245" i="23" s="1"/>
  <c r="O241" i="23"/>
  <c r="K241" i="23"/>
  <c r="I244" i="23"/>
  <c r="H245" i="23"/>
  <c r="U241" i="23"/>
  <c r="F245" i="23" s="1"/>
  <c r="N252" i="23" s="1"/>
  <c r="H248" i="23"/>
  <c r="L244" i="23"/>
  <c r="X241" i="23"/>
  <c r="F248" i="23" s="1"/>
  <c r="N255" i="23" s="1"/>
  <c r="S241" i="23"/>
  <c r="L248" i="23" s="1"/>
  <c r="AA241" i="23"/>
  <c r="J244" i="23"/>
  <c r="H246" i="23"/>
  <c r="N241" i="23"/>
  <c r="M241" i="23"/>
  <c r="AS6" i="22"/>
  <c r="AR6" i="22"/>
  <c r="AD6" i="22"/>
  <c r="AQ10" i="22"/>
  <c r="AR10" i="22"/>
  <c r="AD10" i="22"/>
  <c r="AQ6" i="22"/>
  <c r="AR9" i="22"/>
  <c r="AP6" i="22"/>
  <c r="AS10" i="22"/>
  <c r="AP11" i="22"/>
  <c r="AP241" i="22" s="1"/>
  <c r="AQ2" i="22"/>
  <c r="AS2" i="22"/>
  <c r="AR2" i="22"/>
  <c r="AA241" i="22"/>
  <c r="AP8" i="22"/>
  <c r="AS8" i="22"/>
  <c r="AR8" i="22"/>
  <c r="AS7" i="22"/>
  <c r="AS241" i="22" s="1"/>
  <c r="AQ7" i="22"/>
  <c r="AP10" i="22"/>
  <c r="AP4" i="22"/>
  <c r="AS17" i="22"/>
  <c r="AR17" i="22"/>
  <c r="AS5" i="22"/>
  <c r="AR5" i="22"/>
  <c r="AD7" i="22"/>
  <c r="AP9" i="22"/>
  <c r="AS9" i="22"/>
  <c r="AQ9" i="22"/>
  <c r="K248" i="22"/>
  <c r="L247" i="22"/>
  <c r="N241" i="22"/>
  <c r="V241" i="22"/>
  <c r="F246" i="22" s="1"/>
  <c r="N253" i="22" s="1"/>
  <c r="J241" i="22"/>
  <c r="I245" i="22" s="1"/>
  <c r="W241" i="22"/>
  <c r="F247" i="22" s="1"/>
  <c r="N254" i="22" s="1"/>
  <c r="P241" i="22"/>
  <c r="K241" i="22"/>
  <c r="H248" i="22"/>
  <c r="L244" i="22"/>
  <c r="J244" i="22"/>
  <c r="H246" i="22"/>
  <c r="H247" i="22"/>
  <c r="K244" i="22"/>
  <c r="O241" i="22"/>
  <c r="AD241" i="22"/>
  <c r="M241" i="22"/>
  <c r="U241" i="22"/>
  <c r="F245" i="22" s="1"/>
  <c r="N252" i="22" s="1"/>
  <c r="L241" i="22"/>
  <c r="J246" i="22" s="1"/>
  <c r="L247" i="23" l="1"/>
  <c r="AP241" i="23"/>
  <c r="AD241" i="23"/>
  <c r="AQ241" i="23"/>
  <c r="K246" i="23"/>
  <c r="AS241" i="23"/>
  <c r="AR241" i="23"/>
  <c r="I247" i="23"/>
  <c r="K245" i="23"/>
  <c r="L245" i="23"/>
  <c r="I248" i="23"/>
  <c r="J245" i="23"/>
  <c r="I246" i="23"/>
  <c r="J248" i="23"/>
  <c r="L246" i="23"/>
  <c r="AR241" i="22"/>
  <c r="AQ241" i="22"/>
  <c r="J245" i="22"/>
  <c r="I246" i="22"/>
  <c r="J248" i="22"/>
  <c r="L246" i="22"/>
  <c r="I248" i="22"/>
  <c r="L245" i="22"/>
  <c r="K245" i="22"/>
  <c r="H251" i="22" s="1" a="1"/>
  <c r="I247" i="22"/>
  <c r="J247" i="22"/>
  <c r="K246" i="22"/>
  <c r="H251" i="23" l="1" a="1"/>
  <c r="H252" i="23" s="1"/>
  <c r="J251" i="23"/>
  <c r="L255" i="23"/>
  <c r="H251" i="23"/>
  <c r="I253" i="23"/>
  <c r="J252" i="23"/>
  <c r="K254" i="22"/>
  <c r="I252" i="22"/>
  <c r="I254" i="22"/>
  <c r="L251" i="22"/>
  <c r="H254" i="22"/>
  <c r="K251" i="22"/>
  <c r="L253" i="22"/>
  <c r="J251" i="22"/>
  <c r="K253" i="22"/>
  <c r="I251" i="22"/>
  <c r="L255" i="22"/>
  <c r="J253" i="22"/>
  <c r="H251" i="22"/>
  <c r="K255" i="22"/>
  <c r="I253" i="22"/>
  <c r="J255" i="22"/>
  <c r="H253" i="22"/>
  <c r="I255" i="22"/>
  <c r="L252" i="22"/>
  <c r="H255" i="22"/>
  <c r="K252" i="22"/>
  <c r="L254" i="22"/>
  <c r="J254" i="22"/>
  <c r="J252" i="22"/>
  <c r="H252" i="22"/>
  <c r="J253" i="23" l="1"/>
  <c r="I251" i="23"/>
  <c r="L253" i="23"/>
  <c r="I254" i="23"/>
  <c r="K252" i="23"/>
  <c r="J254" i="23"/>
  <c r="L252" i="23"/>
  <c r="I252" i="23"/>
  <c r="I255" i="23"/>
  <c r="K254" i="23"/>
  <c r="H255" i="23"/>
  <c r="K253" i="23"/>
  <c r="L254" i="23"/>
  <c r="K251" i="23"/>
  <c r="H253" i="23"/>
  <c r="H254" i="23"/>
  <c r="J255" i="23"/>
  <c r="L251" i="23"/>
  <c r="K255" i="23"/>
  <c r="P251" i="22" a="1"/>
  <c r="P251" i="23" l="1" a="1"/>
  <c r="P254" i="23" s="1"/>
  <c r="P254" i="22"/>
  <c r="P252" i="22"/>
  <c r="P251" i="22"/>
  <c r="P255" i="22"/>
  <c r="P253" i="22"/>
  <c r="P255" i="23" l="1"/>
  <c r="U259" i="23" s="1"/>
  <c r="U260" i="23" s="1"/>
  <c r="P251" i="23"/>
  <c r="Z16" i="23" s="1"/>
  <c r="P253" i="23"/>
  <c r="U257" i="23" s="1"/>
  <c r="U258" i="23" s="1"/>
  <c r="P252" i="23"/>
  <c r="AB253" i="23" s="1"/>
  <c r="Y255" i="23"/>
  <c r="Z255" i="23" s="1"/>
  <c r="AM247" i="23"/>
  <c r="Y253" i="23"/>
  <c r="Z253" i="23" s="1"/>
  <c r="AB255" i="23"/>
  <c r="AA255" i="23"/>
  <c r="AN247" i="23"/>
  <c r="U254" i="23"/>
  <c r="B256" i="23" s="1"/>
  <c r="AH21" i="23"/>
  <c r="AH24" i="23"/>
  <c r="Z22" i="23"/>
  <c r="AH12" i="23"/>
  <c r="AG24" i="23"/>
  <c r="Z24" i="23"/>
  <c r="AH16" i="23"/>
  <c r="Z3" i="23"/>
  <c r="Z21" i="23"/>
  <c r="Z11" i="23"/>
  <c r="AG5" i="23"/>
  <c r="AH22" i="23"/>
  <c r="AH23" i="23"/>
  <c r="Z8" i="23"/>
  <c r="AH4" i="23"/>
  <c r="AH20" i="23"/>
  <c r="Z15" i="23"/>
  <c r="AG10" i="23"/>
  <c r="AG7" i="23"/>
  <c r="AH9" i="23"/>
  <c r="Z7" i="23"/>
  <c r="AH14" i="23"/>
  <c r="AG9" i="23"/>
  <c r="AG3" i="23"/>
  <c r="AH11" i="23"/>
  <c r="AG21" i="23"/>
  <c r="AG11" i="23"/>
  <c r="AG18" i="23"/>
  <c r="AH7" i="23"/>
  <c r="Z5" i="23"/>
  <c r="AG15" i="23"/>
  <c r="Z17" i="23"/>
  <c r="AH19" i="23"/>
  <c r="AG6" i="23"/>
  <c r="Y253" i="22"/>
  <c r="Z253" i="22" s="1"/>
  <c r="U257" i="22"/>
  <c r="U258" i="22" s="1"/>
  <c r="U259" i="22"/>
  <c r="U260" i="22" s="1"/>
  <c r="Y255" i="22"/>
  <c r="Z255" i="22" s="1"/>
  <c r="B253" i="22"/>
  <c r="AH18" i="22"/>
  <c r="Z16" i="22"/>
  <c r="AH12" i="22"/>
  <c r="Z10" i="22"/>
  <c r="Z19" i="22"/>
  <c r="AH15" i="22"/>
  <c r="Z13" i="22"/>
  <c r="AH19" i="22"/>
  <c r="AG6" i="22"/>
  <c r="AG18" i="22"/>
  <c r="AG15" i="22"/>
  <c r="AG19" i="22"/>
  <c r="AH16" i="22"/>
  <c r="Z14" i="22"/>
  <c r="AH5" i="22"/>
  <c r="Z3" i="22"/>
  <c r="AG7" i="22"/>
  <c r="AG16" i="22"/>
  <c r="AH13" i="22"/>
  <c r="Z9" i="22"/>
  <c r="AG5" i="22"/>
  <c r="Z18" i="22"/>
  <c r="AG13" i="22"/>
  <c r="Z8" i="22"/>
  <c r="AH4" i="22"/>
  <c r="Z2" i="22"/>
  <c r="AG4" i="22"/>
  <c r="AH20" i="22"/>
  <c r="Z15" i="22"/>
  <c r="Z5" i="22"/>
  <c r="AG20" i="22"/>
  <c r="AH17" i="22"/>
  <c r="Z12" i="22"/>
  <c r="Z11" i="22"/>
  <c r="Z7" i="22"/>
  <c r="AH3" i="22"/>
  <c r="Z6" i="22"/>
  <c r="AH10" i="22"/>
  <c r="AG8" i="22"/>
  <c r="AG17" i="22"/>
  <c r="AH14" i="22"/>
  <c r="AG3" i="22"/>
  <c r="AG14" i="22"/>
  <c r="AH9" i="22"/>
  <c r="AH8" i="22"/>
  <c r="AH2" i="22"/>
  <c r="AG9" i="22"/>
  <c r="AG2" i="22"/>
  <c r="AG10" i="22"/>
  <c r="AG11" i="22"/>
  <c r="Z20" i="22"/>
  <c r="AG12" i="22"/>
  <c r="AH6" i="22"/>
  <c r="Z4" i="22"/>
  <c r="Z17" i="22"/>
  <c r="AH11" i="22"/>
  <c r="AH7" i="22"/>
  <c r="AB253" i="22"/>
  <c r="AA253" i="22"/>
  <c r="U252" i="22"/>
  <c r="B254" i="22" s="1"/>
  <c r="AM247" i="22"/>
  <c r="AB255" i="22"/>
  <c r="AA255" i="22"/>
  <c r="AN247" i="22"/>
  <c r="U254" i="22"/>
  <c r="B256" i="22" s="1"/>
  <c r="AH6" i="23" l="1"/>
  <c r="AG8" i="23"/>
  <c r="AH3" i="23"/>
  <c r="Z2" i="23"/>
  <c r="AG16" i="23"/>
  <c r="AH18" i="23"/>
  <c r="AK18" i="23" s="1"/>
  <c r="AG12" i="23"/>
  <c r="AH2" i="23"/>
  <c r="Z12" i="23"/>
  <c r="AB12" i="23" s="1"/>
  <c r="AE12" i="23" s="1"/>
  <c r="AH10" i="23"/>
  <c r="AL10" i="23" s="1"/>
  <c r="AN10" i="23" s="1"/>
  <c r="AH5" i="23"/>
  <c r="AK5" i="23" s="1"/>
  <c r="Z13" i="23"/>
  <c r="AC13" i="23" s="1"/>
  <c r="AF13" i="23" s="1"/>
  <c r="U252" i="23"/>
  <c r="B254" i="23" s="1"/>
  <c r="Z10" i="23"/>
  <c r="AC10" i="23" s="1"/>
  <c r="AF10" i="23" s="1"/>
  <c r="Z6" i="23"/>
  <c r="AH17" i="23"/>
  <c r="AG13" i="23"/>
  <c r="Z9" i="23"/>
  <c r="Z241" i="23" s="1"/>
  <c r="AH15" i="23"/>
  <c r="AA253" i="23"/>
  <c r="AG22" i="23"/>
  <c r="AI22" i="23" s="1"/>
  <c r="AH8" i="23"/>
  <c r="AL8" i="23" s="1"/>
  <c r="AN8" i="23" s="1"/>
  <c r="AG20" i="23"/>
  <c r="Z18" i="23"/>
  <c r="AC18" i="23" s="1"/>
  <c r="AF18" i="23" s="1"/>
  <c r="Z14" i="23"/>
  <c r="Z19" i="23"/>
  <c r="AB19" i="23" s="1"/>
  <c r="AE19" i="23" s="1"/>
  <c r="Z23" i="23"/>
  <c r="AG14" i="23"/>
  <c r="AG4" i="23"/>
  <c r="Z20" i="23"/>
  <c r="AG19" i="23"/>
  <c r="B253" i="23"/>
  <c r="Z4" i="23"/>
  <c r="AG2" i="23"/>
  <c r="AJ2" i="23" s="1"/>
  <c r="AM2" i="23" s="1"/>
  <c r="AG17" i="23"/>
  <c r="AJ17" i="23" s="1"/>
  <c r="AM17" i="23" s="1"/>
  <c r="AG23" i="23"/>
  <c r="AJ23" i="23" s="1"/>
  <c r="AM23" i="23" s="1"/>
  <c r="AH13" i="23"/>
  <c r="AP247" i="23"/>
  <c r="AJ10" i="23"/>
  <c r="AM10" i="23" s="1"/>
  <c r="AI10" i="23"/>
  <c r="AJ6" i="23"/>
  <c r="AM6" i="23" s="1"/>
  <c r="AI6" i="23"/>
  <c r="AJ4" i="23"/>
  <c r="AM4" i="23" s="1"/>
  <c r="AI4" i="23"/>
  <c r="AL13" i="23"/>
  <c r="AN13" i="23" s="1"/>
  <c r="AK13" i="23"/>
  <c r="AC14" i="23"/>
  <c r="AF14" i="23" s="1"/>
  <c r="AB14" i="23"/>
  <c r="AE14" i="23" s="1"/>
  <c r="AJ24" i="23"/>
  <c r="AM24" i="23" s="1"/>
  <c r="AI24" i="23"/>
  <c r="AL24" i="23"/>
  <c r="AN24" i="23" s="1"/>
  <c r="AK24" i="23"/>
  <c r="AJ16" i="23"/>
  <c r="AM16" i="23" s="1"/>
  <c r="AI16" i="23"/>
  <c r="AL6" i="23"/>
  <c r="AN6" i="23" s="1"/>
  <c r="AK6" i="23"/>
  <c r="AJ8" i="23"/>
  <c r="AM8" i="23" s="1"/>
  <c r="AI8" i="23"/>
  <c r="AC7" i="23"/>
  <c r="AF7" i="23" s="1"/>
  <c r="AB7" i="23"/>
  <c r="AE7" i="23" s="1"/>
  <c r="AB15" i="23"/>
  <c r="AE15" i="23" s="1"/>
  <c r="AC15" i="23"/>
  <c r="AF15" i="23" s="1"/>
  <c r="AB21" i="23"/>
  <c r="AE21" i="23" s="1"/>
  <c r="AC21" i="23"/>
  <c r="AF21" i="23" s="1"/>
  <c r="AI19" i="23"/>
  <c r="AJ19" i="23"/>
  <c r="AM19" i="23" s="1"/>
  <c r="AD255" i="23"/>
  <c r="AE255" i="23" s="1"/>
  <c r="AF255" i="23" s="1"/>
  <c r="W259" i="23"/>
  <c r="W260" i="23" s="1"/>
  <c r="Y260" i="23" s="1"/>
  <c r="B257" i="23" s="1"/>
  <c r="AL3" i="23"/>
  <c r="AN3" i="23" s="1"/>
  <c r="AK3" i="23"/>
  <c r="AL19" i="23"/>
  <c r="AN19" i="23" s="1"/>
  <c r="AK19" i="23"/>
  <c r="AJ11" i="23"/>
  <c r="AM11" i="23" s="1"/>
  <c r="AI11" i="23"/>
  <c r="AL9" i="23"/>
  <c r="AN9" i="23" s="1"/>
  <c r="AK9" i="23"/>
  <c r="AL20" i="23"/>
  <c r="AN20" i="23" s="1"/>
  <c r="AK20" i="23"/>
  <c r="AB24" i="23"/>
  <c r="AE24" i="23" s="1"/>
  <c r="AC24" i="23"/>
  <c r="AF24" i="23" s="1"/>
  <c r="AJ21" i="23"/>
  <c r="AM21" i="23" s="1"/>
  <c r="AI21" i="23"/>
  <c r="AJ3" i="23"/>
  <c r="AM3" i="23" s="1"/>
  <c r="AI3" i="23"/>
  <c r="AC12" i="23"/>
  <c r="AF12" i="23" s="1"/>
  <c r="AC17" i="23"/>
  <c r="AF17" i="23" s="1"/>
  <c r="AB17" i="23"/>
  <c r="AE17" i="23" s="1"/>
  <c r="AJ9" i="23"/>
  <c r="AM9" i="23" s="1"/>
  <c r="AI9" i="23"/>
  <c r="AL17" i="23"/>
  <c r="AN17" i="23" s="1"/>
  <c r="AK17" i="23"/>
  <c r="AK23" i="23"/>
  <c r="AL23" i="23"/>
  <c r="AN23" i="23" s="1"/>
  <c r="AJ12" i="23"/>
  <c r="AM12" i="23" s="1"/>
  <c r="AI12" i="23"/>
  <c r="AL2" i="23"/>
  <c r="AN2" i="23" s="1"/>
  <c r="AK2" i="23"/>
  <c r="AL14" i="23"/>
  <c r="AN14" i="23" s="1"/>
  <c r="AK14" i="23"/>
  <c r="AJ20" i="23"/>
  <c r="AM20" i="23" s="1"/>
  <c r="AI20" i="23"/>
  <c r="AL15" i="23"/>
  <c r="AN15" i="23" s="1"/>
  <c r="AK15" i="23"/>
  <c r="AC6" i="23"/>
  <c r="AF6" i="23" s="1"/>
  <c r="AB6" i="23"/>
  <c r="AE6" i="23" s="1"/>
  <c r="AB2" i="23"/>
  <c r="AC2" i="23"/>
  <c r="AC19" i="23"/>
  <c r="AF19" i="23" s="1"/>
  <c r="AJ22" i="23"/>
  <c r="AM22" i="23" s="1"/>
  <c r="AC5" i="23"/>
  <c r="AF5" i="23" s="1"/>
  <c r="AB5" i="23"/>
  <c r="AE5" i="23" s="1"/>
  <c r="AL4" i="23"/>
  <c r="AN4" i="23" s="1"/>
  <c r="AK4" i="23"/>
  <c r="AC20" i="23"/>
  <c r="AF20" i="23" s="1"/>
  <c r="AB20" i="23"/>
  <c r="AE20" i="23" s="1"/>
  <c r="AL12" i="23"/>
  <c r="AN12" i="23" s="1"/>
  <c r="AK12" i="23"/>
  <c r="AL21" i="23"/>
  <c r="AN21" i="23" s="1"/>
  <c r="AK21" i="23"/>
  <c r="AL16" i="23"/>
  <c r="AN16" i="23" s="1"/>
  <c r="AK16" i="23"/>
  <c r="AJ15" i="23"/>
  <c r="AM15" i="23" s="1"/>
  <c r="AI15" i="23"/>
  <c r="AL7" i="23"/>
  <c r="AN7" i="23" s="1"/>
  <c r="AK7" i="23"/>
  <c r="AL11" i="23"/>
  <c r="AN11" i="23" s="1"/>
  <c r="AK11" i="23"/>
  <c r="AB8" i="23"/>
  <c r="AE8" i="23" s="1"/>
  <c r="AC8" i="23"/>
  <c r="AF8" i="23" s="1"/>
  <c r="AL22" i="23"/>
  <c r="AN22" i="23" s="1"/>
  <c r="AK22" i="23"/>
  <c r="AC3" i="23"/>
  <c r="AF3" i="23" s="1"/>
  <c r="AB3" i="23"/>
  <c r="AE3" i="23" s="1"/>
  <c r="AC16" i="23"/>
  <c r="AF16" i="23" s="1"/>
  <c r="AB16" i="23"/>
  <c r="AE16" i="23" s="1"/>
  <c r="AD253" i="23"/>
  <c r="AE253" i="23" s="1"/>
  <c r="AF253" i="23" s="1"/>
  <c r="W257" i="23"/>
  <c r="W258" i="23" s="1"/>
  <c r="Y258" i="23" s="1"/>
  <c r="B255" i="23" s="1"/>
  <c r="AC4" i="23"/>
  <c r="AF4" i="23" s="1"/>
  <c r="AB4" i="23"/>
  <c r="AE4" i="23" s="1"/>
  <c r="AC23" i="23"/>
  <c r="AF23" i="23" s="1"/>
  <c r="AB23" i="23"/>
  <c r="AE23" i="23" s="1"/>
  <c r="AJ18" i="23"/>
  <c r="AM18" i="23" s="1"/>
  <c r="AI18" i="23"/>
  <c r="AJ14" i="23"/>
  <c r="AM14" i="23" s="1"/>
  <c r="AI14" i="23"/>
  <c r="AI5" i="23"/>
  <c r="AJ5" i="23"/>
  <c r="AM5" i="23" s="1"/>
  <c r="AL5" i="23"/>
  <c r="AN5" i="23" s="1"/>
  <c r="AL18" i="23"/>
  <c r="AN18" i="23" s="1"/>
  <c r="AJ7" i="23"/>
  <c r="AM7" i="23" s="1"/>
  <c r="AI7" i="23"/>
  <c r="AI13" i="23"/>
  <c r="AJ13" i="23"/>
  <c r="AM13" i="23" s="1"/>
  <c r="AC11" i="23"/>
  <c r="AF11" i="23" s="1"/>
  <c r="AB11" i="23"/>
  <c r="AE11" i="23" s="1"/>
  <c r="AC9" i="23"/>
  <c r="AF9" i="23" s="1"/>
  <c r="AB9" i="23"/>
  <c r="AE9" i="23" s="1"/>
  <c r="AC22" i="23"/>
  <c r="AF22" i="23" s="1"/>
  <c r="AB22" i="23"/>
  <c r="AE22" i="23" s="1"/>
  <c r="AP247" i="22"/>
  <c r="AJ19" i="22"/>
  <c r="AM19" i="22" s="1"/>
  <c r="AI19" i="22"/>
  <c r="AB17" i="22"/>
  <c r="AE17" i="22" s="1"/>
  <c r="AC17" i="22"/>
  <c r="AF17" i="22" s="1"/>
  <c r="AJ9" i="22"/>
  <c r="AM9" i="22" s="1"/>
  <c r="AI9" i="22"/>
  <c r="AL14" i="22"/>
  <c r="AN14" i="22" s="1"/>
  <c r="AK14" i="22"/>
  <c r="AB12" i="22"/>
  <c r="AE12" i="22" s="1"/>
  <c r="AC12" i="22"/>
  <c r="AF12" i="22" s="1"/>
  <c r="AL13" i="22"/>
  <c r="AN13" i="22" s="1"/>
  <c r="AK13" i="22"/>
  <c r="AL16" i="22"/>
  <c r="AN16" i="22" s="1"/>
  <c r="AK16" i="22"/>
  <c r="AL15" i="22"/>
  <c r="AN15" i="22" s="1"/>
  <c r="AK15" i="22"/>
  <c r="AB4" i="22"/>
  <c r="AE4" i="22" s="1"/>
  <c r="AC4" i="22"/>
  <c r="AF4" i="22" s="1"/>
  <c r="AJ20" i="22"/>
  <c r="AM20" i="22" s="1"/>
  <c r="AI20" i="22"/>
  <c r="AL6" i="22"/>
  <c r="AN6" i="22" s="1"/>
  <c r="AK6" i="22"/>
  <c r="AL2" i="22"/>
  <c r="AN2" i="22" s="1"/>
  <c r="AK2" i="22"/>
  <c r="AJ4" i="22"/>
  <c r="AM4" i="22" s="1"/>
  <c r="AI4" i="22"/>
  <c r="AC19" i="22"/>
  <c r="AF19" i="22" s="1"/>
  <c r="AB19" i="22"/>
  <c r="AE19" i="22" s="1"/>
  <c r="AD255" i="22"/>
  <c r="AE255" i="22" s="1"/>
  <c r="AF255" i="22" s="1"/>
  <c r="W259" i="22"/>
  <c r="W260" i="22" s="1"/>
  <c r="Y260" i="22" s="1"/>
  <c r="B257" i="22" s="1"/>
  <c r="AJ12" i="22"/>
  <c r="AM12" i="22" s="1"/>
  <c r="AI12" i="22"/>
  <c r="AL8" i="22"/>
  <c r="AN8" i="22" s="1"/>
  <c r="AK8" i="22"/>
  <c r="Z241" i="22"/>
  <c r="AC2" i="22"/>
  <c r="AB2" i="22"/>
  <c r="AC20" i="22"/>
  <c r="AF20" i="22" s="1"/>
  <c r="AB20" i="22"/>
  <c r="AE20" i="22" s="1"/>
  <c r="AL9" i="22"/>
  <c r="AN9" i="22" s="1"/>
  <c r="AK9" i="22"/>
  <c r="AL4" i="22"/>
  <c r="AN4" i="22" s="1"/>
  <c r="AK4" i="22"/>
  <c r="AJ14" i="22"/>
  <c r="AM14" i="22" s="1"/>
  <c r="AI14" i="22"/>
  <c r="AJ8" i="22"/>
  <c r="AM8" i="22" s="1"/>
  <c r="AI8" i="22"/>
  <c r="AB8" i="22"/>
  <c r="AE8" i="22" s="1"/>
  <c r="AC8" i="22"/>
  <c r="AF8" i="22" s="1"/>
  <c r="AI15" i="22"/>
  <c r="AJ15" i="22"/>
  <c r="AM15" i="22" s="1"/>
  <c r="AL17" i="22"/>
  <c r="AN17" i="22" s="1"/>
  <c r="AK17" i="22"/>
  <c r="AL10" i="22"/>
  <c r="AN10" i="22" s="1"/>
  <c r="AK10" i="22"/>
  <c r="AC5" i="22"/>
  <c r="AF5" i="22" s="1"/>
  <c r="AB5" i="22"/>
  <c r="AE5" i="22" s="1"/>
  <c r="AI13" i="22"/>
  <c r="AJ13" i="22"/>
  <c r="AM13" i="22" s="1"/>
  <c r="AJ18" i="22"/>
  <c r="AM18" i="22" s="1"/>
  <c r="AI18" i="22"/>
  <c r="AJ11" i="22"/>
  <c r="AM11" i="22" s="1"/>
  <c r="AI11" i="22"/>
  <c r="AC6" i="22"/>
  <c r="AF6" i="22" s="1"/>
  <c r="AB6" i="22"/>
  <c r="AE6" i="22" s="1"/>
  <c r="AB18" i="22"/>
  <c r="AE18" i="22" s="1"/>
  <c r="AC18" i="22"/>
  <c r="AF18" i="22" s="1"/>
  <c r="AI7" i="22"/>
  <c r="AJ7" i="22"/>
  <c r="AM7" i="22" s="1"/>
  <c r="AC10" i="22"/>
  <c r="AF10" i="22" s="1"/>
  <c r="AB10" i="22"/>
  <c r="AE10" i="22" s="1"/>
  <c r="AI16" i="22"/>
  <c r="AJ16" i="22"/>
  <c r="AM16" i="22" s="1"/>
  <c r="AD253" i="22"/>
  <c r="AE253" i="22" s="1"/>
  <c r="AF253" i="22" s="1"/>
  <c r="W257" i="22"/>
  <c r="W258" i="22" s="1"/>
  <c r="Y258" i="22" s="1"/>
  <c r="B255" i="22" s="1"/>
  <c r="AL3" i="22"/>
  <c r="AN3" i="22" s="1"/>
  <c r="AK3" i="22"/>
  <c r="AB15" i="22"/>
  <c r="AE15" i="22" s="1"/>
  <c r="AC15" i="22"/>
  <c r="AF15" i="22" s="1"/>
  <c r="AC3" i="22"/>
  <c r="AF3" i="22" s="1"/>
  <c r="AB3" i="22"/>
  <c r="AE3" i="22" s="1"/>
  <c r="AJ6" i="22"/>
  <c r="AM6" i="22" s="1"/>
  <c r="AI6" i="22"/>
  <c r="AL12" i="22"/>
  <c r="AN12" i="22" s="1"/>
  <c r="AK12" i="22"/>
  <c r="AL7" i="22"/>
  <c r="AN7" i="22" s="1"/>
  <c r="AK7" i="22"/>
  <c r="AJ10" i="22"/>
  <c r="AM10" i="22" s="1"/>
  <c r="AI10" i="22"/>
  <c r="AC7" i="22"/>
  <c r="AF7" i="22" s="1"/>
  <c r="AB7" i="22"/>
  <c r="AE7" i="22" s="1"/>
  <c r="AL20" i="22"/>
  <c r="AN20" i="22" s="1"/>
  <c r="AK20" i="22"/>
  <c r="AI5" i="22"/>
  <c r="AJ5" i="22"/>
  <c r="AM5" i="22" s="1"/>
  <c r="AL5" i="22"/>
  <c r="AN5" i="22" s="1"/>
  <c r="AK5" i="22"/>
  <c r="AL19" i="22"/>
  <c r="AN19" i="22" s="1"/>
  <c r="AK19" i="22"/>
  <c r="AC16" i="22"/>
  <c r="AF16" i="22" s="1"/>
  <c r="AB16" i="22"/>
  <c r="AE16" i="22" s="1"/>
  <c r="AJ17" i="22"/>
  <c r="AM17" i="22" s="1"/>
  <c r="AI17" i="22"/>
  <c r="AL11" i="22"/>
  <c r="AN11" i="22" s="1"/>
  <c r="AK11" i="22"/>
  <c r="AJ2" i="22"/>
  <c r="AM2" i="22" s="1"/>
  <c r="AI2" i="22"/>
  <c r="AJ3" i="22"/>
  <c r="AM3" i="22" s="1"/>
  <c r="AI3" i="22"/>
  <c r="AC11" i="22"/>
  <c r="AF11" i="22" s="1"/>
  <c r="AB11" i="22"/>
  <c r="AE11" i="22" s="1"/>
  <c r="AB9" i="22"/>
  <c r="AE9" i="22" s="1"/>
  <c r="AC9" i="22"/>
  <c r="AF9" i="22" s="1"/>
  <c r="AC14" i="22"/>
  <c r="AF14" i="22" s="1"/>
  <c r="AB14" i="22"/>
  <c r="AE14" i="22" s="1"/>
  <c r="AC13" i="22"/>
  <c r="AF13" i="22" s="1"/>
  <c r="AB13" i="22"/>
  <c r="AE13" i="22" s="1"/>
  <c r="AL18" i="22"/>
  <c r="AN18" i="22" s="1"/>
  <c r="AK18" i="22"/>
  <c r="AB18" i="23" l="1"/>
  <c r="AE18" i="23" s="1"/>
  <c r="AI17" i="23"/>
  <c r="AK10" i="23"/>
  <c r="AK8" i="23"/>
  <c r="AI23" i="23"/>
  <c r="AB10" i="23"/>
  <c r="AE10" i="23" s="1"/>
  <c r="AI2" i="23"/>
  <c r="AB13" i="23"/>
  <c r="AE13" i="23" s="1"/>
  <c r="AM241" i="23"/>
  <c r="AC241" i="23"/>
  <c r="AF2" i="23"/>
  <c r="AF241" i="23" s="1"/>
  <c r="AB241" i="23"/>
  <c r="AE2" i="23"/>
  <c r="AE241" i="23" s="1"/>
  <c r="AN241" i="23"/>
  <c r="AM241" i="22"/>
  <c r="AB241" i="22"/>
  <c r="AE2" i="22"/>
  <c r="AE241" i="22" s="1"/>
  <c r="AC241" i="22"/>
  <c r="AF2" i="22"/>
  <c r="AF241" i="22" s="1"/>
  <c r="AN241" i="22"/>
  <c r="AN243" i="23" l="1"/>
  <c r="AN244" i="23"/>
  <c r="AN245" i="23" s="1"/>
  <c r="AF242" i="23"/>
  <c r="Z244" i="23"/>
  <c r="Z245" i="23" s="1"/>
  <c r="Z243" i="23"/>
  <c r="AN248" i="23"/>
  <c r="AN249" i="23" s="1"/>
  <c r="AM248" i="23"/>
  <c r="AM249" i="23" s="1"/>
  <c r="AM243" i="23"/>
  <c r="AN242" i="23"/>
  <c r="AM244" i="23"/>
  <c r="AM245" i="23" s="1"/>
  <c r="AN243" i="22"/>
  <c r="AN244" i="22"/>
  <c r="AN245" i="22" s="1"/>
  <c r="AF242" i="22"/>
  <c r="Z244" i="22"/>
  <c r="Z245" i="22" s="1"/>
  <c r="Z243" i="22"/>
  <c r="AM248" i="22"/>
  <c r="AM249" i="22" s="1"/>
  <c r="AN248" i="22"/>
  <c r="AN249" i="22" s="1"/>
  <c r="AM243" i="22"/>
  <c r="AN242" i="22"/>
  <c r="AM244" i="22"/>
  <c r="AM245" i="22" s="1"/>
  <c r="M241" i="1" l="1"/>
  <c r="N241" i="1"/>
  <c r="O241" i="1"/>
  <c r="P241" i="1"/>
  <c r="Q241" i="1"/>
  <c r="R241" i="1"/>
  <c r="S241" i="1"/>
  <c r="M3" i="1"/>
  <c r="N3" i="1"/>
  <c r="O3" i="1"/>
  <c r="P3" i="1"/>
  <c r="Q3" i="1"/>
  <c r="R3" i="1"/>
  <c r="S3" i="1"/>
  <c r="M4" i="1"/>
  <c r="N4" i="1"/>
  <c r="O4" i="1"/>
  <c r="P4" i="1"/>
  <c r="Q4" i="1"/>
  <c r="R4" i="1"/>
  <c r="S4" i="1"/>
  <c r="M5" i="1"/>
  <c r="N5" i="1"/>
  <c r="O5" i="1"/>
  <c r="P5" i="1"/>
  <c r="Q5" i="1"/>
  <c r="R5" i="1"/>
  <c r="S5" i="1"/>
  <c r="M6" i="1"/>
  <c r="N6" i="1"/>
  <c r="O6" i="1"/>
  <c r="P6" i="1"/>
  <c r="Q6" i="1"/>
  <c r="R6" i="1"/>
  <c r="S6" i="1"/>
  <c r="M7" i="1"/>
  <c r="N7" i="1"/>
  <c r="O7" i="1"/>
  <c r="P7" i="1"/>
  <c r="Q7" i="1"/>
  <c r="R7" i="1"/>
  <c r="S7" i="1"/>
  <c r="M8" i="1"/>
  <c r="N8" i="1"/>
  <c r="O8" i="1"/>
  <c r="P8" i="1"/>
  <c r="Q8" i="1"/>
  <c r="R8" i="1"/>
  <c r="S8" i="1"/>
  <c r="M9" i="1"/>
  <c r="N9" i="1"/>
  <c r="O9" i="1"/>
  <c r="P9" i="1"/>
  <c r="Q9" i="1"/>
  <c r="R9" i="1"/>
  <c r="S9" i="1"/>
  <c r="M10" i="1"/>
  <c r="N10" i="1"/>
  <c r="O10" i="1"/>
  <c r="P10" i="1"/>
  <c r="Q10" i="1"/>
  <c r="R10" i="1"/>
  <c r="S10" i="1"/>
  <c r="M11" i="1"/>
  <c r="N11" i="1"/>
  <c r="O11" i="1"/>
  <c r="P11" i="1"/>
  <c r="Q11" i="1"/>
  <c r="R11" i="1"/>
  <c r="S11" i="1"/>
  <c r="M12" i="1"/>
  <c r="N12" i="1"/>
  <c r="O12" i="1"/>
  <c r="P12" i="1"/>
  <c r="Q12" i="1"/>
  <c r="R12" i="1"/>
  <c r="S12" i="1"/>
  <c r="M13" i="1"/>
  <c r="N13" i="1"/>
  <c r="O13" i="1"/>
  <c r="P13" i="1"/>
  <c r="Q13" i="1"/>
  <c r="R13" i="1"/>
  <c r="S13" i="1"/>
  <c r="M14" i="1"/>
  <c r="N14" i="1"/>
  <c r="O14" i="1"/>
  <c r="P14" i="1"/>
  <c r="Q14" i="1"/>
  <c r="R14" i="1"/>
  <c r="S14" i="1"/>
  <c r="M15" i="1"/>
  <c r="N15" i="1"/>
  <c r="O15" i="1"/>
  <c r="P15" i="1"/>
  <c r="Q15" i="1"/>
  <c r="R15" i="1"/>
  <c r="S15" i="1"/>
  <c r="M16" i="1"/>
  <c r="N16" i="1"/>
  <c r="O16" i="1"/>
  <c r="P16" i="1"/>
  <c r="Q16" i="1"/>
  <c r="R16" i="1"/>
  <c r="S16" i="1"/>
  <c r="M17" i="1"/>
  <c r="N17" i="1"/>
  <c r="O17" i="1"/>
  <c r="P17" i="1"/>
  <c r="Q17" i="1"/>
  <c r="R17" i="1"/>
  <c r="S17" i="1"/>
  <c r="M18" i="1"/>
  <c r="N18" i="1"/>
  <c r="O18" i="1"/>
  <c r="P18" i="1"/>
  <c r="Q18" i="1"/>
  <c r="R18" i="1"/>
  <c r="S18" i="1"/>
  <c r="M19" i="1"/>
  <c r="N19" i="1"/>
  <c r="O19" i="1"/>
  <c r="P19" i="1"/>
  <c r="Q19" i="1"/>
  <c r="R19" i="1"/>
  <c r="S19" i="1"/>
  <c r="M20" i="1"/>
  <c r="N20" i="1"/>
  <c r="O20" i="1"/>
  <c r="P20" i="1"/>
  <c r="Q20" i="1"/>
  <c r="R20" i="1"/>
  <c r="S20" i="1"/>
  <c r="M21" i="1"/>
  <c r="N21" i="1"/>
  <c r="O21" i="1"/>
  <c r="P21" i="1"/>
  <c r="Q21" i="1"/>
  <c r="R21" i="1"/>
  <c r="S21" i="1"/>
  <c r="M22" i="1"/>
  <c r="N22" i="1"/>
  <c r="O22" i="1"/>
  <c r="P22" i="1"/>
  <c r="Q22" i="1"/>
  <c r="R22" i="1"/>
  <c r="S22" i="1"/>
  <c r="M23" i="1"/>
  <c r="N23" i="1"/>
  <c r="O23" i="1"/>
  <c r="P23" i="1"/>
  <c r="Q23" i="1"/>
  <c r="R23" i="1"/>
  <c r="S23" i="1"/>
  <c r="M24" i="1"/>
  <c r="N24" i="1"/>
  <c r="O24" i="1"/>
  <c r="P24" i="1"/>
  <c r="Q24" i="1"/>
  <c r="R24" i="1"/>
  <c r="S24" i="1"/>
  <c r="M25" i="1"/>
  <c r="N25" i="1"/>
  <c r="O25" i="1"/>
  <c r="P25" i="1"/>
  <c r="Q25" i="1"/>
  <c r="R25" i="1"/>
  <c r="S25" i="1"/>
  <c r="M26" i="1"/>
  <c r="N26" i="1"/>
  <c r="O26" i="1"/>
  <c r="P26" i="1"/>
  <c r="Q26" i="1"/>
  <c r="R26" i="1"/>
  <c r="S26" i="1"/>
  <c r="M27" i="1"/>
  <c r="N27" i="1"/>
  <c r="O27" i="1"/>
  <c r="P27" i="1"/>
  <c r="Q27" i="1"/>
  <c r="R27" i="1"/>
  <c r="S27" i="1"/>
  <c r="M28" i="1"/>
  <c r="N28" i="1"/>
  <c r="O28" i="1"/>
  <c r="P28" i="1"/>
  <c r="Q28" i="1"/>
  <c r="R28" i="1"/>
  <c r="S28" i="1"/>
  <c r="M29" i="1"/>
  <c r="N29" i="1"/>
  <c r="O29" i="1"/>
  <c r="P29" i="1"/>
  <c r="Q29" i="1"/>
  <c r="R29" i="1"/>
  <c r="S29" i="1"/>
  <c r="M30" i="1"/>
  <c r="N30" i="1"/>
  <c r="O30" i="1"/>
  <c r="P30" i="1"/>
  <c r="Q30" i="1"/>
  <c r="R30" i="1"/>
  <c r="S30" i="1"/>
  <c r="M31" i="1"/>
  <c r="N31" i="1"/>
  <c r="O31" i="1"/>
  <c r="P31" i="1"/>
  <c r="Q31" i="1"/>
  <c r="R31" i="1"/>
  <c r="S31" i="1"/>
  <c r="M32" i="1"/>
  <c r="N32" i="1"/>
  <c r="O32" i="1"/>
  <c r="P32" i="1"/>
  <c r="Q32" i="1"/>
  <c r="R32" i="1"/>
  <c r="S32" i="1"/>
  <c r="M33" i="1"/>
  <c r="N33" i="1"/>
  <c r="O33" i="1"/>
  <c r="P33" i="1"/>
  <c r="Q33" i="1"/>
  <c r="R33" i="1"/>
  <c r="S33" i="1"/>
  <c r="M34" i="1"/>
  <c r="N34" i="1"/>
  <c r="O34" i="1"/>
  <c r="P34" i="1"/>
  <c r="Q34" i="1"/>
  <c r="R34" i="1"/>
  <c r="S34" i="1"/>
  <c r="M35" i="1"/>
  <c r="N35" i="1"/>
  <c r="O35" i="1"/>
  <c r="P35" i="1"/>
  <c r="Q35" i="1"/>
  <c r="R35" i="1"/>
  <c r="S35" i="1"/>
  <c r="M36" i="1"/>
  <c r="N36" i="1"/>
  <c r="O36" i="1"/>
  <c r="P36" i="1"/>
  <c r="Q36" i="1"/>
  <c r="R36" i="1"/>
  <c r="S36" i="1"/>
  <c r="M37" i="1"/>
  <c r="N37" i="1"/>
  <c r="O37" i="1"/>
  <c r="P37" i="1"/>
  <c r="Q37" i="1"/>
  <c r="R37" i="1"/>
  <c r="S37" i="1"/>
  <c r="M38" i="1"/>
  <c r="N38" i="1"/>
  <c r="O38" i="1"/>
  <c r="P38" i="1"/>
  <c r="Q38" i="1"/>
  <c r="R38" i="1"/>
  <c r="S38" i="1"/>
  <c r="M39" i="1"/>
  <c r="N39" i="1"/>
  <c r="O39" i="1"/>
  <c r="P39" i="1"/>
  <c r="Q39" i="1"/>
  <c r="R39" i="1"/>
  <c r="S39" i="1"/>
  <c r="M40" i="1"/>
  <c r="N40" i="1"/>
  <c r="O40" i="1"/>
  <c r="P40" i="1"/>
  <c r="Q40" i="1"/>
  <c r="R40" i="1"/>
  <c r="S40" i="1"/>
  <c r="M41" i="1"/>
  <c r="N41" i="1"/>
  <c r="O41" i="1"/>
  <c r="P41" i="1"/>
  <c r="Q41" i="1"/>
  <c r="R41" i="1"/>
  <c r="S41" i="1"/>
  <c r="M42" i="1"/>
  <c r="N42" i="1"/>
  <c r="O42" i="1"/>
  <c r="P42" i="1"/>
  <c r="Q42" i="1"/>
  <c r="R42" i="1"/>
  <c r="S42" i="1"/>
  <c r="M43" i="1"/>
  <c r="N43" i="1"/>
  <c r="O43" i="1"/>
  <c r="P43" i="1"/>
  <c r="Q43" i="1"/>
  <c r="R43" i="1"/>
  <c r="S43" i="1"/>
  <c r="M44" i="1"/>
  <c r="N44" i="1"/>
  <c r="O44" i="1"/>
  <c r="P44" i="1"/>
  <c r="Q44" i="1"/>
  <c r="R44" i="1"/>
  <c r="S44" i="1"/>
  <c r="M45" i="1"/>
  <c r="N45" i="1"/>
  <c r="O45" i="1"/>
  <c r="P45" i="1"/>
  <c r="Q45" i="1"/>
  <c r="R45" i="1"/>
  <c r="S45" i="1"/>
  <c r="M46" i="1"/>
  <c r="N46" i="1"/>
  <c r="O46" i="1"/>
  <c r="P46" i="1"/>
  <c r="Q46" i="1"/>
  <c r="R46" i="1"/>
  <c r="S46" i="1"/>
  <c r="M47" i="1"/>
  <c r="N47" i="1"/>
  <c r="O47" i="1"/>
  <c r="P47" i="1"/>
  <c r="Q47" i="1"/>
  <c r="R47" i="1"/>
  <c r="S47" i="1"/>
  <c r="M48" i="1"/>
  <c r="N48" i="1"/>
  <c r="O48" i="1"/>
  <c r="P48" i="1"/>
  <c r="Q48" i="1"/>
  <c r="R48" i="1"/>
  <c r="S48" i="1"/>
  <c r="M49" i="1"/>
  <c r="N49" i="1"/>
  <c r="O49" i="1"/>
  <c r="P49" i="1"/>
  <c r="Q49" i="1"/>
  <c r="R49" i="1"/>
  <c r="S49" i="1"/>
  <c r="M50" i="1"/>
  <c r="N50" i="1"/>
  <c r="O50" i="1"/>
  <c r="P50" i="1"/>
  <c r="Q50" i="1"/>
  <c r="R50" i="1"/>
  <c r="S50" i="1"/>
  <c r="M51" i="1"/>
  <c r="N51" i="1"/>
  <c r="O51" i="1"/>
  <c r="P51" i="1"/>
  <c r="Q51" i="1"/>
  <c r="R51" i="1"/>
  <c r="S51" i="1"/>
  <c r="M52" i="1"/>
  <c r="N52" i="1"/>
  <c r="O52" i="1"/>
  <c r="P52" i="1"/>
  <c r="Q52" i="1"/>
  <c r="R52" i="1"/>
  <c r="S52" i="1"/>
  <c r="M53" i="1"/>
  <c r="N53" i="1"/>
  <c r="O53" i="1"/>
  <c r="P53" i="1"/>
  <c r="Q53" i="1"/>
  <c r="R53" i="1"/>
  <c r="S53" i="1"/>
  <c r="M54" i="1"/>
  <c r="N54" i="1"/>
  <c r="O54" i="1"/>
  <c r="P54" i="1"/>
  <c r="Q54" i="1"/>
  <c r="R54" i="1"/>
  <c r="S54" i="1"/>
  <c r="M55" i="1"/>
  <c r="N55" i="1"/>
  <c r="O55" i="1"/>
  <c r="P55" i="1"/>
  <c r="Q55" i="1"/>
  <c r="R55" i="1"/>
  <c r="S55" i="1"/>
  <c r="M56" i="1"/>
  <c r="N56" i="1"/>
  <c r="O56" i="1"/>
  <c r="P56" i="1"/>
  <c r="Q56" i="1"/>
  <c r="R56" i="1"/>
  <c r="S56" i="1"/>
  <c r="M57" i="1"/>
  <c r="N57" i="1"/>
  <c r="O57" i="1"/>
  <c r="P57" i="1"/>
  <c r="Q57" i="1"/>
  <c r="R57" i="1"/>
  <c r="S57" i="1"/>
  <c r="M58" i="1"/>
  <c r="N58" i="1"/>
  <c r="O58" i="1"/>
  <c r="P58" i="1"/>
  <c r="Q58" i="1"/>
  <c r="R58" i="1"/>
  <c r="S58" i="1"/>
  <c r="M59" i="1"/>
  <c r="N59" i="1"/>
  <c r="O59" i="1"/>
  <c r="P59" i="1"/>
  <c r="Q59" i="1"/>
  <c r="R59" i="1"/>
  <c r="S59" i="1"/>
  <c r="M60" i="1"/>
  <c r="N60" i="1"/>
  <c r="O60" i="1"/>
  <c r="P60" i="1"/>
  <c r="Q60" i="1"/>
  <c r="R60" i="1"/>
  <c r="S60" i="1"/>
  <c r="M61" i="1"/>
  <c r="N61" i="1"/>
  <c r="O61" i="1"/>
  <c r="P61" i="1"/>
  <c r="Q61" i="1"/>
  <c r="R61" i="1"/>
  <c r="S61" i="1"/>
  <c r="M62" i="1"/>
  <c r="N62" i="1"/>
  <c r="O62" i="1"/>
  <c r="P62" i="1"/>
  <c r="Q62" i="1"/>
  <c r="R62" i="1"/>
  <c r="S62" i="1"/>
  <c r="M63" i="1"/>
  <c r="N63" i="1"/>
  <c r="O63" i="1"/>
  <c r="P63" i="1"/>
  <c r="Q63" i="1"/>
  <c r="R63" i="1"/>
  <c r="S63" i="1"/>
  <c r="M64" i="1"/>
  <c r="N64" i="1"/>
  <c r="O64" i="1"/>
  <c r="P64" i="1"/>
  <c r="Q64" i="1"/>
  <c r="R64" i="1"/>
  <c r="S64" i="1"/>
  <c r="M65" i="1"/>
  <c r="N65" i="1"/>
  <c r="O65" i="1"/>
  <c r="P65" i="1"/>
  <c r="Q65" i="1"/>
  <c r="R65" i="1"/>
  <c r="S65" i="1"/>
  <c r="M66" i="1"/>
  <c r="N66" i="1"/>
  <c r="O66" i="1"/>
  <c r="P66" i="1"/>
  <c r="Q66" i="1"/>
  <c r="R66" i="1"/>
  <c r="S66" i="1"/>
  <c r="M67" i="1"/>
  <c r="N67" i="1"/>
  <c r="O67" i="1"/>
  <c r="P67" i="1"/>
  <c r="Q67" i="1"/>
  <c r="R67" i="1"/>
  <c r="S67" i="1"/>
  <c r="M68" i="1"/>
  <c r="N68" i="1"/>
  <c r="O68" i="1"/>
  <c r="P68" i="1"/>
  <c r="Q68" i="1"/>
  <c r="R68" i="1"/>
  <c r="S68" i="1"/>
  <c r="M69" i="1"/>
  <c r="N69" i="1"/>
  <c r="O69" i="1"/>
  <c r="P69" i="1"/>
  <c r="Q69" i="1"/>
  <c r="R69" i="1"/>
  <c r="S69" i="1"/>
  <c r="M70" i="1"/>
  <c r="N70" i="1"/>
  <c r="O70" i="1"/>
  <c r="P70" i="1"/>
  <c r="Q70" i="1"/>
  <c r="R70" i="1"/>
  <c r="S70" i="1"/>
  <c r="M71" i="1"/>
  <c r="N71" i="1"/>
  <c r="O71" i="1"/>
  <c r="P71" i="1"/>
  <c r="Q71" i="1"/>
  <c r="R71" i="1"/>
  <c r="S71" i="1"/>
  <c r="M72" i="1"/>
  <c r="N72" i="1"/>
  <c r="O72" i="1"/>
  <c r="P72" i="1"/>
  <c r="Q72" i="1"/>
  <c r="R72" i="1"/>
  <c r="S72" i="1"/>
  <c r="M73" i="1"/>
  <c r="N73" i="1"/>
  <c r="O73" i="1"/>
  <c r="P73" i="1"/>
  <c r="Q73" i="1"/>
  <c r="R73" i="1"/>
  <c r="S73" i="1"/>
  <c r="M74" i="1"/>
  <c r="N74" i="1"/>
  <c r="O74" i="1"/>
  <c r="P74" i="1"/>
  <c r="Q74" i="1"/>
  <c r="R74" i="1"/>
  <c r="S74" i="1"/>
  <c r="M75" i="1"/>
  <c r="N75" i="1"/>
  <c r="O75" i="1"/>
  <c r="P75" i="1"/>
  <c r="Q75" i="1"/>
  <c r="R75" i="1"/>
  <c r="S75" i="1"/>
  <c r="M76" i="1"/>
  <c r="N76" i="1"/>
  <c r="O76" i="1"/>
  <c r="P76" i="1"/>
  <c r="Q76" i="1"/>
  <c r="R76" i="1"/>
  <c r="S76" i="1"/>
  <c r="M77" i="1"/>
  <c r="N77" i="1"/>
  <c r="O77" i="1"/>
  <c r="P77" i="1"/>
  <c r="Q77" i="1"/>
  <c r="R77" i="1"/>
  <c r="S77" i="1"/>
  <c r="M78" i="1"/>
  <c r="N78" i="1"/>
  <c r="O78" i="1"/>
  <c r="P78" i="1"/>
  <c r="Q78" i="1"/>
  <c r="R78" i="1"/>
  <c r="S78" i="1"/>
  <c r="M79" i="1"/>
  <c r="N79" i="1"/>
  <c r="O79" i="1"/>
  <c r="P79" i="1"/>
  <c r="Q79" i="1"/>
  <c r="R79" i="1"/>
  <c r="S79" i="1"/>
  <c r="M80" i="1"/>
  <c r="N80" i="1"/>
  <c r="O80" i="1"/>
  <c r="P80" i="1"/>
  <c r="Q80" i="1"/>
  <c r="R80" i="1"/>
  <c r="S80" i="1"/>
  <c r="M81" i="1"/>
  <c r="N81" i="1"/>
  <c r="O81" i="1"/>
  <c r="P81" i="1"/>
  <c r="Q81" i="1"/>
  <c r="R81" i="1"/>
  <c r="S81" i="1"/>
  <c r="M82" i="1"/>
  <c r="N82" i="1"/>
  <c r="O82" i="1"/>
  <c r="P82" i="1"/>
  <c r="Q82" i="1"/>
  <c r="R82" i="1"/>
  <c r="S82" i="1"/>
  <c r="M83" i="1"/>
  <c r="N83" i="1"/>
  <c r="O83" i="1"/>
  <c r="P83" i="1"/>
  <c r="Q83" i="1"/>
  <c r="R83" i="1"/>
  <c r="S83" i="1"/>
  <c r="M84" i="1"/>
  <c r="N84" i="1"/>
  <c r="O84" i="1"/>
  <c r="P84" i="1"/>
  <c r="Q84" i="1"/>
  <c r="R84" i="1"/>
  <c r="S84" i="1"/>
  <c r="M85" i="1"/>
  <c r="N85" i="1"/>
  <c r="O85" i="1"/>
  <c r="P85" i="1"/>
  <c r="Q85" i="1"/>
  <c r="R85" i="1"/>
  <c r="S85" i="1"/>
  <c r="M86" i="1"/>
  <c r="N86" i="1"/>
  <c r="O86" i="1"/>
  <c r="P86" i="1"/>
  <c r="Q86" i="1"/>
  <c r="R86" i="1"/>
  <c r="S86" i="1"/>
  <c r="M87" i="1"/>
  <c r="N87" i="1"/>
  <c r="O87" i="1"/>
  <c r="P87" i="1"/>
  <c r="Q87" i="1"/>
  <c r="R87" i="1"/>
  <c r="S87" i="1"/>
  <c r="M88" i="1"/>
  <c r="N88" i="1"/>
  <c r="O88" i="1"/>
  <c r="P88" i="1"/>
  <c r="Q88" i="1"/>
  <c r="R88" i="1"/>
  <c r="S88" i="1"/>
  <c r="M89" i="1"/>
  <c r="N89" i="1"/>
  <c r="O89" i="1"/>
  <c r="P89" i="1"/>
  <c r="Q89" i="1"/>
  <c r="R89" i="1"/>
  <c r="S89" i="1"/>
  <c r="M90" i="1"/>
  <c r="N90" i="1"/>
  <c r="O90" i="1"/>
  <c r="P90" i="1"/>
  <c r="Q90" i="1"/>
  <c r="R90" i="1"/>
  <c r="S90" i="1"/>
  <c r="M91" i="1"/>
  <c r="N91" i="1"/>
  <c r="O91" i="1"/>
  <c r="P91" i="1"/>
  <c r="Q91" i="1"/>
  <c r="R91" i="1"/>
  <c r="S91" i="1"/>
  <c r="M92" i="1"/>
  <c r="N92" i="1"/>
  <c r="O92" i="1"/>
  <c r="P92" i="1"/>
  <c r="Q92" i="1"/>
  <c r="R92" i="1"/>
  <c r="S92" i="1"/>
  <c r="M93" i="1"/>
  <c r="N93" i="1"/>
  <c r="O93" i="1"/>
  <c r="P93" i="1"/>
  <c r="Q93" i="1"/>
  <c r="R93" i="1"/>
  <c r="S93" i="1"/>
  <c r="M94" i="1"/>
  <c r="N94" i="1"/>
  <c r="O94" i="1"/>
  <c r="P94" i="1"/>
  <c r="Q94" i="1"/>
  <c r="R94" i="1"/>
  <c r="S94" i="1"/>
  <c r="M95" i="1"/>
  <c r="N95" i="1"/>
  <c r="O95" i="1"/>
  <c r="P95" i="1"/>
  <c r="Q95" i="1"/>
  <c r="R95" i="1"/>
  <c r="S95" i="1"/>
  <c r="M96" i="1"/>
  <c r="N96" i="1"/>
  <c r="O96" i="1"/>
  <c r="P96" i="1"/>
  <c r="Q96" i="1"/>
  <c r="R96" i="1"/>
  <c r="S96" i="1"/>
  <c r="M97" i="1"/>
  <c r="N97" i="1"/>
  <c r="O97" i="1"/>
  <c r="P97" i="1"/>
  <c r="Q97" i="1"/>
  <c r="R97" i="1"/>
  <c r="S97" i="1"/>
  <c r="M98" i="1"/>
  <c r="N98" i="1"/>
  <c r="O98" i="1"/>
  <c r="P98" i="1"/>
  <c r="Q98" i="1"/>
  <c r="R98" i="1"/>
  <c r="S98" i="1"/>
  <c r="M99" i="1"/>
  <c r="N99" i="1"/>
  <c r="O99" i="1"/>
  <c r="P99" i="1"/>
  <c r="Q99" i="1"/>
  <c r="R99" i="1"/>
  <c r="S99" i="1"/>
  <c r="M100" i="1"/>
  <c r="N100" i="1"/>
  <c r="O100" i="1"/>
  <c r="P100" i="1"/>
  <c r="Q100" i="1"/>
  <c r="R100" i="1"/>
  <c r="S100" i="1"/>
  <c r="M101" i="1"/>
  <c r="N101" i="1"/>
  <c r="O101" i="1"/>
  <c r="P101" i="1"/>
  <c r="Q101" i="1"/>
  <c r="R101" i="1"/>
  <c r="S101" i="1"/>
  <c r="M102" i="1"/>
  <c r="N102" i="1"/>
  <c r="O102" i="1"/>
  <c r="P102" i="1"/>
  <c r="Q102" i="1"/>
  <c r="R102" i="1"/>
  <c r="S102" i="1"/>
  <c r="M103" i="1"/>
  <c r="N103" i="1"/>
  <c r="O103" i="1"/>
  <c r="P103" i="1"/>
  <c r="Q103" i="1"/>
  <c r="R103" i="1"/>
  <c r="S103" i="1"/>
  <c r="M104" i="1"/>
  <c r="N104" i="1"/>
  <c r="O104" i="1"/>
  <c r="P104" i="1"/>
  <c r="Q104" i="1"/>
  <c r="R104" i="1"/>
  <c r="S104" i="1"/>
  <c r="M105" i="1"/>
  <c r="N105" i="1"/>
  <c r="O105" i="1"/>
  <c r="P105" i="1"/>
  <c r="Q105" i="1"/>
  <c r="R105" i="1"/>
  <c r="S105" i="1"/>
  <c r="M106" i="1"/>
  <c r="N106" i="1"/>
  <c r="O106" i="1"/>
  <c r="P106" i="1"/>
  <c r="Q106" i="1"/>
  <c r="R106" i="1"/>
  <c r="S106" i="1"/>
  <c r="M107" i="1"/>
  <c r="N107" i="1"/>
  <c r="O107" i="1"/>
  <c r="P107" i="1"/>
  <c r="Q107" i="1"/>
  <c r="R107" i="1"/>
  <c r="S107" i="1"/>
  <c r="M108" i="1"/>
  <c r="N108" i="1"/>
  <c r="O108" i="1"/>
  <c r="P108" i="1"/>
  <c r="Q108" i="1"/>
  <c r="R108" i="1"/>
  <c r="S108" i="1"/>
  <c r="M109" i="1"/>
  <c r="N109" i="1"/>
  <c r="O109" i="1"/>
  <c r="P109" i="1"/>
  <c r="Q109" i="1"/>
  <c r="R109" i="1"/>
  <c r="S109" i="1"/>
  <c r="M110" i="1"/>
  <c r="N110" i="1"/>
  <c r="O110" i="1"/>
  <c r="P110" i="1"/>
  <c r="Q110" i="1"/>
  <c r="R110" i="1"/>
  <c r="S110" i="1"/>
  <c r="M111" i="1"/>
  <c r="N111" i="1"/>
  <c r="O111" i="1"/>
  <c r="P111" i="1"/>
  <c r="Q111" i="1"/>
  <c r="R111" i="1"/>
  <c r="S111" i="1"/>
  <c r="M112" i="1"/>
  <c r="N112" i="1"/>
  <c r="O112" i="1"/>
  <c r="P112" i="1"/>
  <c r="Q112" i="1"/>
  <c r="R112" i="1"/>
  <c r="S112" i="1"/>
  <c r="M113" i="1"/>
  <c r="N113" i="1"/>
  <c r="O113" i="1"/>
  <c r="P113" i="1"/>
  <c r="Q113" i="1"/>
  <c r="R113" i="1"/>
  <c r="S113" i="1"/>
  <c r="M114" i="1"/>
  <c r="N114" i="1"/>
  <c r="O114" i="1"/>
  <c r="P114" i="1"/>
  <c r="Q114" i="1"/>
  <c r="R114" i="1"/>
  <c r="S114" i="1"/>
  <c r="M115" i="1"/>
  <c r="N115" i="1"/>
  <c r="O115" i="1"/>
  <c r="P115" i="1"/>
  <c r="Q115" i="1"/>
  <c r="R115" i="1"/>
  <c r="S115" i="1"/>
  <c r="M116" i="1"/>
  <c r="N116" i="1"/>
  <c r="O116" i="1"/>
  <c r="P116" i="1"/>
  <c r="Q116" i="1"/>
  <c r="R116" i="1"/>
  <c r="S116" i="1"/>
  <c r="M117" i="1"/>
  <c r="N117" i="1"/>
  <c r="O117" i="1"/>
  <c r="P117" i="1"/>
  <c r="Q117" i="1"/>
  <c r="R117" i="1"/>
  <c r="S117" i="1"/>
  <c r="M118" i="1"/>
  <c r="N118" i="1"/>
  <c r="O118" i="1"/>
  <c r="P118" i="1"/>
  <c r="Q118" i="1"/>
  <c r="R118" i="1"/>
  <c r="S118" i="1"/>
  <c r="M119" i="1"/>
  <c r="N119" i="1"/>
  <c r="O119" i="1"/>
  <c r="P119" i="1"/>
  <c r="Q119" i="1"/>
  <c r="R119" i="1"/>
  <c r="S119" i="1"/>
  <c r="M120" i="1"/>
  <c r="N120" i="1"/>
  <c r="O120" i="1"/>
  <c r="P120" i="1"/>
  <c r="Q120" i="1"/>
  <c r="R120" i="1"/>
  <c r="S120" i="1"/>
  <c r="M121" i="1"/>
  <c r="N121" i="1"/>
  <c r="O121" i="1"/>
  <c r="P121" i="1"/>
  <c r="Q121" i="1"/>
  <c r="R121" i="1"/>
  <c r="S121" i="1"/>
  <c r="M122" i="1"/>
  <c r="N122" i="1"/>
  <c r="O122" i="1"/>
  <c r="P122" i="1"/>
  <c r="Q122" i="1"/>
  <c r="R122" i="1"/>
  <c r="S122" i="1"/>
  <c r="M123" i="1"/>
  <c r="N123" i="1"/>
  <c r="O123" i="1"/>
  <c r="P123" i="1"/>
  <c r="Q123" i="1"/>
  <c r="R123" i="1"/>
  <c r="S123" i="1"/>
  <c r="M124" i="1"/>
  <c r="N124" i="1"/>
  <c r="O124" i="1"/>
  <c r="P124" i="1"/>
  <c r="Q124" i="1"/>
  <c r="R124" i="1"/>
  <c r="S124" i="1"/>
  <c r="M125" i="1"/>
  <c r="N125" i="1"/>
  <c r="O125" i="1"/>
  <c r="P125" i="1"/>
  <c r="Q125" i="1"/>
  <c r="R125" i="1"/>
  <c r="S125" i="1"/>
  <c r="M126" i="1"/>
  <c r="N126" i="1"/>
  <c r="O126" i="1"/>
  <c r="P126" i="1"/>
  <c r="Q126" i="1"/>
  <c r="R126" i="1"/>
  <c r="S126" i="1"/>
  <c r="M127" i="1"/>
  <c r="N127" i="1"/>
  <c r="O127" i="1"/>
  <c r="P127" i="1"/>
  <c r="Q127" i="1"/>
  <c r="R127" i="1"/>
  <c r="S127" i="1"/>
  <c r="M128" i="1"/>
  <c r="N128" i="1"/>
  <c r="O128" i="1"/>
  <c r="P128" i="1"/>
  <c r="Q128" i="1"/>
  <c r="R128" i="1"/>
  <c r="S128" i="1"/>
  <c r="M129" i="1"/>
  <c r="N129" i="1"/>
  <c r="O129" i="1"/>
  <c r="P129" i="1"/>
  <c r="Q129" i="1"/>
  <c r="R129" i="1"/>
  <c r="S129" i="1"/>
  <c r="M130" i="1"/>
  <c r="N130" i="1"/>
  <c r="O130" i="1"/>
  <c r="P130" i="1"/>
  <c r="Q130" i="1"/>
  <c r="R130" i="1"/>
  <c r="S130" i="1"/>
  <c r="M131" i="1"/>
  <c r="N131" i="1"/>
  <c r="O131" i="1"/>
  <c r="P131" i="1"/>
  <c r="Q131" i="1"/>
  <c r="R131" i="1"/>
  <c r="S131" i="1"/>
  <c r="M132" i="1"/>
  <c r="N132" i="1"/>
  <c r="O132" i="1"/>
  <c r="P132" i="1"/>
  <c r="Q132" i="1"/>
  <c r="R132" i="1"/>
  <c r="S132" i="1"/>
  <c r="M133" i="1"/>
  <c r="N133" i="1"/>
  <c r="O133" i="1"/>
  <c r="P133" i="1"/>
  <c r="Q133" i="1"/>
  <c r="R133" i="1"/>
  <c r="S133" i="1"/>
  <c r="M134" i="1"/>
  <c r="N134" i="1"/>
  <c r="O134" i="1"/>
  <c r="P134" i="1"/>
  <c r="Q134" i="1"/>
  <c r="R134" i="1"/>
  <c r="S134" i="1"/>
  <c r="M135" i="1"/>
  <c r="N135" i="1"/>
  <c r="O135" i="1"/>
  <c r="P135" i="1"/>
  <c r="Q135" i="1"/>
  <c r="R135" i="1"/>
  <c r="S135" i="1"/>
  <c r="M136" i="1"/>
  <c r="N136" i="1"/>
  <c r="O136" i="1"/>
  <c r="P136" i="1"/>
  <c r="Q136" i="1"/>
  <c r="R136" i="1"/>
  <c r="S136" i="1"/>
  <c r="M137" i="1"/>
  <c r="N137" i="1"/>
  <c r="O137" i="1"/>
  <c r="P137" i="1"/>
  <c r="Q137" i="1"/>
  <c r="R137" i="1"/>
  <c r="S137" i="1"/>
  <c r="M138" i="1"/>
  <c r="N138" i="1"/>
  <c r="O138" i="1"/>
  <c r="P138" i="1"/>
  <c r="Q138" i="1"/>
  <c r="R138" i="1"/>
  <c r="S138" i="1"/>
  <c r="M139" i="1"/>
  <c r="N139" i="1"/>
  <c r="O139" i="1"/>
  <c r="P139" i="1"/>
  <c r="Q139" i="1"/>
  <c r="R139" i="1"/>
  <c r="S139" i="1"/>
  <c r="M140" i="1"/>
  <c r="N140" i="1"/>
  <c r="O140" i="1"/>
  <c r="P140" i="1"/>
  <c r="Q140" i="1"/>
  <c r="R140" i="1"/>
  <c r="S140" i="1"/>
  <c r="M141" i="1"/>
  <c r="N141" i="1"/>
  <c r="O141" i="1"/>
  <c r="P141" i="1"/>
  <c r="Q141" i="1"/>
  <c r="R141" i="1"/>
  <c r="S141" i="1"/>
  <c r="M142" i="1"/>
  <c r="N142" i="1"/>
  <c r="O142" i="1"/>
  <c r="P142" i="1"/>
  <c r="Q142" i="1"/>
  <c r="R142" i="1"/>
  <c r="S142" i="1"/>
  <c r="M143" i="1"/>
  <c r="N143" i="1"/>
  <c r="O143" i="1"/>
  <c r="P143" i="1"/>
  <c r="Q143" i="1"/>
  <c r="R143" i="1"/>
  <c r="S143" i="1"/>
  <c r="M144" i="1"/>
  <c r="N144" i="1"/>
  <c r="O144" i="1"/>
  <c r="P144" i="1"/>
  <c r="Q144" i="1"/>
  <c r="R144" i="1"/>
  <c r="S144" i="1"/>
  <c r="M145" i="1"/>
  <c r="N145" i="1"/>
  <c r="O145" i="1"/>
  <c r="P145" i="1"/>
  <c r="Q145" i="1"/>
  <c r="R145" i="1"/>
  <c r="S145" i="1"/>
  <c r="M146" i="1"/>
  <c r="N146" i="1"/>
  <c r="O146" i="1"/>
  <c r="P146" i="1"/>
  <c r="Q146" i="1"/>
  <c r="R146" i="1"/>
  <c r="S146" i="1"/>
  <c r="M147" i="1"/>
  <c r="N147" i="1"/>
  <c r="O147" i="1"/>
  <c r="P147" i="1"/>
  <c r="Q147" i="1"/>
  <c r="R147" i="1"/>
  <c r="S147" i="1"/>
  <c r="M148" i="1"/>
  <c r="N148" i="1"/>
  <c r="O148" i="1"/>
  <c r="P148" i="1"/>
  <c r="Q148" i="1"/>
  <c r="R148" i="1"/>
  <c r="S148" i="1"/>
  <c r="M149" i="1"/>
  <c r="N149" i="1"/>
  <c r="O149" i="1"/>
  <c r="P149" i="1"/>
  <c r="Q149" i="1"/>
  <c r="R149" i="1"/>
  <c r="S149" i="1"/>
  <c r="M150" i="1"/>
  <c r="N150" i="1"/>
  <c r="O150" i="1"/>
  <c r="P150" i="1"/>
  <c r="Q150" i="1"/>
  <c r="R150" i="1"/>
  <c r="S150" i="1"/>
  <c r="M151" i="1"/>
  <c r="N151" i="1"/>
  <c r="O151" i="1"/>
  <c r="P151" i="1"/>
  <c r="Q151" i="1"/>
  <c r="R151" i="1"/>
  <c r="S151" i="1"/>
  <c r="M152" i="1"/>
  <c r="N152" i="1"/>
  <c r="O152" i="1"/>
  <c r="P152" i="1"/>
  <c r="Q152" i="1"/>
  <c r="R152" i="1"/>
  <c r="S152" i="1"/>
  <c r="M153" i="1"/>
  <c r="N153" i="1"/>
  <c r="O153" i="1"/>
  <c r="P153" i="1"/>
  <c r="Q153" i="1"/>
  <c r="R153" i="1"/>
  <c r="S153" i="1"/>
  <c r="M154" i="1"/>
  <c r="N154" i="1"/>
  <c r="O154" i="1"/>
  <c r="P154" i="1"/>
  <c r="Q154" i="1"/>
  <c r="R154" i="1"/>
  <c r="S154" i="1"/>
  <c r="M155" i="1"/>
  <c r="N155" i="1"/>
  <c r="O155" i="1"/>
  <c r="P155" i="1"/>
  <c r="Q155" i="1"/>
  <c r="R155" i="1"/>
  <c r="S155" i="1"/>
  <c r="M156" i="1"/>
  <c r="N156" i="1"/>
  <c r="O156" i="1"/>
  <c r="P156" i="1"/>
  <c r="Q156" i="1"/>
  <c r="R156" i="1"/>
  <c r="S156" i="1"/>
  <c r="S2" i="1"/>
  <c r="R2" i="1"/>
  <c r="P2" i="1"/>
  <c r="Q2" i="1"/>
  <c r="O2" i="1"/>
  <c r="N2" i="1"/>
  <c r="M2" i="1"/>
  <c r="H241" i="1"/>
  <c r="I241" i="1"/>
  <c r="H3" i="1"/>
  <c r="I3" i="1"/>
  <c r="H4" i="1"/>
  <c r="I4" i="1"/>
  <c r="H5" i="1"/>
  <c r="I5" i="1"/>
  <c r="H6" i="1"/>
  <c r="I6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H15" i="1"/>
  <c r="I15" i="1"/>
  <c r="H16" i="1"/>
  <c r="I16" i="1"/>
  <c r="H17" i="1"/>
  <c r="I17" i="1"/>
  <c r="H18" i="1"/>
  <c r="I18" i="1"/>
  <c r="H19" i="1"/>
  <c r="I19" i="1"/>
  <c r="H20" i="1"/>
  <c r="I20" i="1"/>
  <c r="H21" i="1"/>
  <c r="I21" i="1"/>
  <c r="H22" i="1"/>
  <c r="I22" i="1"/>
  <c r="H23" i="1"/>
  <c r="I23" i="1"/>
  <c r="H24" i="1"/>
  <c r="I24" i="1"/>
  <c r="H25" i="1"/>
  <c r="I25" i="1"/>
  <c r="H26" i="1"/>
  <c r="I26" i="1"/>
  <c r="H27" i="1"/>
  <c r="I27" i="1"/>
  <c r="H28" i="1"/>
  <c r="I28" i="1"/>
  <c r="H29" i="1"/>
  <c r="I29" i="1"/>
  <c r="H30" i="1"/>
  <c r="I30" i="1"/>
  <c r="H31" i="1"/>
  <c r="I31" i="1"/>
  <c r="H32" i="1"/>
  <c r="I32" i="1"/>
  <c r="H33" i="1"/>
  <c r="I33" i="1"/>
  <c r="H34" i="1"/>
  <c r="I34" i="1"/>
  <c r="H35" i="1"/>
  <c r="I35" i="1"/>
  <c r="H36" i="1"/>
  <c r="I36" i="1"/>
  <c r="H37" i="1"/>
  <c r="I37" i="1"/>
  <c r="H38" i="1"/>
  <c r="I38" i="1"/>
  <c r="H39" i="1"/>
  <c r="I39" i="1"/>
  <c r="H40" i="1"/>
  <c r="I40" i="1"/>
  <c r="H41" i="1"/>
  <c r="I41" i="1"/>
  <c r="H42" i="1"/>
  <c r="I42" i="1"/>
  <c r="H43" i="1"/>
  <c r="I43" i="1"/>
  <c r="H44" i="1"/>
  <c r="I44" i="1"/>
  <c r="H45" i="1"/>
  <c r="I45" i="1"/>
  <c r="H46" i="1"/>
  <c r="I46" i="1"/>
  <c r="H47" i="1"/>
  <c r="I47" i="1"/>
  <c r="H48" i="1"/>
  <c r="I48" i="1"/>
  <c r="H49" i="1"/>
  <c r="I49" i="1"/>
  <c r="H50" i="1"/>
  <c r="I50" i="1"/>
  <c r="H51" i="1"/>
  <c r="I51" i="1"/>
  <c r="H52" i="1"/>
  <c r="I52" i="1"/>
  <c r="H53" i="1"/>
  <c r="I53" i="1"/>
  <c r="H54" i="1"/>
  <c r="I54" i="1"/>
  <c r="H55" i="1"/>
  <c r="I55" i="1"/>
  <c r="H56" i="1"/>
  <c r="I56" i="1"/>
  <c r="H57" i="1"/>
  <c r="I57" i="1"/>
  <c r="H58" i="1"/>
  <c r="I58" i="1"/>
  <c r="H59" i="1"/>
  <c r="I59" i="1"/>
  <c r="H60" i="1"/>
  <c r="I60" i="1"/>
  <c r="H61" i="1"/>
  <c r="I61" i="1"/>
  <c r="H62" i="1"/>
  <c r="I62" i="1"/>
  <c r="H63" i="1"/>
  <c r="I63" i="1"/>
  <c r="H64" i="1"/>
  <c r="I64" i="1"/>
  <c r="H65" i="1"/>
  <c r="I65" i="1"/>
  <c r="H66" i="1"/>
  <c r="I66" i="1"/>
  <c r="H67" i="1"/>
  <c r="I67" i="1"/>
  <c r="H68" i="1"/>
  <c r="I68" i="1"/>
  <c r="H69" i="1"/>
  <c r="I69" i="1"/>
  <c r="H70" i="1"/>
  <c r="I70" i="1"/>
  <c r="H71" i="1"/>
  <c r="I71" i="1"/>
  <c r="H72" i="1"/>
  <c r="I72" i="1"/>
  <c r="H73" i="1"/>
  <c r="I73" i="1"/>
  <c r="H74" i="1"/>
  <c r="I74" i="1"/>
  <c r="H75" i="1"/>
  <c r="I75" i="1"/>
  <c r="H76" i="1"/>
  <c r="I76" i="1"/>
  <c r="H77" i="1"/>
  <c r="I77" i="1"/>
  <c r="H78" i="1"/>
  <c r="I78" i="1"/>
  <c r="H79" i="1"/>
  <c r="I79" i="1"/>
  <c r="H80" i="1"/>
  <c r="I80" i="1"/>
  <c r="H81" i="1"/>
  <c r="I81" i="1"/>
  <c r="H82" i="1"/>
  <c r="I82" i="1"/>
  <c r="H83" i="1"/>
  <c r="I83" i="1"/>
  <c r="H84" i="1"/>
  <c r="I84" i="1"/>
  <c r="H85" i="1"/>
  <c r="I85" i="1"/>
  <c r="H86" i="1"/>
  <c r="I86" i="1"/>
  <c r="H87" i="1"/>
  <c r="I87" i="1"/>
  <c r="H88" i="1"/>
  <c r="I88" i="1"/>
  <c r="H89" i="1"/>
  <c r="I89" i="1"/>
  <c r="H90" i="1"/>
  <c r="I90" i="1"/>
  <c r="H91" i="1"/>
  <c r="I91" i="1"/>
  <c r="H92" i="1"/>
  <c r="I92" i="1"/>
  <c r="H93" i="1"/>
  <c r="I93" i="1"/>
  <c r="H94" i="1"/>
  <c r="I94" i="1"/>
  <c r="H95" i="1"/>
  <c r="I95" i="1"/>
  <c r="H96" i="1"/>
  <c r="I96" i="1"/>
  <c r="H97" i="1"/>
  <c r="I97" i="1"/>
  <c r="H98" i="1"/>
  <c r="I98" i="1"/>
  <c r="H99" i="1"/>
  <c r="I99" i="1"/>
  <c r="H100" i="1"/>
  <c r="I100" i="1"/>
  <c r="H101" i="1"/>
  <c r="I101" i="1"/>
  <c r="H102" i="1"/>
  <c r="I102" i="1"/>
  <c r="H103" i="1"/>
  <c r="I103" i="1"/>
  <c r="H104" i="1"/>
  <c r="I104" i="1"/>
  <c r="H105" i="1"/>
  <c r="I105" i="1"/>
  <c r="H106" i="1"/>
  <c r="I106" i="1"/>
  <c r="H107" i="1"/>
  <c r="I107" i="1"/>
  <c r="H108" i="1"/>
  <c r="I108" i="1"/>
  <c r="H109" i="1"/>
  <c r="I109" i="1"/>
  <c r="H110" i="1"/>
  <c r="I110" i="1"/>
  <c r="H111" i="1"/>
  <c r="I111" i="1"/>
  <c r="H112" i="1"/>
  <c r="I112" i="1"/>
  <c r="H113" i="1"/>
  <c r="I113" i="1"/>
  <c r="H114" i="1"/>
  <c r="I114" i="1"/>
  <c r="H115" i="1"/>
  <c r="I115" i="1"/>
  <c r="H116" i="1"/>
  <c r="I116" i="1"/>
  <c r="H117" i="1"/>
  <c r="I117" i="1"/>
  <c r="H118" i="1"/>
  <c r="I118" i="1"/>
  <c r="H119" i="1"/>
  <c r="I119" i="1"/>
  <c r="H120" i="1"/>
  <c r="I120" i="1"/>
  <c r="H121" i="1"/>
  <c r="I121" i="1"/>
  <c r="H122" i="1"/>
  <c r="I122" i="1"/>
  <c r="H123" i="1"/>
  <c r="I123" i="1"/>
  <c r="H124" i="1"/>
  <c r="I124" i="1"/>
  <c r="H125" i="1"/>
  <c r="I125" i="1"/>
  <c r="H126" i="1"/>
  <c r="I126" i="1"/>
  <c r="H127" i="1"/>
  <c r="I127" i="1"/>
  <c r="H128" i="1"/>
  <c r="I128" i="1"/>
  <c r="H129" i="1"/>
  <c r="I129" i="1"/>
  <c r="H130" i="1"/>
  <c r="I130" i="1"/>
  <c r="H131" i="1"/>
  <c r="I131" i="1"/>
  <c r="H132" i="1"/>
  <c r="I132" i="1"/>
  <c r="H133" i="1"/>
  <c r="I133" i="1"/>
  <c r="H134" i="1"/>
  <c r="I134" i="1"/>
  <c r="H135" i="1"/>
  <c r="I135" i="1"/>
  <c r="H136" i="1"/>
  <c r="I136" i="1"/>
  <c r="H137" i="1"/>
  <c r="I137" i="1"/>
  <c r="H138" i="1"/>
  <c r="I138" i="1"/>
  <c r="H139" i="1"/>
  <c r="I139" i="1"/>
  <c r="H140" i="1"/>
  <c r="I140" i="1"/>
  <c r="H141" i="1"/>
  <c r="I141" i="1"/>
  <c r="H142" i="1"/>
  <c r="I142" i="1"/>
  <c r="H143" i="1"/>
  <c r="I143" i="1"/>
  <c r="H144" i="1"/>
  <c r="I144" i="1"/>
  <c r="H145" i="1"/>
  <c r="I145" i="1"/>
  <c r="H146" i="1"/>
  <c r="I146" i="1"/>
  <c r="H147" i="1"/>
  <c r="I147" i="1"/>
  <c r="H148" i="1"/>
  <c r="I148" i="1"/>
  <c r="H149" i="1"/>
  <c r="I149" i="1"/>
  <c r="H150" i="1"/>
  <c r="I150" i="1"/>
  <c r="H151" i="1"/>
  <c r="I151" i="1"/>
  <c r="H152" i="1"/>
  <c r="I152" i="1"/>
  <c r="H153" i="1"/>
  <c r="I153" i="1"/>
  <c r="H154" i="1"/>
  <c r="I154" i="1"/>
  <c r="H155" i="1"/>
  <c r="I155" i="1"/>
  <c r="H156" i="1"/>
  <c r="I156" i="1"/>
  <c r="I2" i="1"/>
  <c r="H2" i="1"/>
  <c r="F2" i="1" l="1"/>
  <c r="C3" i="2"/>
  <c r="C4" i="2"/>
  <c r="C5" i="2"/>
  <c r="C6" i="2"/>
  <c r="C7" i="2"/>
  <c r="C8" i="2"/>
  <c r="C9" i="2"/>
  <c r="C10" i="2"/>
  <c r="H158" i="2" l="1"/>
  <c r="E158" i="2"/>
  <c r="G155" i="1"/>
  <c r="G154" i="1"/>
  <c r="G147" i="1"/>
  <c r="G145" i="1"/>
  <c r="F142" i="1"/>
  <c r="G139" i="1"/>
  <c r="G133" i="1"/>
  <c r="F131" i="1"/>
  <c r="U131" i="1" s="1"/>
  <c r="G129" i="1"/>
  <c r="L129" i="1" s="1"/>
  <c r="G123" i="1"/>
  <c r="V123" i="1" s="1"/>
  <c r="G121" i="1"/>
  <c r="G109" i="1"/>
  <c r="G97" i="1"/>
  <c r="G85" i="1"/>
  <c r="G73" i="1"/>
  <c r="G61" i="1"/>
  <c r="G49" i="1"/>
  <c r="G37" i="1"/>
  <c r="G25" i="1"/>
  <c r="G13" i="1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2" i="2"/>
  <c r="B251" i="1"/>
  <c r="AA142" i="1" s="1"/>
  <c r="E241" i="1"/>
  <c r="H244" i="1" s="1"/>
  <c r="T156" i="1"/>
  <c r="G156" i="1"/>
  <c r="V156" i="1" s="1"/>
  <c r="F156" i="1"/>
  <c r="T155" i="1"/>
  <c r="F155" i="1"/>
  <c r="U155" i="1" s="1"/>
  <c r="T154" i="1"/>
  <c r="F154" i="1"/>
  <c r="T153" i="1"/>
  <c r="G153" i="1"/>
  <c r="F153" i="1"/>
  <c r="T152" i="1"/>
  <c r="G152" i="1"/>
  <c r="F152" i="1"/>
  <c r="T151" i="1"/>
  <c r="G151" i="1"/>
  <c r="F151" i="1"/>
  <c r="U151" i="1" s="1"/>
  <c r="U150" i="1"/>
  <c r="T150" i="1"/>
  <c r="G150" i="1"/>
  <c r="V150" i="1" s="1"/>
  <c r="F150" i="1"/>
  <c r="U149" i="1"/>
  <c r="T149" i="1"/>
  <c r="G149" i="1"/>
  <c r="F149" i="1"/>
  <c r="J149" i="1" s="1"/>
  <c r="T148" i="1"/>
  <c r="G148" i="1"/>
  <c r="L148" i="1" s="1"/>
  <c r="F148" i="1"/>
  <c r="J148" i="1" s="1"/>
  <c r="AA147" i="1"/>
  <c r="AD147" i="1" s="1"/>
  <c r="T147" i="1"/>
  <c r="F147" i="1"/>
  <c r="T146" i="1"/>
  <c r="G146" i="1"/>
  <c r="V146" i="1" s="1"/>
  <c r="F146" i="1"/>
  <c r="U146" i="1" s="1"/>
  <c r="T145" i="1"/>
  <c r="T144" i="1"/>
  <c r="G144" i="1"/>
  <c r="V144" i="1" s="1"/>
  <c r="F144" i="1"/>
  <c r="T143" i="1"/>
  <c r="G143" i="1"/>
  <c r="V143" i="1" s="1"/>
  <c r="F143" i="1"/>
  <c r="U143" i="1" s="1"/>
  <c r="T142" i="1"/>
  <c r="G142" i="1"/>
  <c r="T141" i="1"/>
  <c r="G141" i="1"/>
  <c r="V141" i="1" s="1"/>
  <c r="F141" i="1"/>
  <c r="J141" i="1" s="1"/>
  <c r="T140" i="1"/>
  <c r="G140" i="1"/>
  <c r="L140" i="1" s="1"/>
  <c r="F140" i="1"/>
  <c r="T139" i="1"/>
  <c r="F139" i="1"/>
  <c r="J139" i="1" s="1"/>
  <c r="V138" i="1"/>
  <c r="T138" i="1"/>
  <c r="G138" i="1"/>
  <c r="L138" i="1" s="1"/>
  <c r="F138" i="1"/>
  <c r="T137" i="1"/>
  <c r="G137" i="1"/>
  <c r="F137" i="1"/>
  <c r="J137" i="1" s="1"/>
  <c r="T136" i="1"/>
  <c r="G136" i="1"/>
  <c r="V136" i="1" s="1"/>
  <c r="F136" i="1"/>
  <c r="U136" i="1" s="1"/>
  <c r="AA135" i="1"/>
  <c r="T135" i="1"/>
  <c r="G135" i="1"/>
  <c r="V135" i="1" s="1"/>
  <c r="F135" i="1"/>
  <c r="T134" i="1"/>
  <c r="G134" i="1"/>
  <c r="V134" i="1" s="1"/>
  <c r="F134" i="1"/>
  <c r="T133" i="1"/>
  <c r="T132" i="1"/>
  <c r="G132" i="1"/>
  <c r="V132" i="1" s="1"/>
  <c r="F132" i="1"/>
  <c r="T131" i="1"/>
  <c r="G131" i="1"/>
  <c r="V131" i="1" s="1"/>
  <c r="T130" i="1"/>
  <c r="G130" i="1"/>
  <c r="V130" i="1" s="1"/>
  <c r="F130" i="1"/>
  <c r="J130" i="1" s="1"/>
  <c r="T129" i="1"/>
  <c r="F129" i="1"/>
  <c r="AA128" i="1"/>
  <c r="AS128" i="1" s="1"/>
  <c r="T128" i="1"/>
  <c r="G128" i="1"/>
  <c r="V128" i="1" s="1"/>
  <c r="F128" i="1"/>
  <c r="T127" i="1"/>
  <c r="G127" i="1"/>
  <c r="L127" i="1" s="1"/>
  <c r="F127" i="1"/>
  <c r="U127" i="1" s="1"/>
  <c r="AA126" i="1"/>
  <c r="T126" i="1"/>
  <c r="G126" i="1"/>
  <c r="V126" i="1" s="1"/>
  <c r="F126" i="1"/>
  <c r="U125" i="1"/>
  <c r="T125" i="1"/>
  <c r="G125" i="1"/>
  <c r="L125" i="1" s="1"/>
  <c r="F125" i="1"/>
  <c r="J125" i="1" s="1"/>
  <c r="T124" i="1"/>
  <c r="G124" i="1"/>
  <c r="F124" i="1"/>
  <c r="U124" i="1" s="1"/>
  <c r="T123" i="1"/>
  <c r="F123" i="1"/>
  <c r="AA122" i="1"/>
  <c r="AR122" i="1" s="1"/>
  <c r="U122" i="1"/>
  <c r="T122" i="1"/>
  <c r="G122" i="1"/>
  <c r="V122" i="1" s="1"/>
  <c r="F122" i="1"/>
  <c r="J122" i="1" s="1"/>
  <c r="T121" i="1"/>
  <c r="T120" i="1"/>
  <c r="G120" i="1"/>
  <c r="F120" i="1"/>
  <c r="T119" i="1"/>
  <c r="L119" i="1"/>
  <c r="G119" i="1"/>
  <c r="V119" i="1" s="1"/>
  <c r="F119" i="1"/>
  <c r="U119" i="1" s="1"/>
  <c r="AA118" i="1"/>
  <c r="T118" i="1"/>
  <c r="G118" i="1"/>
  <c r="F118" i="1"/>
  <c r="J118" i="1" s="1"/>
  <c r="T117" i="1"/>
  <c r="G117" i="1"/>
  <c r="F117" i="1"/>
  <c r="T116" i="1"/>
  <c r="G116" i="1"/>
  <c r="V116" i="1" s="1"/>
  <c r="F116" i="1"/>
  <c r="AA115" i="1"/>
  <c r="AR115" i="1" s="1"/>
  <c r="T115" i="1"/>
  <c r="G115" i="1"/>
  <c r="F115" i="1"/>
  <c r="T114" i="1"/>
  <c r="G114" i="1"/>
  <c r="V114" i="1" s="1"/>
  <c r="F114" i="1"/>
  <c r="J114" i="1" s="1"/>
  <c r="AA113" i="1"/>
  <c r="AR113" i="1" s="1"/>
  <c r="T113" i="1"/>
  <c r="G113" i="1"/>
  <c r="V113" i="1" s="1"/>
  <c r="F113" i="1"/>
  <c r="U113" i="1" s="1"/>
  <c r="AA112" i="1"/>
  <c r="T112" i="1"/>
  <c r="G112" i="1"/>
  <c r="V112" i="1" s="1"/>
  <c r="F112" i="1"/>
  <c r="J112" i="1" s="1"/>
  <c r="T111" i="1"/>
  <c r="G111" i="1"/>
  <c r="V111" i="1" s="1"/>
  <c r="F111" i="1"/>
  <c r="J111" i="1" s="1"/>
  <c r="AA110" i="1"/>
  <c r="AR110" i="1" s="1"/>
  <c r="T110" i="1"/>
  <c r="G110" i="1"/>
  <c r="L110" i="1" s="1"/>
  <c r="F110" i="1"/>
  <c r="U110" i="1" s="1"/>
  <c r="AA109" i="1"/>
  <c r="AS109" i="1" s="1"/>
  <c r="T109" i="1"/>
  <c r="F109" i="1"/>
  <c r="T108" i="1"/>
  <c r="G108" i="1"/>
  <c r="F108" i="1"/>
  <c r="J108" i="1" s="1"/>
  <c r="T107" i="1"/>
  <c r="G107" i="1"/>
  <c r="V107" i="1" s="1"/>
  <c r="F107" i="1"/>
  <c r="U107" i="1" s="1"/>
  <c r="AA106" i="1"/>
  <c r="T106" i="1"/>
  <c r="G106" i="1"/>
  <c r="V106" i="1" s="1"/>
  <c r="F106" i="1"/>
  <c r="J106" i="1" s="1"/>
  <c r="T105" i="1"/>
  <c r="G105" i="1"/>
  <c r="L105" i="1" s="1"/>
  <c r="F105" i="1"/>
  <c r="T104" i="1"/>
  <c r="G104" i="1"/>
  <c r="V104" i="1" s="1"/>
  <c r="F104" i="1"/>
  <c r="J104" i="1" s="1"/>
  <c r="AA103" i="1"/>
  <c r="AR103" i="1" s="1"/>
  <c r="T103" i="1"/>
  <c r="G103" i="1"/>
  <c r="F103" i="1"/>
  <c r="J103" i="1" s="1"/>
  <c r="T102" i="1"/>
  <c r="G102" i="1"/>
  <c r="V102" i="1" s="1"/>
  <c r="F102" i="1"/>
  <c r="AA101" i="1"/>
  <c r="AS101" i="1" s="1"/>
  <c r="T101" i="1"/>
  <c r="G101" i="1"/>
  <c r="F101" i="1"/>
  <c r="U101" i="1" s="1"/>
  <c r="AA100" i="1"/>
  <c r="T100" i="1"/>
  <c r="G100" i="1"/>
  <c r="L100" i="1" s="1"/>
  <c r="F100" i="1"/>
  <c r="AA99" i="1"/>
  <c r="AS99" i="1" s="1"/>
  <c r="T99" i="1"/>
  <c r="G99" i="1"/>
  <c r="V99" i="1" s="1"/>
  <c r="F99" i="1"/>
  <c r="J99" i="1" s="1"/>
  <c r="AA98" i="1"/>
  <c r="AR98" i="1" s="1"/>
  <c r="T98" i="1"/>
  <c r="G98" i="1"/>
  <c r="L98" i="1" s="1"/>
  <c r="F98" i="1"/>
  <c r="AA97" i="1"/>
  <c r="AR97" i="1" s="1"/>
  <c r="T97" i="1"/>
  <c r="AA96" i="1"/>
  <c r="AS96" i="1" s="1"/>
  <c r="T96" i="1"/>
  <c r="G96" i="1"/>
  <c r="V96" i="1" s="1"/>
  <c r="F96" i="1"/>
  <c r="AA95" i="1"/>
  <c r="AS95" i="1" s="1"/>
  <c r="T95" i="1"/>
  <c r="G95" i="1"/>
  <c r="F95" i="1"/>
  <c r="J95" i="1" s="1"/>
  <c r="AA94" i="1"/>
  <c r="AS94" i="1" s="1"/>
  <c r="T94" i="1"/>
  <c r="G94" i="1"/>
  <c r="F94" i="1"/>
  <c r="J94" i="1" s="1"/>
  <c r="AA93" i="1"/>
  <c r="AR93" i="1" s="1"/>
  <c r="T93" i="1"/>
  <c r="G93" i="1"/>
  <c r="F93" i="1"/>
  <c r="AA92" i="1"/>
  <c r="T92" i="1"/>
  <c r="G92" i="1"/>
  <c r="F92" i="1"/>
  <c r="U92" i="1" s="1"/>
  <c r="AA91" i="1"/>
  <c r="AR91" i="1" s="1"/>
  <c r="T91" i="1"/>
  <c r="G91" i="1"/>
  <c r="V91" i="1" s="1"/>
  <c r="F91" i="1"/>
  <c r="AA90" i="1"/>
  <c r="AR90" i="1" s="1"/>
  <c r="T90" i="1"/>
  <c r="G90" i="1"/>
  <c r="V90" i="1" s="1"/>
  <c r="F90" i="1"/>
  <c r="AA89" i="1"/>
  <c r="T89" i="1"/>
  <c r="G89" i="1"/>
  <c r="L89" i="1" s="1"/>
  <c r="F89" i="1"/>
  <c r="J89" i="1" s="1"/>
  <c r="AA88" i="1"/>
  <c r="AS88" i="1" s="1"/>
  <c r="T88" i="1"/>
  <c r="G88" i="1"/>
  <c r="L88" i="1" s="1"/>
  <c r="F88" i="1"/>
  <c r="AA87" i="1"/>
  <c r="T87" i="1"/>
  <c r="G87" i="1"/>
  <c r="L87" i="1" s="1"/>
  <c r="F87" i="1"/>
  <c r="J87" i="1" s="1"/>
  <c r="AA86" i="1"/>
  <c r="AR86" i="1" s="1"/>
  <c r="T86" i="1"/>
  <c r="G86" i="1"/>
  <c r="F86" i="1"/>
  <c r="U86" i="1" s="1"/>
  <c r="AA85" i="1"/>
  <c r="AS85" i="1" s="1"/>
  <c r="T85" i="1"/>
  <c r="F85" i="1"/>
  <c r="AA84" i="1"/>
  <c r="T84" i="1"/>
  <c r="G84" i="1"/>
  <c r="V84" i="1" s="1"/>
  <c r="F84" i="1"/>
  <c r="AA83" i="1"/>
  <c r="T83" i="1"/>
  <c r="G83" i="1"/>
  <c r="V83" i="1" s="1"/>
  <c r="F83" i="1"/>
  <c r="U83" i="1" s="1"/>
  <c r="AA82" i="1"/>
  <c r="AR82" i="1" s="1"/>
  <c r="T82" i="1"/>
  <c r="G82" i="1"/>
  <c r="F82" i="1"/>
  <c r="U82" i="1" s="1"/>
  <c r="AA81" i="1"/>
  <c r="T81" i="1"/>
  <c r="G81" i="1"/>
  <c r="F81" i="1"/>
  <c r="U81" i="1" s="1"/>
  <c r="AA80" i="1"/>
  <c r="AR80" i="1" s="1"/>
  <c r="T80" i="1"/>
  <c r="G80" i="1"/>
  <c r="L80" i="1" s="1"/>
  <c r="F80" i="1"/>
  <c r="AA79" i="1"/>
  <c r="AS79" i="1" s="1"/>
  <c r="T79" i="1"/>
  <c r="G79" i="1"/>
  <c r="L79" i="1" s="1"/>
  <c r="F79" i="1"/>
  <c r="U79" i="1" s="1"/>
  <c r="AA78" i="1"/>
  <c r="AR78" i="1" s="1"/>
  <c r="T78" i="1"/>
  <c r="G78" i="1"/>
  <c r="V78" i="1" s="1"/>
  <c r="F78" i="1"/>
  <c r="AA77" i="1"/>
  <c r="AD77" i="1" s="1"/>
  <c r="T77" i="1"/>
  <c r="G77" i="1"/>
  <c r="L77" i="1" s="1"/>
  <c r="F77" i="1"/>
  <c r="J77" i="1" s="1"/>
  <c r="AA76" i="1"/>
  <c r="AS76" i="1" s="1"/>
  <c r="T76" i="1"/>
  <c r="G76" i="1"/>
  <c r="L76" i="1" s="1"/>
  <c r="F76" i="1"/>
  <c r="J76" i="1" s="1"/>
  <c r="AA75" i="1"/>
  <c r="AR75" i="1" s="1"/>
  <c r="T75" i="1"/>
  <c r="L75" i="1"/>
  <c r="G75" i="1"/>
  <c r="V75" i="1" s="1"/>
  <c r="F75" i="1"/>
  <c r="AA74" i="1"/>
  <c r="T74" i="1"/>
  <c r="G74" i="1"/>
  <c r="L74" i="1" s="1"/>
  <c r="F74" i="1"/>
  <c r="J74" i="1" s="1"/>
  <c r="AA73" i="1"/>
  <c r="AS73" i="1" s="1"/>
  <c r="T73" i="1"/>
  <c r="AA72" i="1"/>
  <c r="AS72" i="1" s="1"/>
  <c r="T72" i="1"/>
  <c r="G72" i="1"/>
  <c r="V72" i="1" s="1"/>
  <c r="F72" i="1"/>
  <c r="AA71" i="1"/>
  <c r="AS71" i="1" s="1"/>
  <c r="T71" i="1"/>
  <c r="G71" i="1"/>
  <c r="L71" i="1" s="1"/>
  <c r="F71" i="1"/>
  <c r="U71" i="1" s="1"/>
  <c r="AA70" i="1"/>
  <c r="AD70" i="1" s="1"/>
  <c r="T70" i="1"/>
  <c r="G70" i="1"/>
  <c r="F70" i="1"/>
  <c r="J70" i="1" s="1"/>
  <c r="AA69" i="1"/>
  <c r="AR69" i="1" s="1"/>
  <c r="T69" i="1"/>
  <c r="G69" i="1"/>
  <c r="V69" i="1" s="1"/>
  <c r="F69" i="1"/>
  <c r="U69" i="1" s="1"/>
  <c r="AA68" i="1"/>
  <c r="AD68" i="1" s="1"/>
  <c r="T68" i="1"/>
  <c r="G68" i="1"/>
  <c r="L68" i="1" s="1"/>
  <c r="F68" i="1"/>
  <c r="J68" i="1" s="1"/>
  <c r="AA67" i="1"/>
  <c r="AS67" i="1" s="1"/>
  <c r="T67" i="1"/>
  <c r="G67" i="1"/>
  <c r="V67" i="1" s="1"/>
  <c r="F67" i="1"/>
  <c r="J67" i="1" s="1"/>
  <c r="AA66" i="1"/>
  <c r="T66" i="1"/>
  <c r="G66" i="1"/>
  <c r="V66" i="1" s="1"/>
  <c r="F66" i="1"/>
  <c r="AA65" i="1"/>
  <c r="AS65" i="1" s="1"/>
  <c r="T65" i="1"/>
  <c r="G65" i="1"/>
  <c r="V65" i="1" s="1"/>
  <c r="F65" i="1"/>
  <c r="U65" i="1" s="1"/>
  <c r="AA64" i="1"/>
  <c r="AS64" i="1" s="1"/>
  <c r="T64" i="1"/>
  <c r="G64" i="1"/>
  <c r="F64" i="1"/>
  <c r="U64" i="1" s="1"/>
  <c r="AA63" i="1"/>
  <c r="AS63" i="1" s="1"/>
  <c r="T63" i="1"/>
  <c r="G63" i="1"/>
  <c r="V63" i="1" s="1"/>
  <c r="F63" i="1"/>
  <c r="AA62" i="1"/>
  <c r="AR62" i="1" s="1"/>
  <c r="T62" i="1"/>
  <c r="G62" i="1"/>
  <c r="F62" i="1"/>
  <c r="J62" i="1" s="1"/>
  <c r="AA61" i="1"/>
  <c r="T61" i="1"/>
  <c r="F61" i="1"/>
  <c r="AA60" i="1"/>
  <c r="AS60" i="1" s="1"/>
  <c r="T60" i="1"/>
  <c r="G60" i="1"/>
  <c r="F60" i="1"/>
  <c r="J60" i="1" s="1"/>
  <c r="AA59" i="1"/>
  <c r="T59" i="1"/>
  <c r="G59" i="1"/>
  <c r="V59" i="1" s="1"/>
  <c r="F59" i="1"/>
  <c r="U59" i="1" s="1"/>
  <c r="AR58" i="1"/>
  <c r="AA58" i="1"/>
  <c r="T58" i="1"/>
  <c r="G58" i="1"/>
  <c r="V58" i="1" s="1"/>
  <c r="F58" i="1"/>
  <c r="AP58" i="1" s="1"/>
  <c r="AA57" i="1"/>
  <c r="AR57" i="1" s="1"/>
  <c r="T57" i="1"/>
  <c r="G57" i="1"/>
  <c r="L57" i="1" s="1"/>
  <c r="F57" i="1"/>
  <c r="U57" i="1" s="1"/>
  <c r="AA56" i="1"/>
  <c r="AD56" i="1" s="1"/>
  <c r="T56" i="1"/>
  <c r="G56" i="1"/>
  <c r="V56" i="1" s="1"/>
  <c r="F56" i="1"/>
  <c r="AA55" i="1"/>
  <c r="AR55" i="1" s="1"/>
  <c r="T55" i="1"/>
  <c r="G55" i="1"/>
  <c r="V55" i="1" s="1"/>
  <c r="F55" i="1"/>
  <c r="U55" i="1" s="1"/>
  <c r="AA54" i="1"/>
  <c r="AS54" i="1" s="1"/>
  <c r="T54" i="1"/>
  <c r="G54" i="1"/>
  <c r="L54" i="1" s="1"/>
  <c r="F54" i="1"/>
  <c r="U54" i="1" s="1"/>
  <c r="AA53" i="1"/>
  <c r="AS53" i="1" s="1"/>
  <c r="T53" i="1"/>
  <c r="G53" i="1"/>
  <c r="V53" i="1" s="1"/>
  <c r="F53" i="1"/>
  <c r="U53" i="1" s="1"/>
  <c r="AA52" i="1"/>
  <c r="AS52" i="1" s="1"/>
  <c r="T52" i="1"/>
  <c r="G52" i="1"/>
  <c r="L52" i="1" s="1"/>
  <c r="F52" i="1"/>
  <c r="U52" i="1" s="1"/>
  <c r="AA51" i="1"/>
  <c r="AS51" i="1" s="1"/>
  <c r="T51" i="1"/>
  <c r="G51" i="1"/>
  <c r="V51" i="1" s="1"/>
  <c r="F51" i="1"/>
  <c r="U51" i="1" s="1"/>
  <c r="AA50" i="1"/>
  <c r="AR50" i="1" s="1"/>
  <c r="T50" i="1"/>
  <c r="G50" i="1"/>
  <c r="L50" i="1" s="1"/>
  <c r="F50" i="1"/>
  <c r="J50" i="1" s="1"/>
  <c r="AA49" i="1"/>
  <c r="T49" i="1"/>
  <c r="AA48" i="1"/>
  <c r="AS48" i="1" s="1"/>
  <c r="T48" i="1"/>
  <c r="G48" i="1"/>
  <c r="V48" i="1" s="1"/>
  <c r="F48" i="1"/>
  <c r="J48" i="1" s="1"/>
  <c r="AA47" i="1"/>
  <c r="T47" i="1"/>
  <c r="G47" i="1"/>
  <c r="V47" i="1" s="1"/>
  <c r="F47" i="1"/>
  <c r="U47" i="1" s="1"/>
  <c r="AA46" i="1"/>
  <c r="AR46" i="1" s="1"/>
  <c r="T46" i="1"/>
  <c r="G46" i="1"/>
  <c r="L46" i="1" s="1"/>
  <c r="F46" i="1"/>
  <c r="U46" i="1" s="1"/>
  <c r="AA45" i="1"/>
  <c r="AR45" i="1" s="1"/>
  <c r="T45" i="1"/>
  <c r="G45" i="1"/>
  <c r="F45" i="1"/>
  <c r="U45" i="1" s="1"/>
  <c r="AA44" i="1"/>
  <c r="T44" i="1"/>
  <c r="G44" i="1"/>
  <c r="L44" i="1" s="1"/>
  <c r="F44" i="1"/>
  <c r="J44" i="1" s="1"/>
  <c r="AA43" i="1"/>
  <c r="AR43" i="1" s="1"/>
  <c r="T43" i="1"/>
  <c r="G43" i="1"/>
  <c r="V43" i="1" s="1"/>
  <c r="F43" i="1"/>
  <c r="AA42" i="1"/>
  <c r="AP42" i="1" s="1"/>
  <c r="T42" i="1"/>
  <c r="G42" i="1"/>
  <c r="V42" i="1" s="1"/>
  <c r="F42" i="1"/>
  <c r="U42" i="1" s="1"/>
  <c r="AA41" i="1"/>
  <c r="T41" i="1"/>
  <c r="G41" i="1"/>
  <c r="F41" i="1"/>
  <c r="U41" i="1" s="1"/>
  <c r="AA40" i="1"/>
  <c r="T40" i="1"/>
  <c r="G40" i="1"/>
  <c r="L40" i="1" s="1"/>
  <c r="F40" i="1"/>
  <c r="U40" i="1" s="1"/>
  <c r="AA39" i="1"/>
  <c r="T39" i="1"/>
  <c r="G39" i="1"/>
  <c r="F39" i="1"/>
  <c r="J39" i="1" s="1"/>
  <c r="AA38" i="1"/>
  <c r="AR38" i="1" s="1"/>
  <c r="T38" i="1"/>
  <c r="G38" i="1"/>
  <c r="L38" i="1" s="1"/>
  <c r="F38" i="1"/>
  <c r="J38" i="1" s="1"/>
  <c r="AA37" i="1"/>
  <c r="AD37" i="1" s="1"/>
  <c r="T37" i="1"/>
  <c r="AA36" i="1"/>
  <c r="AR36" i="1" s="1"/>
  <c r="T36" i="1"/>
  <c r="G36" i="1"/>
  <c r="V36" i="1" s="1"/>
  <c r="F36" i="1"/>
  <c r="J36" i="1" s="1"/>
  <c r="AA35" i="1"/>
  <c r="AS35" i="1" s="1"/>
  <c r="T35" i="1"/>
  <c r="G35" i="1"/>
  <c r="V35" i="1" s="1"/>
  <c r="F35" i="1"/>
  <c r="U35" i="1" s="1"/>
  <c r="AA34" i="1"/>
  <c r="T34" i="1"/>
  <c r="G34" i="1"/>
  <c r="L34" i="1" s="1"/>
  <c r="F34" i="1"/>
  <c r="AA33" i="1"/>
  <c r="AR33" i="1" s="1"/>
  <c r="T33" i="1"/>
  <c r="G33" i="1"/>
  <c r="F33" i="1"/>
  <c r="J33" i="1" s="1"/>
  <c r="AA32" i="1"/>
  <c r="T32" i="1"/>
  <c r="G32" i="1"/>
  <c r="L32" i="1" s="1"/>
  <c r="F32" i="1"/>
  <c r="U32" i="1" s="1"/>
  <c r="AA31" i="1"/>
  <c r="AR31" i="1" s="1"/>
  <c r="T31" i="1"/>
  <c r="G31" i="1"/>
  <c r="V31" i="1" s="1"/>
  <c r="F31" i="1"/>
  <c r="AA30" i="1"/>
  <c r="AS30" i="1" s="1"/>
  <c r="T30" i="1"/>
  <c r="G30" i="1"/>
  <c r="L30" i="1" s="1"/>
  <c r="F30" i="1"/>
  <c r="U30" i="1" s="1"/>
  <c r="AA29" i="1"/>
  <c r="AR29" i="1" s="1"/>
  <c r="T29" i="1"/>
  <c r="G29" i="1"/>
  <c r="L29" i="1" s="1"/>
  <c r="F29" i="1"/>
  <c r="J29" i="1" s="1"/>
  <c r="AA28" i="1"/>
  <c r="AS28" i="1" s="1"/>
  <c r="T28" i="1"/>
  <c r="G28" i="1"/>
  <c r="L28" i="1" s="1"/>
  <c r="F28" i="1"/>
  <c r="U28" i="1" s="1"/>
  <c r="AA27" i="1"/>
  <c r="AS27" i="1" s="1"/>
  <c r="T27" i="1"/>
  <c r="G27" i="1"/>
  <c r="F27" i="1"/>
  <c r="U27" i="1" s="1"/>
  <c r="AA26" i="1"/>
  <c r="AR26" i="1" s="1"/>
  <c r="T26" i="1"/>
  <c r="G26" i="1"/>
  <c r="L26" i="1" s="1"/>
  <c r="F26" i="1"/>
  <c r="J26" i="1" s="1"/>
  <c r="AA25" i="1"/>
  <c r="AR25" i="1" s="1"/>
  <c r="T25" i="1"/>
  <c r="AA24" i="1"/>
  <c r="T24" i="1"/>
  <c r="G24" i="1"/>
  <c r="V24" i="1" s="1"/>
  <c r="F24" i="1"/>
  <c r="J24" i="1" s="1"/>
  <c r="AA23" i="1"/>
  <c r="AR23" i="1" s="1"/>
  <c r="T23" i="1"/>
  <c r="G23" i="1"/>
  <c r="V23" i="1" s="1"/>
  <c r="F23" i="1"/>
  <c r="AA22" i="1"/>
  <c r="T22" i="1"/>
  <c r="G22" i="1"/>
  <c r="F22" i="1"/>
  <c r="U22" i="1" s="1"/>
  <c r="AA21" i="1"/>
  <c r="AR21" i="1" s="1"/>
  <c r="T21" i="1"/>
  <c r="G21" i="1"/>
  <c r="L21" i="1" s="1"/>
  <c r="F21" i="1"/>
  <c r="U21" i="1" s="1"/>
  <c r="AA20" i="1"/>
  <c r="T20" i="1"/>
  <c r="G20" i="1"/>
  <c r="F20" i="1"/>
  <c r="AA19" i="1"/>
  <c r="AR19" i="1" s="1"/>
  <c r="T19" i="1"/>
  <c r="G19" i="1"/>
  <c r="L19" i="1" s="1"/>
  <c r="F19" i="1"/>
  <c r="J19" i="1" s="1"/>
  <c r="AA18" i="1"/>
  <c r="AS18" i="1" s="1"/>
  <c r="T18" i="1"/>
  <c r="G18" i="1"/>
  <c r="L18" i="1" s="1"/>
  <c r="F18" i="1"/>
  <c r="AA17" i="1"/>
  <c r="T17" i="1"/>
  <c r="G17" i="1"/>
  <c r="V17" i="1" s="1"/>
  <c r="F17" i="1"/>
  <c r="U17" i="1" s="1"/>
  <c r="AA16" i="1"/>
  <c r="AS16" i="1" s="1"/>
  <c r="T16" i="1"/>
  <c r="G16" i="1"/>
  <c r="F16" i="1"/>
  <c r="U16" i="1" s="1"/>
  <c r="AA15" i="1"/>
  <c r="T15" i="1"/>
  <c r="G15" i="1"/>
  <c r="V15" i="1" s="1"/>
  <c r="F15" i="1"/>
  <c r="J15" i="1" s="1"/>
  <c r="AA14" i="1"/>
  <c r="AR14" i="1" s="1"/>
  <c r="T14" i="1"/>
  <c r="G14" i="1"/>
  <c r="F14" i="1"/>
  <c r="J14" i="1" s="1"/>
  <c r="AA13" i="1"/>
  <c r="AR13" i="1" s="1"/>
  <c r="T13" i="1"/>
  <c r="AA12" i="1"/>
  <c r="AR12" i="1" s="1"/>
  <c r="T12" i="1"/>
  <c r="G12" i="1"/>
  <c r="L12" i="1" s="1"/>
  <c r="F12" i="1"/>
  <c r="J12" i="1" s="1"/>
  <c r="AA11" i="1"/>
  <c r="AD11" i="1" s="1"/>
  <c r="U11" i="1"/>
  <c r="T11" i="1"/>
  <c r="G11" i="1"/>
  <c r="V11" i="1" s="1"/>
  <c r="F11" i="1"/>
  <c r="AA10" i="1"/>
  <c r="AR10" i="1" s="1"/>
  <c r="T10" i="1"/>
  <c r="G10" i="1"/>
  <c r="V10" i="1" s="1"/>
  <c r="F10" i="1"/>
  <c r="AA9" i="1"/>
  <c r="T9" i="1"/>
  <c r="G9" i="1"/>
  <c r="L9" i="1" s="1"/>
  <c r="F9" i="1"/>
  <c r="U9" i="1" s="1"/>
  <c r="AA8" i="1"/>
  <c r="T8" i="1"/>
  <c r="G8" i="1"/>
  <c r="F8" i="1"/>
  <c r="U8" i="1" s="1"/>
  <c r="AA7" i="1"/>
  <c r="AS7" i="1" s="1"/>
  <c r="T7" i="1"/>
  <c r="G7" i="1"/>
  <c r="L7" i="1" s="1"/>
  <c r="F7" i="1"/>
  <c r="J7" i="1" s="1"/>
  <c r="AA6" i="1"/>
  <c r="AS6" i="1" s="1"/>
  <c r="T6" i="1"/>
  <c r="G6" i="1"/>
  <c r="V6" i="1" s="1"/>
  <c r="F6" i="1"/>
  <c r="AA5" i="1"/>
  <c r="AR5" i="1" s="1"/>
  <c r="T5" i="1"/>
  <c r="G5" i="1"/>
  <c r="V5" i="1" s="1"/>
  <c r="F5" i="1"/>
  <c r="J5" i="1" s="1"/>
  <c r="AA4" i="1"/>
  <c r="AR4" i="1" s="1"/>
  <c r="T4" i="1"/>
  <c r="G4" i="1"/>
  <c r="V4" i="1" s="1"/>
  <c r="F4" i="1"/>
  <c r="AA3" i="1"/>
  <c r="T3" i="1"/>
  <c r="G3" i="1"/>
  <c r="V3" i="1" s="1"/>
  <c r="F3" i="1"/>
  <c r="U3" i="1" s="1"/>
  <c r="AA2" i="1"/>
  <c r="AS2" i="1" s="1"/>
  <c r="T2" i="1"/>
  <c r="G2" i="1"/>
  <c r="V2" i="1" s="1"/>
  <c r="J2" i="1"/>
  <c r="L2" i="1" l="1"/>
  <c r="U118" i="1"/>
  <c r="K67" i="1"/>
  <c r="K94" i="1"/>
  <c r="AA132" i="1"/>
  <c r="AR132" i="1" s="1"/>
  <c r="U14" i="1"/>
  <c r="U38" i="1"/>
  <c r="AS43" i="1"/>
  <c r="AA116" i="1"/>
  <c r="AA129" i="1"/>
  <c r="AA133" i="1"/>
  <c r="AD133" i="1" s="1"/>
  <c r="AA136" i="1"/>
  <c r="AR136" i="1" s="1"/>
  <c r="AD23" i="1"/>
  <c r="J59" i="1"/>
  <c r="K77" i="1"/>
  <c r="AA104" i="1"/>
  <c r="AS104" i="1" s="1"/>
  <c r="AA107" i="1"/>
  <c r="AS107" i="1" s="1"/>
  <c r="L144" i="1"/>
  <c r="AA154" i="1"/>
  <c r="AD154" i="1" s="1"/>
  <c r="V148" i="1"/>
  <c r="V30" i="1"/>
  <c r="L42" i="1"/>
  <c r="AP44" i="1"/>
  <c r="AQ89" i="1"/>
  <c r="L111" i="1"/>
  <c r="AA120" i="1"/>
  <c r="AS120" i="1" s="1"/>
  <c r="AA130" i="1"/>
  <c r="AR130" i="1" s="1"/>
  <c r="AA134" i="1"/>
  <c r="AR134" i="1" s="1"/>
  <c r="AA137" i="1"/>
  <c r="AS137" i="1" s="1"/>
  <c r="AA148" i="1"/>
  <c r="AD148" i="1" s="1"/>
  <c r="U33" i="1"/>
  <c r="AP78" i="1"/>
  <c r="AA124" i="1"/>
  <c r="AS124" i="1" s="1"/>
  <c r="AA127" i="1"/>
  <c r="AR127" i="1" s="1"/>
  <c r="AA145" i="1"/>
  <c r="AS145" i="1" s="1"/>
  <c r="AA151" i="1"/>
  <c r="AR151" i="1" s="1"/>
  <c r="AA102" i="1"/>
  <c r="AS102" i="1" s="1"/>
  <c r="AA105" i="1"/>
  <c r="AS105" i="1" s="1"/>
  <c r="U108" i="1"/>
  <c r="AA121" i="1"/>
  <c r="AD121" i="1" s="1"/>
  <c r="AA141" i="1"/>
  <c r="AS141" i="1" s="1"/>
  <c r="K149" i="1"/>
  <c r="AP14" i="1"/>
  <c r="AS91" i="1"/>
  <c r="AQ103" i="1"/>
  <c r="AA140" i="1"/>
  <c r="AR140" i="1" s="1"/>
  <c r="AQ17" i="1"/>
  <c r="V28" i="1"/>
  <c r="J9" i="1"/>
  <c r="L23" i="1"/>
  <c r="K34" i="1"/>
  <c r="L51" i="1"/>
  <c r="AP56" i="1"/>
  <c r="J81" i="1"/>
  <c r="U89" i="1"/>
  <c r="U94" i="1"/>
  <c r="AA108" i="1"/>
  <c r="AR108" i="1" s="1"/>
  <c r="AA111" i="1"/>
  <c r="L114" i="1"/>
  <c r="AA119" i="1"/>
  <c r="AS119" i="1" s="1"/>
  <c r="AA125" i="1"/>
  <c r="AS125" i="1" s="1"/>
  <c r="AA131" i="1"/>
  <c r="AQ131" i="1" s="1"/>
  <c r="AA143" i="1"/>
  <c r="AS143" i="1" s="1"/>
  <c r="AA155" i="1"/>
  <c r="AA149" i="1"/>
  <c r="AS149" i="1" s="1"/>
  <c r="AP9" i="1"/>
  <c r="V26" i="1"/>
  <c r="AQ70" i="1"/>
  <c r="V87" i="1"/>
  <c r="J92" i="1"/>
  <c r="AR94" i="1"/>
  <c r="U106" i="1"/>
  <c r="AA114" i="1"/>
  <c r="AS114" i="1" s="1"/>
  <c r="AA117" i="1"/>
  <c r="AR117" i="1" s="1"/>
  <c r="AA123" i="1"/>
  <c r="AD123" i="1" s="1"/>
  <c r="AA152" i="1"/>
  <c r="AR152" i="1" s="1"/>
  <c r="K63" i="1"/>
  <c r="AQ92" i="1"/>
  <c r="AP126" i="1"/>
  <c r="K148" i="1"/>
  <c r="AQ22" i="1"/>
  <c r="J46" i="1"/>
  <c r="L66" i="1"/>
  <c r="J71" i="1"/>
  <c r="K80" i="1"/>
  <c r="AS132" i="1"/>
  <c r="AR141" i="1"/>
  <c r="AA144" i="1"/>
  <c r="AR144" i="1" s="1"/>
  <c r="AA153" i="1"/>
  <c r="AQ153" i="1" s="1"/>
  <c r="K14" i="1"/>
  <c r="J30" i="1"/>
  <c r="AD38" i="1"/>
  <c r="AD52" i="1"/>
  <c r="AQ66" i="1"/>
  <c r="L69" i="1"/>
  <c r="J22" i="1"/>
  <c r="AD71" i="1"/>
  <c r="V80" i="1"/>
  <c r="L91" i="1"/>
  <c r="U130" i="1"/>
  <c r="AR37" i="1"/>
  <c r="AS93" i="1"/>
  <c r="AD27" i="1"/>
  <c r="AS110" i="1"/>
  <c r="AR27" i="1"/>
  <c r="AR53" i="1"/>
  <c r="AD55" i="1"/>
  <c r="AR48" i="1"/>
  <c r="AQ152" i="1"/>
  <c r="AP75" i="1"/>
  <c r="AD132" i="1"/>
  <c r="AS38" i="1"/>
  <c r="AS82" i="1"/>
  <c r="AD144" i="1"/>
  <c r="AS10" i="1"/>
  <c r="AQ21" i="1"/>
  <c r="AS144" i="1"/>
  <c r="AR52" i="1"/>
  <c r="AD54" i="1"/>
  <c r="AD67" i="1"/>
  <c r="AD80" i="1"/>
  <c r="AS130" i="1"/>
  <c r="AP6" i="1"/>
  <c r="AD16" i="1"/>
  <c r="AS23" i="1"/>
  <c r="AR67" i="1"/>
  <c r="AS75" i="1"/>
  <c r="AQ16" i="1"/>
  <c r="AD104" i="1"/>
  <c r="AD117" i="1"/>
  <c r="L15" i="1"/>
  <c r="L17" i="1"/>
  <c r="V40" i="1"/>
  <c r="U44" i="1"/>
  <c r="K46" i="1"/>
  <c r="U48" i="1"/>
  <c r="AD62" i="1"/>
  <c r="AR64" i="1"/>
  <c r="AD72" i="1"/>
  <c r="U77" i="1"/>
  <c r="AD95" i="1"/>
  <c r="AD98" i="1"/>
  <c r="L103" i="1"/>
  <c r="AR104" i="1"/>
  <c r="L136" i="1"/>
  <c r="L143" i="1"/>
  <c r="L150" i="1"/>
  <c r="K4" i="1"/>
  <c r="J8" i="1"/>
  <c r="AP26" i="1"/>
  <c r="J32" i="1"/>
  <c r="J34" i="1"/>
  <c r="V44" i="1"/>
  <c r="AS62" i="1"/>
  <c r="AR72" i="1"/>
  <c r="V77" i="1"/>
  <c r="V79" i="1"/>
  <c r="V88" i="1"/>
  <c r="AS98" i="1"/>
  <c r="K105" i="1"/>
  <c r="V103" i="1"/>
  <c r="AQ15" i="1"/>
  <c r="L4" i="1"/>
  <c r="V22" i="1"/>
  <c r="L24" i="1"/>
  <c r="AD30" i="1"/>
  <c r="U34" i="1"/>
  <c r="J65" i="1"/>
  <c r="AD79" i="1"/>
  <c r="AS86" i="1"/>
  <c r="AR88" i="1"/>
  <c r="V94" i="1"/>
  <c r="L96" i="1"/>
  <c r="AD107" i="1"/>
  <c r="AS131" i="1"/>
  <c r="AQ148" i="1"/>
  <c r="K2" i="1"/>
  <c r="AR30" i="1"/>
  <c r="AP32" i="1"/>
  <c r="V34" i="1"/>
  <c r="J41" i="1"/>
  <c r="L63" i="1"/>
  <c r="V71" i="1"/>
  <c r="AQ79" i="1"/>
  <c r="AR101" i="1"/>
  <c r="AD103" i="1"/>
  <c r="V105" i="1"/>
  <c r="AR107" i="1"/>
  <c r="AQ116" i="1"/>
  <c r="AR121" i="1"/>
  <c r="AR126" i="1"/>
  <c r="AD134" i="1"/>
  <c r="AA138" i="1"/>
  <c r="AS138" i="1" s="1"/>
  <c r="AA150" i="1"/>
  <c r="AP150" i="1" s="1"/>
  <c r="AD152" i="1"/>
  <c r="AQ24" i="1"/>
  <c r="AP34" i="1"/>
  <c r="AP52" i="1"/>
  <c r="AQ81" i="1"/>
  <c r="K102" i="1"/>
  <c r="AS103" i="1"/>
  <c r="V110" i="1"/>
  <c r="K117" i="1"/>
  <c r="AQ129" i="1"/>
  <c r="K135" i="1"/>
  <c r="AA146" i="1"/>
  <c r="AR146" i="1" s="1"/>
  <c r="U29" i="1"/>
  <c r="AQ67" i="1"/>
  <c r="AP93" i="1"/>
  <c r="AP147" i="1"/>
  <c r="AA156" i="1"/>
  <c r="AS156" i="1" s="1"/>
  <c r="U74" i="1"/>
  <c r="AQ82" i="1"/>
  <c r="AD93" i="1"/>
  <c r="AQ95" i="1"/>
  <c r="AR99" i="1"/>
  <c r="L102" i="1"/>
  <c r="AD110" i="1"/>
  <c r="L135" i="1"/>
  <c r="U137" i="1"/>
  <c r="AA139" i="1"/>
  <c r="AR139" i="1" s="1"/>
  <c r="AR11" i="1"/>
  <c r="AP16" i="1"/>
  <c r="AS29" i="1"/>
  <c r="AD45" i="1"/>
  <c r="K113" i="1"/>
  <c r="L59" i="1"/>
  <c r="AR7" i="1"/>
  <c r="AS31" i="1"/>
  <c r="AS33" i="1"/>
  <c r="AP35" i="1"/>
  <c r="K40" i="1"/>
  <c r="J42" i="1"/>
  <c r="U62" i="1"/>
  <c r="V95" i="1"/>
  <c r="L113" i="1"/>
  <c r="AP123" i="1"/>
  <c r="AS127" i="1"/>
  <c r="AQ144" i="1"/>
  <c r="K150" i="1"/>
  <c r="V49" i="1"/>
  <c r="L49" i="1"/>
  <c r="V61" i="1"/>
  <c r="L61" i="1"/>
  <c r="V73" i="1"/>
  <c r="L73" i="1"/>
  <c r="V85" i="1"/>
  <c r="L85" i="1"/>
  <c r="L147" i="1"/>
  <c r="AQ147" i="1"/>
  <c r="V147" i="1"/>
  <c r="L109" i="1"/>
  <c r="V109" i="1"/>
  <c r="L25" i="1"/>
  <c r="V25" i="1"/>
  <c r="V121" i="1"/>
  <c r="L121" i="1"/>
  <c r="V139" i="1"/>
  <c r="K139" i="1"/>
  <c r="V13" i="1"/>
  <c r="L13" i="1"/>
  <c r="K142" i="1"/>
  <c r="J142" i="1"/>
  <c r="U142" i="1"/>
  <c r="V154" i="1"/>
  <c r="L154" i="1"/>
  <c r="L37" i="1"/>
  <c r="V37" i="1"/>
  <c r="V133" i="1"/>
  <c r="L133" i="1"/>
  <c r="AQ123" i="1"/>
  <c r="V155" i="1"/>
  <c r="L155" i="1"/>
  <c r="V9" i="1"/>
  <c r="U12" i="1"/>
  <c r="V18" i="1"/>
  <c r="AS26" i="1"/>
  <c r="L31" i="1"/>
  <c r="V32" i="1"/>
  <c r="J35" i="1"/>
  <c r="K36" i="1"/>
  <c r="AQ37" i="1"/>
  <c r="AP38" i="1"/>
  <c r="K42" i="1"/>
  <c r="U50" i="1"/>
  <c r="AD51" i="1"/>
  <c r="J53" i="1"/>
  <c r="V54" i="1"/>
  <c r="AR56" i="1"/>
  <c r="K59" i="1"/>
  <c r="AP62" i="1"/>
  <c r="J64" i="1"/>
  <c r="L67" i="1"/>
  <c r="V68" i="1"/>
  <c r="AQ71" i="1"/>
  <c r="AD76" i="1"/>
  <c r="J82" i="1"/>
  <c r="J83" i="1"/>
  <c r="L90" i="1"/>
  <c r="K92" i="1"/>
  <c r="U99" i="1"/>
  <c r="AP104" i="1"/>
  <c r="AP107" i="1"/>
  <c r="AS121" i="1"/>
  <c r="AD124" i="1"/>
  <c r="V127" i="1"/>
  <c r="AR133" i="1"/>
  <c r="AD145" i="1"/>
  <c r="AP152" i="1"/>
  <c r="K61" i="1"/>
  <c r="K35" i="1"/>
  <c r="L36" i="1"/>
  <c r="AQ38" i="1"/>
  <c r="F49" i="1"/>
  <c r="J49" i="1" s="1"/>
  <c r="AP51" i="1"/>
  <c r="K53" i="1"/>
  <c r="AQ54" i="1"/>
  <c r="AP57" i="1"/>
  <c r="J58" i="1"/>
  <c r="J61" i="1"/>
  <c r="U75" i="1"/>
  <c r="AR76" i="1"/>
  <c r="J78" i="1"/>
  <c r="K82" i="1"/>
  <c r="K83" i="1"/>
  <c r="J101" i="1"/>
  <c r="U102" i="1"/>
  <c r="AQ107" i="1"/>
  <c r="J117" i="1"/>
  <c r="AP118" i="1"/>
  <c r="AP124" i="1"/>
  <c r="U135" i="1"/>
  <c r="J147" i="1"/>
  <c r="J155" i="1"/>
  <c r="J3" i="1"/>
  <c r="AR9" i="1"/>
  <c r="L11" i="1"/>
  <c r="K17" i="1"/>
  <c r="AP45" i="1"/>
  <c r="L47" i="1"/>
  <c r="AD50" i="1"/>
  <c r="AR51" i="1"/>
  <c r="AQ55" i="1"/>
  <c r="K58" i="1"/>
  <c r="AQ65" i="1"/>
  <c r="U67" i="1"/>
  <c r="K78" i="1"/>
  <c r="AQ80" i="1"/>
  <c r="L82" i="1"/>
  <c r="L83" i="1"/>
  <c r="AQ96" i="1"/>
  <c r="AP103" i="1"/>
  <c r="AP110" i="1"/>
  <c r="AD115" i="1"/>
  <c r="U123" i="1"/>
  <c r="AR124" i="1"/>
  <c r="L126" i="1"/>
  <c r="AD127" i="1"/>
  <c r="L131" i="1"/>
  <c r="K147" i="1"/>
  <c r="V151" i="1"/>
  <c r="K155" i="1"/>
  <c r="J17" i="1"/>
  <c r="AD12" i="1"/>
  <c r="L35" i="1"/>
  <c r="AQ5" i="1"/>
  <c r="AD6" i="1"/>
  <c r="AS9" i="1"/>
  <c r="AD31" i="1"/>
  <c r="AR32" i="1"/>
  <c r="U36" i="1"/>
  <c r="AS45" i="1"/>
  <c r="AQ50" i="1"/>
  <c r="AP54" i="1"/>
  <c r="AS55" i="1"/>
  <c r="K57" i="1"/>
  <c r="L58" i="1"/>
  <c r="AD64" i="1"/>
  <c r="AP70" i="1"/>
  <c r="AD75" i="1"/>
  <c r="L78" i="1"/>
  <c r="L95" i="1"/>
  <c r="AR96" i="1"/>
  <c r="V98" i="1"/>
  <c r="AD99" i="1"/>
  <c r="AQ110" i="1"/>
  <c r="AS115" i="1"/>
  <c r="U117" i="1"/>
  <c r="AP127" i="1"/>
  <c r="F133" i="1"/>
  <c r="J133" i="1" s="1"/>
  <c r="AD141" i="1"/>
  <c r="J143" i="1"/>
  <c r="J146" i="1"/>
  <c r="AQ25" i="1"/>
  <c r="AD32" i="1"/>
  <c r="K5" i="1"/>
  <c r="F13" i="1"/>
  <c r="J13" i="1" s="1"/>
  <c r="J16" i="1"/>
  <c r="AS25" i="1"/>
  <c r="AQ31" i="1"/>
  <c r="AQ42" i="1"/>
  <c r="AS50" i="1"/>
  <c r="AQ53" i="1"/>
  <c r="AR54" i="1"/>
  <c r="K56" i="1"/>
  <c r="J63" i="1"/>
  <c r="AP64" i="1"/>
  <c r="AQ75" i="1"/>
  <c r="AP99" i="1"/>
  <c r="J105" i="1"/>
  <c r="K114" i="1"/>
  <c r="K119" i="1"/>
  <c r="F121" i="1"/>
  <c r="K121" i="1" s="1"/>
  <c r="AQ127" i="1"/>
  <c r="AR138" i="1"/>
  <c r="AP141" i="1"/>
  <c r="K143" i="1"/>
  <c r="U147" i="1"/>
  <c r="AP148" i="1"/>
  <c r="J150" i="1"/>
  <c r="U58" i="1"/>
  <c r="U78" i="1"/>
  <c r="V82" i="1"/>
  <c r="F97" i="1"/>
  <c r="K97" i="1" s="1"/>
  <c r="U5" i="1"/>
  <c r="L10" i="1"/>
  <c r="AD14" i="1"/>
  <c r="AD21" i="1"/>
  <c r="U24" i="1"/>
  <c r="AQ30" i="1"/>
  <c r="K32" i="1"/>
  <c r="AD35" i="1"/>
  <c r="F37" i="1"/>
  <c r="K38" i="1"/>
  <c r="L56" i="1"/>
  <c r="V57" i="1"/>
  <c r="AP67" i="1"/>
  <c r="AD92" i="1"/>
  <c r="L94" i="1"/>
  <c r="AQ98" i="1"/>
  <c r="AQ104" i="1"/>
  <c r="U105" i="1"/>
  <c r="J107" i="1"/>
  <c r="L116" i="1"/>
  <c r="AP117" i="1"/>
  <c r="AR131" i="1"/>
  <c r="AS134" i="1"/>
  <c r="J136" i="1"/>
  <c r="V140" i="1"/>
  <c r="AQ49" i="1"/>
  <c r="K103" i="1"/>
  <c r="L107" i="1"/>
  <c r="J110" i="1"/>
  <c r="J113" i="1"/>
  <c r="L130" i="1"/>
  <c r="F145" i="1"/>
  <c r="U145" i="1" s="1"/>
  <c r="J4" i="1"/>
  <c r="V7" i="1"/>
  <c r="AS14" i="1"/>
  <c r="AD19" i="1"/>
  <c r="AS21" i="1"/>
  <c r="AS24" i="1"/>
  <c r="AQ35" i="1"/>
  <c r="AD49" i="1"/>
  <c r="K55" i="1"/>
  <c r="AD57" i="1"/>
  <c r="U60" i="1"/>
  <c r="K76" i="1"/>
  <c r="L84" i="1"/>
  <c r="K110" i="1"/>
  <c r="AD122" i="1"/>
  <c r="AD140" i="1"/>
  <c r="L156" i="1"/>
  <c r="AD5" i="1"/>
  <c r="K9" i="1"/>
  <c r="AD10" i="1"/>
  <c r="AS19" i="1"/>
  <c r="F25" i="1"/>
  <c r="K25" i="1" s="1"/>
  <c r="K28" i="1"/>
  <c r="AQ29" i="1"/>
  <c r="AD33" i="1"/>
  <c r="AR35" i="1"/>
  <c r="K54" i="1"/>
  <c r="L55" i="1"/>
  <c r="AQ57" i="1"/>
  <c r="AQ63" i="1"/>
  <c r="K65" i="1"/>
  <c r="AP69" i="1"/>
  <c r="F73" i="1"/>
  <c r="U73" i="1" s="1"/>
  <c r="J75" i="1"/>
  <c r="AP81" i="1"/>
  <c r="AS89" i="1"/>
  <c r="K99" i="1"/>
  <c r="V100" i="1"/>
  <c r="J102" i="1"/>
  <c r="AQ105" i="1"/>
  <c r="AD108" i="1"/>
  <c r="AP122" i="1"/>
  <c r="J124" i="1"/>
  <c r="J135" i="1"/>
  <c r="U139" i="1"/>
  <c r="AR143" i="1"/>
  <c r="L149" i="1"/>
  <c r="V152" i="1"/>
  <c r="V38" i="1"/>
  <c r="AR2" i="1"/>
  <c r="U4" i="1"/>
  <c r="AS5" i="1"/>
  <c r="AP7" i="1"/>
  <c r="AQ10" i="1"/>
  <c r="AR16" i="1"/>
  <c r="AD26" i="1"/>
  <c r="AP33" i="1"/>
  <c r="J40" i="1"/>
  <c r="AD43" i="1"/>
  <c r="J45" i="1"/>
  <c r="AQ46" i="1"/>
  <c r="AQ48" i="1"/>
  <c r="AS57" i="1"/>
  <c r="AR60" i="1"/>
  <c r="L65" i="1"/>
  <c r="AQ69" i="1"/>
  <c r="K75" i="1"/>
  <c r="AD86" i="1"/>
  <c r="AD91" i="1"/>
  <c r="AQ100" i="1"/>
  <c r="U103" i="1"/>
  <c r="AS122" i="1"/>
  <c r="AD128" i="1"/>
  <c r="L132" i="1"/>
  <c r="AQ136" i="1"/>
  <c r="AS146" i="1"/>
  <c r="AD3" i="1"/>
  <c r="AP3" i="1"/>
  <c r="L33" i="1"/>
  <c r="V33" i="1"/>
  <c r="AP2" i="1"/>
  <c r="AP15" i="1"/>
  <c r="AP31" i="1"/>
  <c r="J31" i="1"/>
  <c r="U31" i="1"/>
  <c r="K31" i="1"/>
  <c r="AQ2" i="1"/>
  <c r="AP5" i="1"/>
  <c r="AD7" i="1"/>
  <c r="V12" i="1"/>
  <c r="L14" i="1"/>
  <c r="V14" i="1"/>
  <c r="AQ14" i="1"/>
  <c r="AP21" i="1"/>
  <c r="V29" i="1"/>
  <c r="K29" i="1"/>
  <c r="V39" i="1"/>
  <c r="L39" i="1"/>
  <c r="AP43" i="1"/>
  <c r="J43" i="1"/>
  <c r="U43" i="1"/>
  <c r="K43" i="1"/>
  <c r="AQ40" i="1"/>
  <c r="AD40" i="1"/>
  <c r="AS40" i="1"/>
  <c r="L16" i="1"/>
  <c r="V16" i="1"/>
  <c r="V27" i="1"/>
  <c r="L27" i="1"/>
  <c r="AS47" i="1"/>
  <c r="AR47" i="1"/>
  <c r="AQ47" i="1"/>
  <c r="AP47" i="1"/>
  <c r="AD47" i="1"/>
  <c r="U23" i="1"/>
  <c r="K23" i="1"/>
  <c r="U10" i="1"/>
  <c r="J10" i="1"/>
  <c r="AP40" i="1"/>
  <c r="L64" i="1"/>
  <c r="V64" i="1"/>
  <c r="AQ64" i="1"/>
  <c r="K64" i="1"/>
  <c r="AD4" i="1"/>
  <c r="AQ4" i="1"/>
  <c r="AP4" i="1"/>
  <c r="AP8" i="1"/>
  <c r="AD8" i="1"/>
  <c r="AS39" i="1"/>
  <c r="AR39" i="1"/>
  <c r="AQ39" i="1"/>
  <c r="AP39" i="1"/>
  <c r="AQ3" i="1"/>
  <c r="AQ6" i="1"/>
  <c r="AQ13" i="1"/>
  <c r="AS13" i="1"/>
  <c r="AD13" i="1"/>
  <c r="K20" i="1"/>
  <c r="J20" i="1"/>
  <c r="K21" i="1"/>
  <c r="J23" i="1"/>
  <c r="AD39" i="1"/>
  <c r="L6" i="1"/>
  <c r="K16" i="1"/>
  <c r="U18" i="1"/>
  <c r="K18" i="1"/>
  <c r="J18" i="1"/>
  <c r="V19" i="1"/>
  <c r="AQ19" i="1"/>
  <c r="L22" i="1"/>
  <c r="K22" i="1"/>
  <c r="AD34" i="1"/>
  <c r="AS34" i="1"/>
  <c r="AQ34" i="1"/>
  <c r="AR40" i="1"/>
  <c r="AQ74" i="1"/>
  <c r="AS74" i="1"/>
  <c r="AR74" i="1"/>
  <c r="AP74" i="1"/>
  <c r="AD74" i="1"/>
  <c r="L93" i="1"/>
  <c r="AQ93" i="1"/>
  <c r="V93" i="1"/>
  <c r="K93" i="1"/>
  <c r="AD106" i="1"/>
  <c r="AS106" i="1"/>
  <c r="AP106" i="1"/>
  <c r="AR106" i="1"/>
  <c r="AQ106" i="1"/>
  <c r="K3" i="1"/>
  <c r="AR3" i="1"/>
  <c r="U7" i="1"/>
  <c r="K7" i="1"/>
  <c r="AQ7" i="1"/>
  <c r="K10" i="1"/>
  <c r="K19" i="1"/>
  <c r="V20" i="1"/>
  <c r="L20" i="1"/>
  <c r="AD36" i="1"/>
  <c r="AP36" i="1"/>
  <c r="AQ36" i="1"/>
  <c r="AS36" i="1"/>
  <c r="L45" i="1"/>
  <c r="V45" i="1"/>
  <c r="AQ45" i="1"/>
  <c r="K45" i="1"/>
  <c r="AS59" i="1"/>
  <c r="AR59" i="1"/>
  <c r="AQ59" i="1"/>
  <c r="AP59" i="1"/>
  <c r="AD59" i="1"/>
  <c r="K6" i="1"/>
  <c r="J6" i="1"/>
  <c r="J21" i="1"/>
  <c r="J11" i="1"/>
  <c r="K11" i="1"/>
  <c r="L3" i="1"/>
  <c r="AS3" i="1"/>
  <c r="U6" i="1"/>
  <c r="AD9" i="1"/>
  <c r="AQ9" i="1"/>
  <c r="AQ33" i="1"/>
  <c r="V41" i="1"/>
  <c r="L41" i="1"/>
  <c r="K41" i="1"/>
  <c r="AD2" i="1"/>
  <c r="K12" i="1"/>
  <c r="AS15" i="1"/>
  <c r="AR15" i="1"/>
  <c r="AD15" i="1"/>
  <c r="U20" i="1"/>
  <c r="AR28" i="1"/>
  <c r="AQ28" i="1"/>
  <c r="AP28" i="1"/>
  <c r="AD28" i="1"/>
  <c r="AR34" i="1"/>
  <c r="V60" i="1"/>
  <c r="AQ60" i="1"/>
  <c r="L60" i="1"/>
  <c r="K60" i="1"/>
  <c r="AQ61" i="1"/>
  <c r="AS61" i="1"/>
  <c r="AR61" i="1"/>
  <c r="AP61" i="1"/>
  <c r="AD61" i="1"/>
  <c r="V108" i="1"/>
  <c r="L108" i="1"/>
  <c r="K108" i="1"/>
  <c r="AQ108" i="1"/>
  <c r="K15" i="1"/>
  <c r="U15" i="1"/>
  <c r="AQ12" i="1"/>
  <c r="AS20" i="1"/>
  <c r="AQ20" i="1"/>
  <c r="AR20" i="1"/>
  <c r="AP20" i="1"/>
  <c r="AP23" i="1"/>
  <c r="L70" i="1"/>
  <c r="V70" i="1"/>
  <c r="AS83" i="1"/>
  <c r="AP83" i="1"/>
  <c r="AR83" i="1"/>
  <c r="AQ83" i="1"/>
  <c r="AD83" i="1"/>
  <c r="V8" i="1"/>
  <c r="L8" i="1"/>
  <c r="AR8" i="1"/>
  <c r="AD24" i="1"/>
  <c r="AP24" i="1"/>
  <c r="AR24" i="1"/>
  <c r="L62" i="1"/>
  <c r="V62" i="1"/>
  <c r="AQ62" i="1"/>
  <c r="K62" i="1"/>
  <c r="U66" i="1"/>
  <c r="K66" i="1"/>
  <c r="J66" i="1"/>
  <c r="K27" i="1"/>
  <c r="J27" i="1"/>
  <c r="AQ8" i="1"/>
  <c r="AS4" i="1"/>
  <c r="K8" i="1"/>
  <c r="AD22" i="1"/>
  <c r="AS22" i="1"/>
  <c r="AR22" i="1"/>
  <c r="AP22" i="1"/>
  <c r="AP41" i="1"/>
  <c r="AD41" i="1"/>
  <c r="AS41" i="1"/>
  <c r="AR41" i="1"/>
  <c r="AQ41" i="1"/>
  <c r="AQ18" i="1"/>
  <c r="AR18" i="1"/>
  <c r="AP18" i="1"/>
  <c r="AD18" i="1"/>
  <c r="U2" i="1"/>
  <c r="AS8" i="1"/>
  <c r="K13" i="1"/>
  <c r="U13" i="1"/>
  <c r="AD20" i="1"/>
  <c r="AS11" i="1"/>
  <c r="AQ11" i="1"/>
  <c r="AP11" i="1"/>
  <c r="AP17" i="1"/>
  <c r="AD17" i="1"/>
  <c r="AR17" i="1"/>
  <c r="AS17" i="1"/>
  <c r="AQ27" i="1"/>
  <c r="T241" i="1"/>
  <c r="AR6" i="1"/>
  <c r="AR42" i="1"/>
  <c r="U19" i="1"/>
  <c r="V21" i="1"/>
  <c r="AQ23" i="1"/>
  <c r="AP27" i="1"/>
  <c r="K33" i="1"/>
  <c r="K39" i="1"/>
  <c r="AS42" i="1"/>
  <c r="L48" i="1"/>
  <c r="AP50" i="1"/>
  <c r="K52" i="1"/>
  <c r="AQ52" i="1"/>
  <c r="J54" i="1"/>
  <c r="J56" i="1"/>
  <c r="U70" i="1"/>
  <c r="K70" i="1"/>
  <c r="L72" i="1"/>
  <c r="AQ72" i="1"/>
  <c r="V74" i="1"/>
  <c r="J79" i="1"/>
  <c r="K79" i="1"/>
  <c r="AD82" i="1"/>
  <c r="AP82" i="1"/>
  <c r="AP84" i="1"/>
  <c r="AR84" i="1"/>
  <c r="AD84" i="1"/>
  <c r="AS84" i="1"/>
  <c r="AQ84" i="1"/>
  <c r="AQ91" i="1"/>
  <c r="J93" i="1"/>
  <c r="U93" i="1"/>
  <c r="AP94" i="1"/>
  <c r="K111" i="1"/>
  <c r="AD118" i="1"/>
  <c r="AR118" i="1"/>
  <c r="AS118" i="1"/>
  <c r="AS44" i="1"/>
  <c r="AQ44" i="1"/>
  <c r="V46" i="1"/>
  <c r="V50" i="1"/>
  <c r="V52" i="1"/>
  <c r="AP65" i="1"/>
  <c r="AD65" i="1"/>
  <c r="AR70" i="1"/>
  <c r="AP77" i="1"/>
  <c r="AD78" i="1"/>
  <c r="AQ78" i="1"/>
  <c r="V101" i="1"/>
  <c r="AQ101" i="1"/>
  <c r="L101" i="1"/>
  <c r="AQ109" i="1"/>
  <c r="AR109" i="1"/>
  <c r="AP109" i="1"/>
  <c r="AD109" i="1"/>
  <c r="AS116" i="1"/>
  <c r="AD116" i="1"/>
  <c r="AP116" i="1"/>
  <c r="AQ120" i="1"/>
  <c r="K126" i="1"/>
  <c r="U126" i="1"/>
  <c r="J126" i="1"/>
  <c r="AD135" i="1"/>
  <c r="AS135" i="1"/>
  <c r="AR135" i="1"/>
  <c r="AQ135" i="1"/>
  <c r="V137" i="1"/>
  <c r="L137" i="1"/>
  <c r="K137" i="1"/>
  <c r="AQ137" i="1"/>
  <c r="K51" i="1"/>
  <c r="U56" i="1"/>
  <c r="AQ58" i="1"/>
  <c r="AS70" i="1"/>
  <c r="AQ77" i="1"/>
  <c r="AR85" i="1"/>
  <c r="U88" i="1"/>
  <c r="J88" i="1"/>
  <c r="K90" i="1"/>
  <c r="J90" i="1"/>
  <c r="J96" i="1"/>
  <c r="K96" i="1"/>
  <c r="AP98" i="1"/>
  <c r="U98" i="1"/>
  <c r="J98" i="1"/>
  <c r="AR112" i="1"/>
  <c r="AD112" i="1"/>
  <c r="AQ112" i="1"/>
  <c r="AP112" i="1"/>
  <c r="AD113" i="1"/>
  <c r="AP113" i="1"/>
  <c r="AS113" i="1"/>
  <c r="AQ114" i="1"/>
  <c r="AP114" i="1"/>
  <c r="AD114" i="1"/>
  <c r="AQ128" i="1"/>
  <c r="J132" i="1"/>
  <c r="U132" i="1"/>
  <c r="K132" i="1"/>
  <c r="AP135" i="1"/>
  <c r="L43" i="1"/>
  <c r="AD44" i="1"/>
  <c r="J47" i="1"/>
  <c r="AD48" i="1"/>
  <c r="AP48" i="1"/>
  <c r="AP55" i="1"/>
  <c r="J55" i="1"/>
  <c r="AD63" i="1"/>
  <c r="AP66" i="1"/>
  <c r="K68" i="1"/>
  <c r="AP68" i="1"/>
  <c r="AR77" i="1"/>
  <c r="J80" i="1"/>
  <c r="L81" i="1"/>
  <c r="V81" i="1"/>
  <c r="K81" i="1"/>
  <c r="U87" i="1"/>
  <c r="K87" i="1"/>
  <c r="U100" i="1"/>
  <c r="J100" i="1"/>
  <c r="K100" i="1"/>
  <c r="K101" i="1"/>
  <c r="AP108" i="1"/>
  <c r="AS108" i="1"/>
  <c r="AS111" i="1"/>
  <c r="AP111" i="1"/>
  <c r="AD111" i="1"/>
  <c r="AP142" i="1"/>
  <c r="AD142" i="1"/>
  <c r="AQ142" i="1"/>
  <c r="AS142" i="1"/>
  <c r="AR142" i="1"/>
  <c r="AD46" i="1"/>
  <c r="AS46" i="1"/>
  <c r="AP10" i="1"/>
  <c r="AP12" i="1"/>
  <c r="AS12" i="1"/>
  <c r="K24" i="1"/>
  <c r="K26" i="1"/>
  <c r="J28" i="1"/>
  <c r="AP29" i="1"/>
  <c r="AD29" i="1"/>
  <c r="AS37" i="1"/>
  <c r="U39" i="1"/>
  <c r="AD42" i="1"/>
  <c r="AQ43" i="1"/>
  <c r="K47" i="1"/>
  <c r="J51" i="1"/>
  <c r="AS56" i="1"/>
  <c r="AQ56" i="1"/>
  <c r="J57" i="1"/>
  <c r="AR66" i="1"/>
  <c r="AQ68" i="1"/>
  <c r="AD69" i="1"/>
  <c r="AR73" i="1"/>
  <c r="AS77" i="1"/>
  <c r="K85" i="1"/>
  <c r="U85" i="1"/>
  <c r="K86" i="1"/>
  <c r="AP86" i="1"/>
  <c r="J86" i="1"/>
  <c r="K88" i="1"/>
  <c r="V97" i="1"/>
  <c r="L97" i="1"/>
  <c r="K98" i="1"/>
  <c r="AQ118" i="1"/>
  <c r="J123" i="1"/>
  <c r="K123" i="1"/>
  <c r="AQ124" i="1"/>
  <c r="V124" i="1"/>
  <c r="L124" i="1"/>
  <c r="AS66" i="1"/>
  <c r="AR68" i="1"/>
  <c r="J120" i="1"/>
  <c r="U120" i="1"/>
  <c r="K120" i="1"/>
  <c r="U153" i="1"/>
  <c r="K153" i="1"/>
  <c r="J153" i="1"/>
  <c r="G241" i="1"/>
  <c r="L5" i="1"/>
  <c r="AD25" i="1"/>
  <c r="U26" i="1"/>
  <c r="AQ26" i="1"/>
  <c r="K30" i="1"/>
  <c r="AP30" i="1"/>
  <c r="K44" i="1"/>
  <c r="AR49" i="1"/>
  <c r="AQ51" i="1"/>
  <c r="L53" i="1"/>
  <c r="AD58" i="1"/>
  <c r="AS58" i="1"/>
  <c r="AD60" i="1"/>
  <c r="AP60" i="1"/>
  <c r="U68" i="1"/>
  <c r="AS68" i="1"/>
  <c r="K71" i="1"/>
  <c r="AQ76" i="1"/>
  <c r="V76" i="1"/>
  <c r="AR79" i="1"/>
  <c r="AP79" i="1"/>
  <c r="U80" i="1"/>
  <c r="J84" i="1"/>
  <c r="U84" i="1"/>
  <c r="K84" i="1"/>
  <c r="J85" i="1"/>
  <c r="U90" i="1"/>
  <c r="U96" i="1"/>
  <c r="AS112" i="1"/>
  <c r="AQ113" i="1"/>
  <c r="AR114" i="1"/>
  <c r="AR116" i="1"/>
  <c r="V120" i="1"/>
  <c r="L120" i="1"/>
  <c r="K124" i="1"/>
  <c r="AQ126" i="1"/>
  <c r="AS126" i="1"/>
  <c r="AD126" i="1"/>
  <c r="AP129" i="1"/>
  <c r="AD129" i="1"/>
  <c r="AS129" i="1"/>
  <c r="AR129" i="1"/>
  <c r="AS49" i="1"/>
  <c r="AR81" i="1"/>
  <c r="AS81" i="1"/>
  <c r="AS100" i="1"/>
  <c r="AP100" i="1"/>
  <c r="AR100" i="1"/>
  <c r="AD100" i="1"/>
  <c r="L106" i="1"/>
  <c r="K106" i="1"/>
  <c r="K116" i="1"/>
  <c r="U116" i="1"/>
  <c r="V118" i="1"/>
  <c r="L118" i="1"/>
  <c r="K118" i="1"/>
  <c r="AP63" i="1"/>
  <c r="U72" i="1"/>
  <c r="K72" i="1"/>
  <c r="AD73" i="1"/>
  <c r="AQ73" i="1"/>
  <c r="K74" i="1"/>
  <c r="AP76" i="1"/>
  <c r="AD81" i="1"/>
  <c r="AQ88" i="1"/>
  <c r="AP88" i="1"/>
  <c r="AQ90" i="1"/>
  <c r="AS90" i="1"/>
  <c r="AP90" i="1"/>
  <c r="AD90" i="1"/>
  <c r="AD94" i="1"/>
  <c r="AQ94" i="1"/>
  <c r="AR95" i="1"/>
  <c r="AP95" i="1"/>
  <c r="AQ97" i="1"/>
  <c r="AS97" i="1"/>
  <c r="AD97" i="1"/>
  <c r="K107" i="1"/>
  <c r="J115" i="1"/>
  <c r="U115" i="1"/>
  <c r="K115" i="1"/>
  <c r="AP115" i="1"/>
  <c r="J116" i="1"/>
  <c r="AP120" i="1"/>
  <c r="AR120" i="1"/>
  <c r="AD120" i="1"/>
  <c r="U134" i="1"/>
  <c r="J134" i="1"/>
  <c r="K134" i="1"/>
  <c r="AP134" i="1"/>
  <c r="AS32" i="1"/>
  <c r="AQ32" i="1"/>
  <c r="AR44" i="1"/>
  <c r="AP46" i="1"/>
  <c r="K48" i="1"/>
  <c r="K50" i="1"/>
  <c r="J52" i="1"/>
  <c r="AP53" i="1"/>
  <c r="AD53" i="1"/>
  <c r="U61" i="1"/>
  <c r="U63" i="1"/>
  <c r="AR63" i="1"/>
  <c r="AR65" i="1"/>
  <c r="AD66" i="1"/>
  <c r="AS69" i="1"/>
  <c r="AR71" i="1"/>
  <c r="AP71" i="1"/>
  <c r="J72" i="1"/>
  <c r="AP72" i="1"/>
  <c r="U76" i="1"/>
  <c r="AS78" i="1"/>
  <c r="AQ85" i="1"/>
  <c r="AP85" i="1"/>
  <c r="AD85" i="1"/>
  <c r="AS87" i="1"/>
  <c r="AR87" i="1"/>
  <c r="AD87" i="1"/>
  <c r="AQ87" i="1"/>
  <c r="AP87" i="1"/>
  <c r="AD88" i="1"/>
  <c r="L128" i="1"/>
  <c r="V92" i="1"/>
  <c r="L92" i="1"/>
  <c r="AS117" i="1"/>
  <c r="K128" i="1"/>
  <c r="U128" i="1"/>
  <c r="J128" i="1"/>
  <c r="AP128" i="1"/>
  <c r="K131" i="1"/>
  <c r="K138" i="1"/>
  <c r="U138" i="1"/>
  <c r="J138" i="1"/>
  <c r="U129" i="1"/>
  <c r="J129" i="1"/>
  <c r="AD150" i="1"/>
  <c r="AQ150" i="1"/>
  <c r="AS150" i="1"/>
  <c r="L153" i="1"/>
  <c r="V153" i="1"/>
  <c r="K140" i="1"/>
  <c r="J140" i="1"/>
  <c r="AP140" i="1"/>
  <c r="AD143" i="1"/>
  <c r="AQ143" i="1"/>
  <c r="AS80" i="1"/>
  <c r="AP80" i="1"/>
  <c r="K104" i="1"/>
  <c r="U104" i="1"/>
  <c r="AP105" i="1"/>
  <c r="AD105" i="1"/>
  <c r="U112" i="1"/>
  <c r="K112" i="1"/>
  <c r="U114" i="1"/>
  <c r="AQ115" i="1"/>
  <c r="V115" i="1"/>
  <c r="L115" i="1"/>
  <c r="AS123" i="1"/>
  <c r="AR123" i="1"/>
  <c r="K129" i="1"/>
  <c r="AQ140" i="1"/>
  <c r="AR153" i="1"/>
  <c r="AP19" i="1"/>
  <c r="K69" i="1"/>
  <c r="AD89" i="1"/>
  <c r="AP89" i="1"/>
  <c r="AR89" i="1"/>
  <c r="AS92" i="1"/>
  <c r="AR92" i="1"/>
  <c r="K109" i="1"/>
  <c r="U109" i="1"/>
  <c r="J109" i="1"/>
  <c r="U111" i="1"/>
  <c r="AQ138" i="1"/>
  <c r="AR150" i="1"/>
  <c r="L122" i="1"/>
  <c r="K122" i="1"/>
  <c r="V129" i="1"/>
  <c r="L141" i="1"/>
  <c r="AQ141" i="1"/>
  <c r="J154" i="1"/>
  <c r="U154" i="1"/>
  <c r="K154" i="1"/>
  <c r="J69" i="1"/>
  <c r="J91" i="1"/>
  <c r="AP91" i="1"/>
  <c r="U91" i="1"/>
  <c r="K91" i="1"/>
  <c r="L99" i="1"/>
  <c r="AQ99" i="1"/>
  <c r="L104" i="1"/>
  <c r="L112" i="1"/>
  <c r="J119" i="1"/>
  <c r="AQ122" i="1"/>
  <c r="V125" i="1"/>
  <c r="K125" i="1"/>
  <c r="K130" i="1"/>
  <c r="AQ130" i="1"/>
  <c r="U140" i="1"/>
  <c r="AP143" i="1"/>
  <c r="L134" i="1"/>
  <c r="AQ134" i="1"/>
  <c r="L146" i="1"/>
  <c r="AD155" i="1"/>
  <c r="AQ155" i="1"/>
  <c r="AP155" i="1"/>
  <c r="AR155" i="1"/>
  <c r="J127" i="1"/>
  <c r="K127" i="1"/>
  <c r="AP131" i="1"/>
  <c r="U144" i="1"/>
  <c r="J144" i="1"/>
  <c r="K144" i="1"/>
  <c r="AS155" i="1"/>
  <c r="L86" i="1"/>
  <c r="AQ86" i="1"/>
  <c r="V86" i="1"/>
  <c r="V89" i="1"/>
  <c r="K89" i="1"/>
  <c r="AP92" i="1"/>
  <c r="U95" i="1"/>
  <c r="K95" i="1"/>
  <c r="AR105" i="1"/>
  <c r="L117" i="1"/>
  <c r="V117" i="1"/>
  <c r="AQ117" i="1"/>
  <c r="J131" i="1"/>
  <c r="V145" i="1"/>
  <c r="L145" i="1"/>
  <c r="U156" i="1"/>
  <c r="K156" i="1"/>
  <c r="J156" i="1"/>
  <c r="AP96" i="1"/>
  <c r="AS133" i="1"/>
  <c r="AQ133" i="1"/>
  <c r="U141" i="1"/>
  <c r="K141" i="1"/>
  <c r="K146" i="1"/>
  <c r="U152" i="1"/>
  <c r="K152" i="1"/>
  <c r="J152" i="1"/>
  <c r="AD96" i="1"/>
  <c r="AD101" i="1"/>
  <c r="AP101" i="1"/>
  <c r="AQ121" i="1"/>
  <c r="L123" i="1"/>
  <c r="AR128" i="1"/>
  <c r="AD131" i="1"/>
  <c r="AQ132" i="1"/>
  <c r="K136" i="1"/>
  <c r="AD137" i="1"/>
  <c r="AP137" i="1"/>
  <c r="V142" i="1"/>
  <c r="L142" i="1"/>
  <c r="AP130" i="1"/>
  <c r="AD130" i="1"/>
  <c r="AS140" i="1"/>
  <c r="U148" i="1"/>
  <c r="V149" i="1"/>
  <c r="AS152" i="1"/>
  <c r="AR148" i="1"/>
  <c r="AR147" i="1"/>
  <c r="AS148" i="1"/>
  <c r="AP132" i="1"/>
  <c r="AP144" i="1"/>
  <c r="AQ145" i="1"/>
  <c r="AS147" i="1"/>
  <c r="J151" i="1"/>
  <c r="AR145" i="1"/>
  <c r="K151" i="1"/>
  <c r="L152" i="1"/>
  <c r="L139" i="1"/>
  <c r="L151" i="1"/>
  <c r="AP156" i="1" l="1"/>
  <c r="AR154" i="1"/>
  <c r="AQ151" i="1"/>
  <c r="AD136" i="1"/>
  <c r="AP136" i="1"/>
  <c r="AP119" i="1"/>
  <c r="AP102" i="1"/>
  <c r="AR119" i="1"/>
  <c r="AS151" i="1"/>
  <c r="AQ154" i="1"/>
  <c r="AS136" i="1"/>
  <c r="AQ119" i="1"/>
  <c r="AR125" i="1"/>
  <c r="AS139" i="1"/>
  <c r="AD151" i="1"/>
  <c r="AP151" i="1"/>
  <c r="AQ125" i="1"/>
  <c r="AD125" i="1"/>
  <c r="AP154" i="1"/>
  <c r="AR137" i="1"/>
  <c r="AS154" i="1"/>
  <c r="AP125" i="1"/>
  <c r="AD102" i="1"/>
  <c r="AQ102" i="1"/>
  <c r="AR102" i="1"/>
  <c r="AD119" i="1"/>
  <c r="AS153" i="1"/>
  <c r="AR149" i="1"/>
  <c r="AQ149" i="1"/>
  <c r="AP149" i="1"/>
  <c r="AD149" i="1"/>
  <c r="AQ111" i="1"/>
  <c r="AR111" i="1"/>
  <c r="AD153" i="1"/>
  <c r="AP153" i="1"/>
  <c r="AP139" i="1"/>
  <c r="AQ139" i="1"/>
  <c r="AD146" i="1"/>
  <c r="AP146" i="1"/>
  <c r="AQ156" i="1"/>
  <c r="AP138" i="1"/>
  <c r="AQ146" i="1"/>
  <c r="AD138" i="1"/>
  <c r="AD139" i="1"/>
  <c r="V241" i="1"/>
  <c r="L241" i="1"/>
  <c r="J246" i="1" s="1"/>
  <c r="F241" i="1"/>
  <c r="H245" i="1" s="1"/>
  <c r="AP121" i="1"/>
  <c r="AR156" i="1"/>
  <c r="AD156" i="1"/>
  <c r="AP49" i="1"/>
  <c r="K133" i="1"/>
  <c r="AP133" i="1"/>
  <c r="U133" i="1"/>
  <c r="K37" i="1"/>
  <c r="J37" i="1"/>
  <c r="AP37" i="1"/>
  <c r="U25" i="1"/>
  <c r="J25" i="1"/>
  <c r="AP73" i="1"/>
  <c r="J73" i="1"/>
  <c r="AP25" i="1"/>
  <c r="AP145" i="1"/>
  <c r="U97" i="1"/>
  <c r="J97" i="1"/>
  <c r="AP97" i="1"/>
  <c r="K73" i="1"/>
  <c r="J145" i="1"/>
  <c r="U37" i="1"/>
  <c r="AP13" i="1"/>
  <c r="K49" i="1"/>
  <c r="U49" i="1"/>
  <c r="K145" i="1"/>
  <c r="K241" i="1" s="1"/>
  <c r="I246" i="1" s="1"/>
  <c r="U121" i="1"/>
  <c r="J121" i="1"/>
  <c r="F244" i="1"/>
  <c r="J244" i="1"/>
  <c r="H246" i="1"/>
  <c r="U241" i="1" l="1"/>
  <c r="J241" i="1"/>
  <c r="I245" i="1" s="1"/>
  <c r="F246" i="1"/>
  <c r="AQ241" i="1"/>
  <c r="I244" i="1"/>
  <c r="J245" i="1"/>
  <c r="AP241" i="1"/>
  <c r="AR241" i="1"/>
  <c r="AS241" i="1"/>
  <c r="F245" i="1"/>
  <c r="U257" i="1" l="1"/>
  <c r="U258" i="1" s="1"/>
  <c r="Y253" i="1"/>
  <c r="Z253" i="1" s="1"/>
  <c r="U252" i="1"/>
  <c r="B254" i="1" s="1"/>
  <c r="AA253" i="1"/>
  <c r="AB253" i="1"/>
  <c r="AP247" i="1"/>
  <c r="Z153" i="1"/>
  <c r="AG126" i="1"/>
  <c r="Z97" i="1"/>
  <c r="Z150" i="1"/>
  <c r="Z144" i="1"/>
  <c r="Z116" i="1"/>
  <c r="Z99" i="1"/>
  <c r="Z118" i="1"/>
  <c r="AG49" i="1"/>
  <c r="Z147" i="1"/>
  <c r="Z44" i="1"/>
  <c r="Z92" i="1"/>
  <c r="Z91" i="1"/>
  <c r="Z25" i="1"/>
  <c r="Z155" i="1"/>
  <c r="AG72" i="1"/>
  <c r="Z45" i="1"/>
  <c r="AG114" i="1"/>
  <c r="AG59" i="1"/>
  <c r="AG53" i="1"/>
  <c r="AG26" i="1"/>
  <c r="AG87" i="1"/>
  <c r="Z4" i="1"/>
  <c r="AG5" i="1"/>
  <c r="AG43" i="1"/>
  <c r="AG10" i="1"/>
  <c r="AG119" i="1"/>
  <c r="AG27" i="1"/>
  <c r="AG50" i="1"/>
  <c r="Z27" i="1"/>
  <c r="Z105" i="1"/>
  <c r="AG19" i="1"/>
  <c r="Z17" i="1"/>
  <c r="Z14" i="1"/>
  <c r="AG61" i="1"/>
  <c r="Z120" i="1"/>
  <c r="AG9" i="1"/>
  <c r="AG149" i="1"/>
  <c r="AG92" i="1"/>
  <c r="AG156" i="1"/>
  <c r="AG145" i="1"/>
  <c r="Z140" i="1"/>
  <c r="Z113" i="1"/>
  <c r="AG98" i="1"/>
  <c r="Z111" i="1"/>
  <c r="Z42" i="1"/>
  <c r="AG144" i="1"/>
  <c r="AG39" i="1"/>
  <c r="Z89" i="1"/>
  <c r="Z88" i="1"/>
  <c r="AG20" i="1"/>
  <c r="AG91" i="1"/>
  <c r="Z68" i="1"/>
  <c r="Z43" i="1"/>
  <c r="Z79" i="1"/>
  <c r="AG36" i="1"/>
  <c r="Z33" i="1"/>
  <c r="Z23" i="1"/>
  <c r="Z76" i="1"/>
  <c r="AG58" i="1"/>
  <c r="AG2" i="1"/>
  <c r="AG31" i="1"/>
  <c r="AG66" i="1"/>
  <c r="AG80" i="1"/>
  <c r="AG133" i="1"/>
  <c r="AG106" i="1"/>
  <c r="AG107" i="1"/>
  <c r="Z128" i="1"/>
  <c r="AG76" i="1"/>
  <c r="AG96" i="1"/>
  <c r="Z41" i="1"/>
  <c r="Z11" i="1"/>
  <c r="Z67" i="1"/>
  <c r="Z5" i="1"/>
  <c r="Z21" i="1"/>
  <c r="Z94" i="1"/>
  <c r="AG123" i="1"/>
  <c r="Z107" i="1"/>
  <c r="AG136" i="1"/>
  <c r="AG101" i="1"/>
  <c r="AG14" i="1"/>
  <c r="Z152" i="1"/>
  <c r="Z154" i="1"/>
  <c r="Z85" i="1"/>
  <c r="AG153" i="1"/>
  <c r="Z138" i="1"/>
  <c r="AG135" i="1"/>
  <c r="AG125" i="1"/>
  <c r="Z110" i="1"/>
  <c r="Z108" i="1"/>
  <c r="AG37" i="1"/>
  <c r="AG130" i="1"/>
  <c r="Z32" i="1"/>
  <c r="Z149" i="1"/>
  <c r="AG84" i="1"/>
  <c r="Z13" i="1"/>
  <c r="Z87" i="1"/>
  <c r="AG52" i="1"/>
  <c r="AG42" i="1"/>
  <c r="Z75" i="1"/>
  <c r="AG34" i="1"/>
  <c r="Z29" i="1"/>
  <c r="Z112" i="1"/>
  <c r="AG64" i="1"/>
  <c r="AG35" i="1"/>
  <c r="Z8" i="1"/>
  <c r="Z28" i="1"/>
  <c r="AG75" i="1"/>
  <c r="AG147" i="1"/>
  <c r="AG152" i="1"/>
  <c r="AG111" i="1"/>
  <c r="Z141" i="1"/>
  <c r="Z30" i="1"/>
  <c r="Z127" i="1"/>
  <c r="Z57" i="1"/>
  <c r="Z64" i="1"/>
  <c r="AG62" i="1"/>
  <c r="AG41" i="1"/>
  <c r="AG30" i="1"/>
  <c r="AG8" i="1"/>
  <c r="Z117" i="1"/>
  <c r="AG143" i="1"/>
  <c r="Z62" i="1"/>
  <c r="Z145" i="1"/>
  <c r="Z126" i="1"/>
  <c r="AG113" i="1"/>
  <c r="AG108" i="1"/>
  <c r="AG103" i="1"/>
  <c r="Z136" i="1"/>
  <c r="Z101" i="1"/>
  <c r="AG25" i="1"/>
  <c r="AG102" i="1"/>
  <c r="Z20" i="1"/>
  <c r="Z137" i="1"/>
  <c r="Z69" i="1"/>
  <c r="AG94" i="1"/>
  <c r="Z55" i="1"/>
  <c r="Z47" i="1"/>
  <c r="Z39" i="1"/>
  <c r="Z60" i="1"/>
  <c r="AG6" i="1"/>
  <c r="Z12" i="1"/>
  <c r="AG47" i="1"/>
  <c r="Z59" i="1"/>
  <c r="AG24" i="1"/>
  <c r="AG29" i="1"/>
  <c r="Z16" i="1"/>
  <c r="AG22" i="1"/>
  <c r="AG40" i="1"/>
  <c r="Z19" i="1"/>
  <c r="AG129" i="1"/>
  <c r="AG95" i="1"/>
  <c r="AG154" i="1"/>
  <c r="AG140" i="1"/>
  <c r="AG121" i="1"/>
  <c r="Z106" i="1"/>
  <c r="AG105" i="1"/>
  <c r="AG100" i="1"/>
  <c r="Z93" i="1"/>
  <c r="Z18" i="1"/>
  <c r="Z95" i="1"/>
  <c r="AG15" i="1"/>
  <c r="AG67" i="1"/>
  <c r="Z84" i="1"/>
  <c r="AG54" i="1"/>
  <c r="Z96" i="1"/>
  <c r="AG21" i="1"/>
  <c r="Z58" i="1"/>
  <c r="Z31" i="1"/>
  <c r="AG7" i="1"/>
  <c r="AG131" i="1"/>
  <c r="Z40" i="1"/>
  <c r="AG23" i="1"/>
  <c r="Z24" i="1"/>
  <c r="Z15" i="1"/>
  <c r="AG18" i="1"/>
  <c r="Z38" i="1"/>
  <c r="Z22" i="1"/>
  <c r="Z46" i="1"/>
  <c r="B253" i="1"/>
  <c r="Z151" i="1"/>
  <c r="Z133" i="1"/>
  <c r="Z146" i="1"/>
  <c r="Z114" i="1"/>
  <c r="Z103" i="1"/>
  <c r="AG79" i="1"/>
  <c r="AG83" i="1"/>
  <c r="Z135" i="1"/>
  <c r="Z81" i="1"/>
  <c r="AG13" i="1"/>
  <c r="AG88" i="1"/>
  <c r="Z142" i="1"/>
  <c r="Z61" i="1"/>
  <c r="Z82" i="1"/>
  <c r="Z53" i="1"/>
  <c r="Z72" i="1"/>
  <c r="AG110" i="1"/>
  <c r="AG146" i="1"/>
  <c r="AG155" i="1"/>
  <c r="AG128" i="1"/>
  <c r="AG141" i="1"/>
  <c r="AG109" i="1"/>
  <c r="Z100" i="1"/>
  <c r="Z74" i="1"/>
  <c r="AG134" i="1"/>
  <c r="AG78" i="1"/>
  <c r="AG82" i="1"/>
  <c r="Z148" i="1"/>
  <c r="Z125" i="1"/>
  <c r="AG56" i="1"/>
  <c r="AG81" i="1"/>
  <c r="Z51" i="1"/>
  <c r="Z73" i="1"/>
  <c r="AG17" i="1"/>
  <c r="AG38" i="1"/>
  <c r="AG117" i="1"/>
  <c r="Z52" i="1"/>
  <c r="AG120" i="1"/>
  <c r="Z36" i="1"/>
  <c r="Z3" i="1"/>
  <c r="Z6" i="1"/>
  <c r="Z2" i="1"/>
  <c r="AG73" i="1"/>
  <c r="Z9" i="1"/>
  <c r="Z50" i="1"/>
  <c r="Z34" i="1"/>
  <c r="Z10" i="1"/>
  <c r="AG86" i="1"/>
  <c r="Z63" i="1"/>
  <c r="AG148" i="1"/>
  <c r="AG70" i="1"/>
  <c r="AG4" i="1"/>
  <c r="Z48" i="1"/>
  <c r="AG16" i="1"/>
  <c r="Z109" i="1"/>
  <c r="AG127" i="1"/>
  <c r="AG60" i="1"/>
  <c r="Z78" i="1"/>
  <c r="Z139" i="1"/>
  <c r="AG150" i="1"/>
  <c r="Z121" i="1"/>
  <c r="Z102" i="1"/>
  <c r="AG90" i="1"/>
  <c r="AG69" i="1"/>
  <c r="AG139" i="1"/>
  <c r="Z132" i="1"/>
  <c r="Z71" i="1"/>
  <c r="AG74" i="1"/>
  <c r="AG142" i="1"/>
  <c r="AG124" i="1"/>
  <c r="Z49" i="1"/>
  <c r="AG77" i="1"/>
  <c r="AG132" i="1"/>
  <c r="AG48" i="1"/>
  <c r="Z35" i="1"/>
  <c r="AG115" i="1"/>
  <c r="Z115" i="1"/>
  <c r="Z26" i="1"/>
  <c r="AG122" i="1"/>
  <c r="Z123" i="1"/>
  <c r="AG112" i="1"/>
  <c r="Z104" i="1"/>
  <c r="Z80" i="1"/>
  <c r="Z56" i="1"/>
  <c r="Z77" i="1"/>
  <c r="Z134" i="1"/>
  <c r="Z143" i="1"/>
  <c r="AG151" i="1"/>
  <c r="AG116" i="1"/>
  <c r="AG97" i="1"/>
  <c r="Z83" i="1"/>
  <c r="Z156" i="1"/>
  <c r="Z130" i="1"/>
  <c r="Z129" i="1"/>
  <c r="Z66" i="1"/>
  <c r="AG63" i="1"/>
  <c r="AG118" i="1"/>
  <c r="AG44" i="1"/>
  <c r="AG46" i="1"/>
  <c r="AG71" i="1"/>
  <c r="AG45" i="1"/>
  <c r="AG138" i="1"/>
  <c r="Z90" i="1"/>
  <c r="AG99" i="1"/>
  <c r="AG57" i="1"/>
  <c r="Z131" i="1"/>
  <c r="AG104" i="1"/>
  <c r="AG85" i="1"/>
  <c r="Z119" i="1"/>
  <c r="Z122" i="1"/>
  <c r="Z124" i="1"/>
  <c r="Z54" i="1"/>
  <c r="AG137" i="1"/>
  <c r="AG51" i="1"/>
  <c r="Z98" i="1"/>
  <c r="AG93" i="1"/>
  <c r="AG32" i="1"/>
  <c r="AG12" i="1"/>
  <c r="Z86" i="1"/>
  <c r="AG65" i="1"/>
  <c r="Z70" i="1"/>
  <c r="AG55" i="1"/>
  <c r="AG28" i="1"/>
  <c r="AG89" i="1"/>
  <c r="AG11" i="1"/>
  <c r="AG68" i="1"/>
  <c r="Z65" i="1"/>
  <c r="AG33" i="1"/>
  <c r="Z7" i="1"/>
  <c r="Z37" i="1"/>
  <c r="AG3" i="1"/>
  <c r="AB26" i="1" l="1"/>
  <c r="AE26" i="1" s="1"/>
  <c r="AC26" i="1"/>
  <c r="AF26" i="1" s="1"/>
  <c r="AB83" i="1"/>
  <c r="AE83" i="1" s="1"/>
  <c r="AC83" i="1"/>
  <c r="AF83" i="1" s="1"/>
  <c r="AJ148" i="1"/>
  <c r="AM148" i="1" s="1"/>
  <c r="AI148" i="1"/>
  <c r="AB37" i="1"/>
  <c r="AE37" i="1" s="1"/>
  <c r="AC37" i="1"/>
  <c r="AF37" i="1" s="1"/>
  <c r="AB86" i="1"/>
  <c r="AE86" i="1" s="1"/>
  <c r="AC86" i="1"/>
  <c r="AF86" i="1" s="1"/>
  <c r="AI85" i="1"/>
  <c r="AJ85" i="1"/>
  <c r="AM85" i="1" s="1"/>
  <c r="AJ46" i="1"/>
  <c r="AM46" i="1" s="1"/>
  <c r="AI46" i="1"/>
  <c r="AI116" i="1"/>
  <c r="AJ116" i="1"/>
  <c r="AM116" i="1" s="1"/>
  <c r="AJ122" i="1"/>
  <c r="AM122" i="1" s="1"/>
  <c r="AI122" i="1"/>
  <c r="AI60" i="1"/>
  <c r="AJ60" i="1"/>
  <c r="AM60" i="1" s="1"/>
  <c r="AB34" i="1"/>
  <c r="AE34" i="1" s="1"/>
  <c r="AC34" i="1"/>
  <c r="AF34" i="1" s="1"/>
  <c r="AJ17" i="1"/>
  <c r="AM17" i="1" s="1"/>
  <c r="AI17" i="1"/>
  <c r="AB74" i="1"/>
  <c r="AE74" i="1" s="1"/>
  <c r="AC74" i="1"/>
  <c r="AF74" i="1" s="1"/>
  <c r="AC61" i="1"/>
  <c r="AF61" i="1" s="1"/>
  <c r="AB61" i="1"/>
  <c r="AE61" i="1" s="1"/>
  <c r="AC146" i="1"/>
  <c r="AF146" i="1" s="1"/>
  <c r="AB146" i="1"/>
  <c r="AE146" i="1" s="1"/>
  <c r="AI131" i="1"/>
  <c r="AJ131" i="1"/>
  <c r="AM131" i="1" s="1"/>
  <c r="AC18" i="1"/>
  <c r="AF18" i="1" s="1"/>
  <c r="AB18" i="1"/>
  <c r="AE18" i="1" s="1"/>
  <c r="AI129" i="1"/>
  <c r="AJ129" i="1"/>
  <c r="AM129" i="1" s="1"/>
  <c r="AC60" i="1"/>
  <c r="AF60" i="1" s="1"/>
  <c r="AB60" i="1"/>
  <c r="AE60" i="1" s="1"/>
  <c r="AI103" i="1"/>
  <c r="AJ103" i="1"/>
  <c r="AM103" i="1" s="1"/>
  <c r="AI111" i="1"/>
  <c r="AJ111" i="1"/>
  <c r="AM111" i="1" s="1"/>
  <c r="AJ34" i="1"/>
  <c r="AM34" i="1" s="1"/>
  <c r="AI34" i="1"/>
  <c r="AJ107" i="1"/>
  <c r="AM107" i="1" s="1"/>
  <c r="AI107" i="1"/>
  <c r="AJ2" i="1"/>
  <c r="AM2" i="1" s="1"/>
  <c r="AI2" i="1"/>
  <c r="AB89" i="1"/>
  <c r="AE89" i="1" s="1"/>
  <c r="AC89" i="1"/>
  <c r="AF89" i="1" s="1"/>
  <c r="AI27" i="1"/>
  <c r="AJ27" i="1"/>
  <c r="AM27" i="1" s="1"/>
  <c r="AC45" i="1"/>
  <c r="AF45" i="1" s="1"/>
  <c r="AB45" i="1"/>
  <c r="AE45" i="1" s="1"/>
  <c r="AB144" i="1"/>
  <c r="AE144" i="1" s="1"/>
  <c r="AC144" i="1"/>
  <c r="AF144" i="1" s="1"/>
  <c r="AJ44" i="1"/>
  <c r="AM44" i="1" s="1"/>
  <c r="AI44" i="1"/>
  <c r="AC50" i="1"/>
  <c r="AF50" i="1" s="1"/>
  <c r="AB50" i="1"/>
  <c r="AE50" i="1" s="1"/>
  <c r="AI7" i="1"/>
  <c r="AJ7" i="1"/>
  <c r="AM7" i="1" s="1"/>
  <c r="AB39" i="1"/>
  <c r="AE39" i="1" s="1"/>
  <c r="AC39" i="1"/>
  <c r="AF39" i="1" s="1"/>
  <c r="AI58" i="1"/>
  <c r="AJ58" i="1"/>
  <c r="AM58" i="1" s="1"/>
  <c r="AI9" i="1"/>
  <c r="AJ9" i="1"/>
  <c r="AM9" i="1" s="1"/>
  <c r="AC134" i="1"/>
  <c r="AF134" i="1" s="1"/>
  <c r="AB134" i="1"/>
  <c r="AE134" i="1" s="1"/>
  <c r="AC51" i="1"/>
  <c r="AF51" i="1" s="1"/>
  <c r="AB51" i="1"/>
  <c r="AE51" i="1" s="1"/>
  <c r="AI109" i="1"/>
  <c r="AJ109" i="1"/>
  <c r="AM109" i="1" s="1"/>
  <c r="AC31" i="1"/>
  <c r="AF31" i="1" s="1"/>
  <c r="AB31" i="1"/>
  <c r="AE31" i="1" s="1"/>
  <c r="AC19" i="1"/>
  <c r="AF19" i="1" s="1"/>
  <c r="AB19" i="1"/>
  <c r="AE19" i="1" s="1"/>
  <c r="AC47" i="1"/>
  <c r="AF47" i="1" s="1"/>
  <c r="AB47" i="1"/>
  <c r="AE47" i="1" s="1"/>
  <c r="AJ113" i="1"/>
  <c r="AM113" i="1" s="1"/>
  <c r="AI113" i="1"/>
  <c r="AC117" i="1"/>
  <c r="AF117" i="1" s="1"/>
  <c r="AB117" i="1"/>
  <c r="AE117" i="1" s="1"/>
  <c r="AI152" i="1"/>
  <c r="AJ152" i="1"/>
  <c r="AM152" i="1" s="1"/>
  <c r="AJ42" i="1"/>
  <c r="AM42" i="1" s="1"/>
  <c r="AI42" i="1"/>
  <c r="AJ125" i="1"/>
  <c r="AM125" i="1" s="1"/>
  <c r="AI125" i="1"/>
  <c r="AJ123" i="1"/>
  <c r="AM123" i="1" s="1"/>
  <c r="AI123" i="1"/>
  <c r="AJ133" i="1"/>
  <c r="AM133" i="1" s="1"/>
  <c r="AI133" i="1"/>
  <c r="AC76" i="1"/>
  <c r="AF76" i="1" s="1"/>
  <c r="AB76" i="1"/>
  <c r="AE76" i="1" s="1"/>
  <c r="AI144" i="1"/>
  <c r="AJ144" i="1"/>
  <c r="AM144" i="1" s="1"/>
  <c r="AI149" i="1"/>
  <c r="AJ149" i="1"/>
  <c r="AM149" i="1" s="1"/>
  <c r="AB120" i="1"/>
  <c r="AE120" i="1" s="1"/>
  <c r="AC120" i="1"/>
  <c r="AF120" i="1" s="1"/>
  <c r="AC155" i="1"/>
  <c r="AF155" i="1" s="1"/>
  <c r="AB155" i="1"/>
  <c r="AE155" i="1" s="1"/>
  <c r="AB150" i="1"/>
  <c r="AE150" i="1" s="1"/>
  <c r="AC150" i="1"/>
  <c r="AF150" i="1" s="1"/>
  <c r="AC100" i="1"/>
  <c r="AF100" i="1" s="1"/>
  <c r="AB100" i="1"/>
  <c r="AE100" i="1" s="1"/>
  <c r="AI108" i="1"/>
  <c r="AJ108" i="1"/>
  <c r="AM108" i="1" s="1"/>
  <c r="AB107" i="1"/>
  <c r="AE107" i="1" s="1"/>
  <c r="AC107" i="1"/>
  <c r="AF107" i="1" s="1"/>
  <c r="AI39" i="1"/>
  <c r="AJ39" i="1"/>
  <c r="AM39" i="1" s="1"/>
  <c r="AI72" i="1"/>
  <c r="AJ72" i="1"/>
  <c r="AM72" i="1" s="1"/>
  <c r="AB115" i="1"/>
  <c r="AE115" i="1" s="1"/>
  <c r="AC115" i="1"/>
  <c r="AF115" i="1" s="1"/>
  <c r="AC109" i="1"/>
  <c r="AF109" i="1" s="1"/>
  <c r="AB109" i="1"/>
  <c r="AE109" i="1" s="1"/>
  <c r="AB65" i="1"/>
  <c r="AE65" i="1" s="1"/>
  <c r="AC65" i="1"/>
  <c r="AF65" i="1" s="1"/>
  <c r="AI93" i="1"/>
  <c r="AJ93" i="1"/>
  <c r="AM93" i="1" s="1"/>
  <c r="AI104" i="1"/>
  <c r="AJ104" i="1"/>
  <c r="AM104" i="1" s="1"/>
  <c r="AJ63" i="1"/>
  <c r="AM63" i="1" s="1"/>
  <c r="AI63" i="1"/>
  <c r="AC77" i="1"/>
  <c r="AF77" i="1" s="1"/>
  <c r="AB77" i="1"/>
  <c r="AE77" i="1" s="1"/>
  <c r="AI115" i="1"/>
  <c r="AJ115" i="1"/>
  <c r="AM115" i="1" s="1"/>
  <c r="AI139" i="1"/>
  <c r="AJ139" i="1"/>
  <c r="AM139" i="1" s="1"/>
  <c r="AJ73" i="1"/>
  <c r="AM73" i="1" s="1"/>
  <c r="AI73" i="1"/>
  <c r="AI81" i="1"/>
  <c r="AJ81" i="1"/>
  <c r="AM81" i="1" s="1"/>
  <c r="AI88" i="1"/>
  <c r="AJ88" i="1"/>
  <c r="AM88" i="1" s="1"/>
  <c r="AB46" i="1"/>
  <c r="AE46" i="1" s="1"/>
  <c r="AC46" i="1"/>
  <c r="AF46" i="1" s="1"/>
  <c r="AB58" i="1"/>
  <c r="AE58" i="1" s="1"/>
  <c r="AC58" i="1"/>
  <c r="AF58" i="1" s="1"/>
  <c r="AJ100" i="1"/>
  <c r="AM100" i="1" s="1"/>
  <c r="AI100" i="1"/>
  <c r="AI40" i="1"/>
  <c r="AJ40" i="1"/>
  <c r="AM40" i="1" s="1"/>
  <c r="AB55" i="1"/>
  <c r="AE55" i="1" s="1"/>
  <c r="AC55" i="1"/>
  <c r="AF55" i="1" s="1"/>
  <c r="AB126" i="1"/>
  <c r="AE126" i="1" s="1"/>
  <c r="AC126" i="1"/>
  <c r="AF126" i="1" s="1"/>
  <c r="AJ8" i="1"/>
  <c r="AM8" i="1" s="1"/>
  <c r="AI8" i="1"/>
  <c r="AI147" i="1"/>
  <c r="AJ147" i="1"/>
  <c r="AM147" i="1" s="1"/>
  <c r="AI52" i="1"/>
  <c r="AJ52" i="1"/>
  <c r="AM52" i="1" s="1"/>
  <c r="AJ135" i="1"/>
  <c r="AM135" i="1" s="1"/>
  <c r="AI135" i="1"/>
  <c r="AC94" i="1"/>
  <c r="AF94" i="1" s="1"/>
  <c r="AB94" i="1"/>
  <c r="AE94" i="1" s="1"/>
  <c r="AJ80" i="1"/>
  <c r="AM80" i="1" s="1"/>
  <c r="AI80" i="1"/>
  <c r="AC23" i="1"/>
  <c r="AF23" i="1" s="1"/>
  <c r="AB23" i="1"/>
  <c r="AE23" i="1" s="1"/>
  <c r="AC42" i="1"/>
  <c r="AF42" i="1" s="1"/>
  <c r="AB42" i="1"/>
  <c r="AE42" i="1" s="1"/>
  <c r="AJ61" i="1"/>
  <c r="AM61" i="1" s="1"/>
  <c r="AI61" i="1"/>
  <c r="AJ10" i="1"/>
  <c r="AM10" i="1" s="1"/>
  <c r="AI10" i="1"/>
  <c r="AC25" i="1"/>
  <c r="AF25" i="1" s="1"/>
  <c r="AB25" i="1"/>
  <c r="AE25" i="1" s="1"/>
  <c r="AB7" i="1"/>
  <c r="AE7" i="1" s="1"/>
  <c r="AC7" i="1"/>
  <c r="AF7" i="1" s="1"/>
  <c r="AJ32" i="1"/>
  <c r="AM32" i="1" s="1"/>
  <c r="AI32" i="1"/>
  <c r="AJ118" i="1"/>
  <c r="AM118" i="1" s="1"/>
  <c r="AI118" i="1"/>
  <c r="AC132" i="1"/>
  <c r="AF132" i="1" s="1"/>
  <c r="AB132" i="1"/>
  <c r="AE132" i="1" s="1"/>
  <c r="AC9" i="1"/>
  <c r="AF9" i="1" s="1"/>
  <c r="AB9" i="1"/>
  <c r="AE9" i="1" s="1"/>
  <c r="AI68" i="1"/>
  <c r="AJ68" i="1"/>
  <c r="AM68" i="1" s="1"/>
  <c r="AC98" i="1"/>
  <c r="AF98" i="1" s="1"/>
  <c r="AB98" i="1"/>
  <c r="AE98" i="1" s="1"/>
  <c r="AC66" i="1"/>
  <c r="AF66" i="1" s="1"/>
  <c r="AB66" i="1"/>
  <c r="AE66" i="1" s="1"/>
  <c r="AB56" i="1"/>
  <c r="AE56" i="1" s="1"/>
  <c r="AC56" i="1"/>
  <c r="AF56" i="1" s="1"/>
  <c r="AC35" i="1"/>
  <c r="AF35" i="1" s="1"/>
  <c r="AB35" i="1"/>
  <c r="AE35" i="1" s="1"/>
  <c r="AI69" i="1"/>
  <c r="AJ69" i="1"/>
  <c r="AM69" i="1" s="1"/>
  <c r="AI16" i="1"/>
  <c r="AJ16" i="1"/>
  <c r="AM16" i="1" s="1"/>
  <c r="AC2" i="1"/>
  <c r="AF2" i="1" s="1"/>
  <c r="AB2" i="1"/>
  <c r="AJ56" i="1"/>
  <c r="AM56" i="1" s="1"/>
  <c r="AI56" i="1"/>
  <c r="AI141" i="1"/>
  <c r="AJ141" i="1"/>
  <c r="AM141" i="1" s="1"/>
  <c r="AJ13" i="1"/>
  <c r="AM13" i="1" s="1"/>
  <c r="AI13" i="1"/>
  <c r="AI21" i="1"/>
  <c r="AJ21" i="1"/>
  <c r="AM21" i="1" s="1"/>
  <c r="AI105" i="1"/>
  <c r="AJ105" i="1"/>
  <c r="AM105" i="1" s="1"/>
  <c r="AI22" i="1"/>
  <c r="AJ22" i="1"/>
  <c r="AM22" i="1" s="1"/>
  <c r="AI94" i="1"/>
  <c r="AJ94" i="1"/>
  <c r="AM94" i="1" s="1"/>
  <c r="AJ30" i="1"/>
  <c r="AM30" i="1" s="1"/>
  <c r="AI30" i="1"/>
  <c r="AB87" i="1"/>
  <c r="AE87" i="1" s="1"/>
  <c r="AC87" i="1"/>
  <c r="AF87" i="1" s="1"/>
  <c r="AC138" i="1"/>
  <c r="AF138" i="1" s="1"/>
  <c r="AB138" i="1"/>
  <c r="AE138" i="1" s="1"/>
  <c r="AB21" i="1"/>
  <c r="AE21" i="1" s="1"/>
  <c r="AC21" i="1"/>
  <c r="AF21" i="1" s="1"/>
  <c r="AC33" i="1"/>
  <c r="AF33" i="1" s="1"/>
  <c r="AB33" i="1"/>
  <c r="AE33" i="1" s="1"/>
  <c r="AB111" i="1"/>
  <c r="AE111" i="1" s="1"/>
  <c r="AC111" i="1"/>
  <c r="AF111" i="1" s="1"/>
  <c r="AJ43" i="1"/>
  <c r="AM43" i="1" s="1"/>
  <c r="AI43" i="1"/>
  <c r="AC91" i="1"/>
  <c r="AF91" i="1" s="1"/>
  <c r="AB91" i="1"/>
  <c r="AE91" i="1" s="1"/>
  <c r="AC97" i="1"/>
  <c r="AF97" i="1" s="1"/>
  <c r="AB97" i="1"/>
  <c r="AE97" i="1" s="1"/>
  <c r="AI127" i="1"/>
  <c r="AJ127" i="1"/>
  <c r="AM127" i="1" s="1"/>
  <c r="AC93" i="1"/>
  <c r="AF93" i="1" s="1"/>
  <c r="AB93" i="1"/>
  <c r="AE93" i="1" s="1"/>
  <c r="AI33" i="1"/>
  <c r="AJ33" i="1"/>
  <c r="AM33" i="1" s="1"/>
  <c r="AC143" i="1"/>
  <c r="AF143" i="1" s="1"/>
  <c r="AB143" i="1"/>
  <c r="AE143" i="1" s="1"/>
  <c r="AI11" i="1"/>
  <c r="AJ11" i="1"/>
  <c r="AM11" i="1" s="1"/>
  <c r="AI51" i="1"/>
  <c r="AJ51" i="1"/>
  <c r="AM51" i="1" s="1"/>
  <c r="AC131" i="1"/>
  <c r="AF131" i="1" s="1"/>
  <c r="AB131" i="1"/>
  <c r="AE131" i="1" s="1"/>
  <c r="AI57" i="1"/>
  <c r="AJ57" i="1"/>
  <c r="AM57" i="1" s="1"/>
  <c r="AC129" i="1"/>
  <c r="AF129" i="1" s="1"/>
  <c r="AB129" i="1"/>
  <c r="AE129" i="1" s="1"/>
  <c r="AB80" i="1"/>
  <c r="AE80" i="1" s="1"/>
  <c r="AC80" i="1"/>
  <c r="AF80" i="1" s="1"/>
  <c r="AI48" i="1"/>
  <c r="AJ48" i="1"/>
  <c r="AM48" i="1" s="1"/>
  <c r="AJ90" i="1"/>
  <c r="AM90" i="1" s="1"/>
  <c r="AI90" i="1"/>
  <c r="AC48" i="1"/>
  <c r="AF48" i="1" s="1"/>
  <c r="AB48" i="1"/>
  <c r="AE48" i="1" s="1"/>
  <c r="AB6" i="1"/>
  <c r="AE6" i="1" s="1"/>
  <c r="AC6" i="1"/>
  <c r="AF6" i="1" s="1"/>
  <c r="AB125" i="1"/>
  <c r="AE125" i="1" s="1"/>
  <c r="AC125" i="1"/>
  <c r="AF125" i="1" s="1"/>
  <c r="AJ128" i="1"/>
  <c r="AM128" i="1" s="1"/>
  <c r="AI128" i="1"/>
  <c r="AB81" i="1"/>
  <c r="AE81" i="1" s="1"/>
  <c r="AC81" i="1"/>
  <c r="AF81" i="1" s="1"/>
  <c r="AC151" i="1"/>
  <c r="AF151" i="1" s="1"/>
  <c r="AB151" i="1"/>
  <c r="AE151" i="1" s="1"/>
  <c r="AC22" i="1"/>
  <c r="AF22" i="1" s="1"/>
  <c r="AB22" i="1"/>
  <c r="AE22" i="1" s="1"/>
  <c r="AC96" i="1"/>
  <c r="AF96" i="1" s="1"/>
  <c r="AB96" i="1"/>
  <c r="AE96" i="1" s="1"/>
  <c r="AB106" i="1"/>
  <c r="AE106" i="1" s="1"/>
  <c r="AC106" i="1"/>
  <c r="AF106" i="1" s="1"/>
  <c r="AC16" i="1"/>
  <c r="AF16" i="1" s="1"/>
  <c r="AB16" i="1"/>
  <c r="AE16" i="1" s="1"/>
  <c r="AC69" i="1"/>
  <c r="AF69" i="1" s="1"/>
  <c r="AB69" i="1"/>
  <c r="AE69" i="1" s="1"/>
  <c r="AJ41" i="1"/>
  <c r="AM41" i="1" s="1"/>
  <c r="AI41" i="1"/>
  <c r="AI75" i="1"/>
  <c r="AJ75" i="1"/>
  <c r="AM75" i="1" s="1"/>
  <c r="AB13" i="1"/>
  <c r="AE13" i="1" s="1"/>
  <c r="AC13" i="1"/>
  <c r="AF13" i="1" s="1"/>
  <c r="AJ153" i="1"/>
  <c r="AM153" i="1" s="1"/>
  <c r="AI153" i="1"/>
  <c r="AC5" i="1"/>
  <c r="AF5" i="1" s="1"/>
  <c r="AB5" i="1"/>
  <c r="AE5" i="1" s="1"/>
  <c r="AI36" i="1"/>
  <c r="AJ36" i="1"/>
  <c r="AM36" i="1" s="1"/>
  <c r="AI98" i="1"/>
  <c r="AJ98" i="1"/>
  <c r="AM98" i="1" s="1"/>
  <c r="AI5" i="1"/>
  <c r="AJ5" i="1"/>
  <c r="AM5" i="1" s="1"/>
  <c r="AB92" i="1"/>
  <c r="AE92" i="1" s="1"/>
  <c r="AC92" i="1"/>
  <c r="AF92" i="1" s="1"/>
  <c r="AC73" i="1"/>
  <c r="AF73" i="1" s="1"/>
  <c r="AB73" i="1"/>
  <c r="AE73" i="1" s="1"/>
  <c r="AI89" i="1"/>
  <c r="AJ89" i="1"/>
  <c r="AM89" i="1" s="1"/>
  <c r="AJ99" i="1"/>
  <c r="AM99" i="1" s="1"/>
  <c r="AI99" i="1"/>
  <c r="AI132" i="1"/>
  <c r="AJ132" i="1"/>
  <c r="AM132" i="1" s="1"/>
  <c r="AB102" i="1"/>
  <c r="AE102" i="1" s="1"/>
  <c r="AC102" i="1"/>
  <c r="AF102" i="1" s="1"/>
  <c r="AI4" i="1"/>
  <c r="AJ4" i="1"/>
  <c r="AM4" i="1" s="1"/>
  <c r="AC3" i="1"/>
  <c r="AF3" i="1" s="1"/>
  <c r="AB3" i="1"/>
  <c r="AE3" i="1" s="1"/>
  <c r="AC148" i="1"/>
  <c r="AF148" i="1" s="1"/>
  <c r="AB148" i="1"/>
  <c r="AE148" i="1" s="1"/>
  <c r="AB135" i="1"/>
  <c r="AE135" i="1" s="1"/>
  <c r="AC135" i="1"/>
  <c r="AF135" i="1" s="1"/>
  <c r="AC38" i="1"/>
  <c r="AF38" i="1" s="1"/>
  <c r="AB38" i="1"/>
  <c r="AE38" i="1" s="1"/>
  <c r="AI54" i="1"/>
  <c r="AJ54" i="1"/>
  <c r="AM54" i="1" s="1"/>
  <c r="AI121" i="1"/>
  <c r="AJ121" i="1"/>
  <c r="AM121" i="1" s="1"/>
  <c r="AJ29" i="1"/>
  <c r="AM29" i="1" s="1"/>
  <c r="AI29" i="1"/>
  <c r="AC137" i="1"/>
  <c r="AF137" i="1" s="1"/>
  <c r="AB137" i="1"/>
  <c r="AE137" i="1" s="1"/>
  <c r="AC145" i="1"/>
  <c r="AF145" i="1" s="1"/>
  <c r="AB145" i="1"/>
  <c r="AE145" i="1" s="1"/>
  <c r="AI62" i="1"/>
  <c r="AJ62" i="1"/>
  <c r="AM62" i="1" s="1"/>
  <c r="AC28" i="1"/>
  <c r="AF28" i="1" s="1"/>
  <c r="AB28" i="1"/>
  <c r="AE28" i="1" s="1"/>
  <c r="AJ84" i="1"/>
  <c r="AM84" i="1" s="1"/>
  <c r="AI84" i="1"/>
  <c r="AC85" i="1"/>
  <c r="AF85" i="1" s="1"/>
  <c r="AB85" i="1"/>
  <c r="AE85" i="1" s="1"/>
  <c r="AC67" i="1"/>
  <c r="AF67" i="1" s="1"/>
  <c r="AB67" i="1"/>
  <c r="AE67" i="1" s="1"/>
  <c r="AC79" i="1"/>
  <c r="AF79" i="1" s="1"/>
  <c r="AB79" i="1"/>
  <c r="AE79" i="1" s="1"/>
  <c r="AC113" i="1"/>
  <c r="AF113" i="1" s="1"/>
  <c r="AB113" i="1"/>
  <c r="AE113" i="1" s="1"/>
  <c r="AC14" i="1"/>
  <c r="AF14" i="1" s="1"/>
  <c r="AB14" i="1"/>
  <c r="AE14" i="1" s="1"/>
  <c r="AB4" i="1"/>
  <c r="AE4" i="1" s="1"/>
  <c r="AC4" i="1"/>
  <c r="AF4" i="1" s="1"/>
  <c r="AB44" i="1"/>
  <c r="AE44" i="1" s="1"/>
  <c r="AC44" i="1"/>
  <c r="AF44" i="1" s="1"/>
  <c r="AI126" i="1"/>
  <c r="AJ126" i="1"/>
  <c r="AM126" i="1" s="1"/>
  <c r="AB71" i="1"/>
  <c r="AE71" i="1" s="1"/>
  <c r="AC71" i="1"/>
  <c r="AF71" i="1" s="1"/>
  <c r="AJ154" i="1"/>
  <c r="AM154" i="1" s="1"/>
  <c r="AI154" i="1"/>
  <c r="AJ119" i="1"/>
  <c r="AM119" i="1" s="1"/>
  <c r="AI119" i="1"/>
  <c r="AI137" i="1"/>
  <c r="AJ137" i="1"/>
  <c r="AM137" i="1" s="1"/>
  <c r="AC130" i="1"/>
  <c r="AF130" i="1" s="1"/>
  <c r="AB130" i="1"/>
  <c r="AE130" i="1" s="1"/>
  <c r="AI28" i="1"/>
  <c r="AJ28" i="1"/>
  <c r="AM28" i="1" s="1"/>
  <c r="AC54" i="1"/>
  <c r="AF54" i="1" s="1"/>
  <c r="AB54" i="1"/>
  <c r="AE54" i="1" s="1"/>
  <c r="AC90" i="1"/>
  <c r="AF90" i="1" s="1"/>
  <c r="AB90" i="1"/>
  <c r="AE90" i="1" s="1"/>
  <c r="AC156" i="1"/>
  <c r="AF156" i="1" s="1"/>
  <c r="AB156" i="1"/>
  <c r="AE156" i="1" s="1"/>
  <c r="AI77" i="1"/>
  <c r="AJ77" i="1"/>
  <c r="AM77" i="1" s="1"/>
  <c r="AI70" i="1"/>
  <c r="AJ70" i="1"/>
  <c r="AM70" i="1" s="1"/>
  <c r="AC36" i="1"/>
  <c r="AF36" i="1" s="1"/>
  <c r="AB36" i="1"/>
  <c r="AE36" i="1" s="1"/>
  <c r="AJ82" i="1"/>
  <c r="AM82" i="1" s="1"/>
  <c r="AI82" i="1"/>
  <c r="AI155" i="1"/>
  <c r="AJ155" i="1"/>
  <c r="AM155" i="1" s="1"/>
  <c r="AJ110" i="1"/>
  <c r="AM110" i="1" s="1"/>
  <c r="AI110" i="1"/>
  <c r="AI83" i="1"/>
  <c r="AJ83" i="1"/>
  <c r="AM83" i="1" s="1"/>
  <c r="AJ18" i="1"/>
  <c r="AM18" i="1" s="1"/>
  <c r="AI18" i="1"/>
  <c r="AB84" i="1"/>
  <c r="AE84" i="1" s="1"/>
  <c r="AC84" i="1"/>
  <c r="AF84" i="1" s="1"/>
  <c r="AJ24" i="1"/>
  <c r="AM24" i="1" s="1"/>
  <c r="AI24" i="1"/>
  <c r="AB20" i="1"/>
  <c r="AE20" i="1" s="1"/>
  <c r="AC20" i="1"/>
  <c r="AF20" i="1" s="1"/>
  <c r="AC64" i="1"/>
  <c r="AF64" i="1" s="1"/>
  <c r="AB64" i="1"/>
  <c r="AE64" i="1" s="1"/>
  <c r="AB8" i="1"/>
  <c r="AE8" i="1" s="1"/>
  <c r="AC8" i="1"/>
  <c r="AF8" i="1" s="1"/>
  <c r="AB149" i="1"/>
  <c r="AE149" i="1" s="1"/>
  <c r="AC149" i="1"/>
  <c r="AF149" i="1" s="1"/>
  <c r="AB154" i="1"/>
  <c r="AE154" i="1" s="1"/>
  <c r="AC154" i="1"/>
  <c r="AF154" i="1" s="1"/>
  <c r="AC11" i="1"/>
  <c r="AF11" i="1" s="1"/>
  <c r="AB11" i="1"/>
  <c r="AE11" i="1" s="1"/>
  <c r="AB43" i="1"/>
  <c r="AE43" i="1" s="1"/>
  <c r="AC43" i="1"/>
  <c r="AF43" i="1" s="1"/>
  <c r="AC140" i="1"/>
  <c r="AF140" i="1" s="1"/>
  <c r="AB140" i="1"/>
  <c r="AE140" i="1" s="1"/>
  <c r="AC17" i="1"/>
  <c r="AF17" i="1" s="1"/>
  <c r="AB17" i="1"/>
  <c r="AE17" i="1" s="1"/>
  <c r="AJ87" i="1"/>
  <c r="AM87" i="1" s="1"/>
  <c r="AI87" i="1"/>
  <c r="AB147" i="1"/>
  <c r="AE147" i="1" s="1"/>
  <c r="AC147" i="1"/>
  <c r="AF147" i="1" s="1"/>
  <c r="AC153" i="1"/>
  <c r="AF153" i="1" s="1"/>
  <c r="AB153" i="1"/>
  <c r="AE153" i="1" s="1"/>
  <c r="W257" i="1"/>
  <c r="W258" i="1" s="1"/>
  <c r="Y258" i="1" s="1"/>
  <c r="B255" i="1" s="1"/>
  <c r="AD253" i="1"/>
  <c r="AE253" i="1" s="1"/>
  <c r="AF253" i="1" s="1"/>
  <c r="AJ49" i="1"/>
  <c r="AM49" i="1" s="1"/>
  <c r="AI49" i="1"/>
  <c r="AI12" i="1"/>
  <c r="AJ12" i="1"/>
  <c r="AM12" i="1" s="1"/>
  <c r="AC139" i="1"/>
  <c r="AF139" i="1" s="1"/>
  <c r="AB139" i="1"/>
  <c r="AE139" i="1" s="1"/>
  <c r="AB75" i="1"/>
  <c r="AE75" i="1" s="1"/>
  <c r="AC75" i="1"/>
  <c r="AF75" i="1" s="1"/>
  <c r="AJ55" i="1"/>
  <c r="AM55" i="1" s="1"/>
  <c r="AI55" i="1"/>
  <c r="AI120" i="1"/>
  <c r="AJ120" i="1"/>
  <c r="AM120" i="1" s="1"/>
  <c r="AB15" i="1"/>
  <c r="AE15" i="1" s="1"/>
  <c r="AC15" i="1"/>
  <c r="AF15" i="1" s="1"/>
  <c r="AC59" i="1"/>
  <c r="AF59" i="1" s="1"/>
  <c r="AB59" i="1"/>
  <c r="AE59" i="1" s="1"/>
  <c r="AB32" i="1"/>
  <c r="AE32" i="1" s="1"/>
  <c r="AC32" i="1"/>
  <c r="AF32" i="1" s="1"/>
  <c r="AC41" i="1"/>
  <c r="AF41" i="1" s="1"/>
  <c r="AB41" i="1"/>
  <c r="AE41" i="1" s="1"/>
  <c r="AB70" i="1"/>
  <c r="AE70" i="1" s="1"/>
  <c r="AC70" i="1"/>
  <c r="AF70" i="1" s="1"/>
  <c r="AJ97" i="1"/>
  <c r="AM97" i="1" s="1"/>
  <c r="AI97" i="1"/>
  <c r="AB104" i="1"/>
  <c r="AE104" i="1" s="1"/>
  <c r="AC104" i="1"/>
  <c r="AF104" i="1" s="1"/>
  <c r="AI124" i="1"/>
  <c r="AJ124" i="1"/>
  <c r="AM124" i="1" s="1"/>
  <c r="AB121" i="1"/>
  <c r="AE121" i="1" s="1"/>
  <c r="AC121" i="1"/>
  <c r="AF121" i="1" s="1"/>
  <c r="AB63" i="1"/>
  <c r="AE63" i="1" s="1"/>
  <c r="AC63" i="1"/>
  <c r="AF63" i="1" s="1"/>
  <c r="AC52" i="1"/>
  <c r="AF52" i="1" s="1"/>
  <c r="AB52" i="1"/>
  <c r="AE52" i="1" s="1"/>
  <c r="AJ78" i="1"/>
  <c r="AM78" i="1" s="1"/>
  <c r="AI78" i="1"/>
  <c r="AI146" i="1"/>
  <c r="AJ146" i="1"/>
  <c r="AM146" i="1" s="1"/>
  <c r="AB72" i="1"/>
  <c r="AE72" i="1" s="1"/>
  <c r="AC72" i="1"/>
  <c r="AF72" i="1" s="1"/>
  <c r="AB103" i="1"/>
  <c r="AE103" i="1" s="1"/>
  <c r="AC103" i="1"/>
  <c r="AF103" i="1" s="1"/>
  <c r="AC24" i="1"/>
  <c r="AF24" i="1" s="1"/>
  <c r="AB24" i="1"/>
  <c r="AE24" i="1" s="1"/>
  <c r="AJ140" i="1"/>
  <c r="AM140" i="1" s="1"/>
  <c r="AI140" i="1"/>
  <c r="AJ47" i="1"/>
  <c r="AM47" i="1" s="1"/>
  <c r="AI47" i="1"/>
  <c r="AI25" i="1"/>
  <c r="AJ25" i="1"/>
  <c r="AM25" i="1" s="1"/>
  <c r="AC127" i="1"/>
  <c r="AF127" i="1" s="1"/>
  <c r="AB127" i="1"/>
  <c r="AE127" i="1" s="1"/>
  <c r="AI64" i="1"/>
  <c r="AJ64" i="1"/>
  <c r="AM64" i="1" s="1"/>
  <c r="AJ130" i="1"/>
  <c r="AM130" i="1" s="1"/>
  <c r="AI130" i="1"/>
  <c r="AJ101" i="1"/>
  <c r="AM101" i="1" s="1"/>
  <c r="AI101" i="1"/>
  <c r="AI96" i="1"/>
  <c r="AJ96" i="1"/>
  <c r="AM96" i="1" s="1"/>
  <c r="AI91" i="1"/>
  <c r="AJ91" i="1"/>
  <c r="AM91" i="1" s="1"/>
  <c r="AJ145" i="1"/>
  <c r="AM145" i="1" s="1"/>
  <c r="AI145" i="1"/>
  <c r="AC105" i="1"/>
  <c r="AF105" i="1" s="1"/>
  <c r="AB105" i="1"/>
  <c r="AE105" i="1" s="1"/>
  <c r="AI53" i="1"/>
  <c r="AJ53" i="1"/>
  <c r="AM53" i="1" s="1"/>
  <c r="AC118" i="1"/>
  <c r="AF118" i="1" s="1"/>
  <c r="AB118" i="1"/>
  <c r="AE118" i="1" s="1"/>
  <c r="AI151" i="1"/>
  <c r="AJ151" i="1"/>
  <c r="AM151" i="1" s="1"/>
  <c r="AB133" i="1"/>
  <c r="AE133" i="1" s="1"/>
  <c r="AC133" i="1"/>
  <c r="AF133" i="1" s="1"/>
  <c r="AB110" i="1"/>
  <c r="AE110" i="1" s="1"/>
  <c r="AC110" i="1"/>
  <c r="AF110" i="1" s="1"/>
  <c r="AC124" i="1"/>
  <c r="AF124" i="1" s="1"/>
  <c r="AB124" i="1"/>
  <c r="AE124" i="1" s="1"/>
  <c r="AJ79" i="1"/>
  <c r="AM79" i="1" s="1"/>
  <c r="AI79" i="1"/>
  <c r="AJ67" i="1"/>
  <c r="AM67" i="1" s="1"/>
  <c r="AI67" i="1"/>
  <c r="AJ102" i="1"/>
  <c r="AM102" i="1" s="1"/>
  <c r="AI102" i="1"/>
  <c r="AC57" i="1"/>
  <c r="AF57" i="1" s="1"/>
  <c r="AB57" i="1"/>
  <c r="AE57" i="1" s="1"/>
  <c r="AJ26" i="1"/>
  <c r="AM26" i="1" s="1"/>
  <c r="AI26" i="1"/>
  <c r="AB122" i="1"/>
  <c r="AE122" i="1" s="1"/>
  <c r="AC122" i="1"/>
  <c r="AF122" i="1" s="1"/>
  <c r="AJ142" i="1"/>
  <c r="AM142" i="1" s="1"/>
  <c r="AI142" i="1"/>
  <c r="AJ86" i="1"/>
  <c r="AM86" i="1" s="1"/>
  <c r="AI86" i="1"/>
  <c r="AI117" i="1"/>
  <c r="AJ117" i="1"/>
  <c r="AM117" i="1" s="1"/>
  <c r="AI134" i="1"/>
  <c r="AJ134" i="1"/>
  <c r="AM134" i="1" s="1"/>
  <c r="AB53" i="1"/>
  <c r="AE53" i="1" s="1"/>
  <c r="AC53" i="1"/>
  <c r="AF53" i="1" s="1"/>
  <c r="AB114" i="1"/>
  <c r="AE114" i="1" s="1"/>
  <c r="AC114" i="1"/>
  <c r="AF114" i="1" s="1"/>
  <c r="AJ23" i="1"/>
  <c r="AM23" i="1" s="1"/>
  <c r="AI23" i="1"/>
  <c r="AJ15" i="1"/>
  <c r="AM15" i="1" s="1"/>
  <c r="AI15" i="1"/>
  <c r="AB12" i="1"/>
  <c r="AE12" i="1" s="1"/>
  <c r="AC12" i="1"/>
  <c r="AF12" i="1" s="1"/>
  <c r="AB101" i="1"/>
  <c r="AE101" i="1" s="1"/>
  <c r="AC101" i="1"/>
  <c r="AF101" i="1" s="1"/>
  <c r="AB62" i="1"/>
  <c r="AE62" i="1" s="1"/>
  <c r="AC62" i="1"/>
  <c r="AF62" i="1" s="1"/>
  <c r="AB30" i="1"/>
  <c r="AE30" i="1" s="1"/>
  <c r="AC30" i="1"/>
  <c r="AF30" i="1" s="1"/>
  <c r="AC112" i="1"/>
  <c r="AF112" i="1" s="1"/>
  <c r="AB112" i="1"/>
  <c r="AE112" i="1" s="1"/>
  <c r="AI37" i="1"/>
  <c r="AJ37" i="1"/>
  <c r="AM37" i="1" s="1"/>
  <c r="AB152" i="1"/>
  <c r="AE152" i="1" s="1"/>
  <c r="AC152" i="1"/>
  <c r="AF152" i="1" s="1"/>
  <c r="AJ136" i="1"/>
  <c r="AM136" i="1" s="1"/>
  <c r="AI136" i="1"/>
  <c r="AI76" i="1"/>
  <c r="AJ76" i="1"/>
  <c r="AM76" i="1" s="1"/>
  <c r="AJ66" i="1"/>
  <c r="AM66" i="1" s="1"/>
  <c r="AI66" i="1"/>
  <c r="AJ20" i="1"/>
  <c r="AM20" i="1" s="1"/>
  <c r="AI20" i="1"/>
  <c r="AJ156" i="1"/>
  <c r="AM156" i="1" s="1"/>
  <c r="AI156" i="1"/>
  <c r="AB27" i="1"/>
  <c r="AE27" i="1" s="1"/>
  <c r="AC27" i="1"/>
  <c r="AF27" i="1" s="1"/>
  <c r="AJ59" i="1"/>
  <c r="AM59" i="1" s="1"/>
  <c r="AI59" i="1"/>
  <c r="AB99" i="1"/>
  <c r="AE99" i="1" s="1"/>
  <c r="AC99" i="1"/>
  <c r="AF99" i="1" s="1"/>
  <c r="AC142" i="1"/>
  <c r="AF142" i="1" s="1"/>
  <c r="AB142" i="1"/>
  <c r="AE142" i="1" s="1"/>
  <c r="AJ106" i="1"/>
  <c r="AM106" i="1" s="1"/>
  <c r="AI106" i="1"/>
  <c r="AJ138" i="1"/>
  <c r="AM138" i="1" s="1"/>
  <c r="AI138" i="1"/>
  <c r="AB49" i="1"/>
  <c r="AE49" i="1" s="1"/>
  <c r="AC49" i="1"/>
  <c r="AF49" i="1" s="1"/>
  <c r="AI35" i="1"/>
  <c r="AJ35" i="1"/>
  <c r="AM35" i="1" s="1"/>
  <c r="AJ14" i="1"/>
  <c r="AM14" i="1" s="1"/>
  <c r="AI14" i="1"/>
  <c r="AC68" i="1"/>
  <c r="AF68" i="1" s="1"/>
  <c r="AB68" i="1"/>
  <c r="AE68" i="1" s="1"/>
  <c r="AJ19" i="1"/>
  <c r="AM19" i="1" s="1"/>
  <c r="AI19" i="1"/>
  <c r="AC119" i="1"/>
  <c r="AF119" i="1" s="1"/>
  <c r="AB119" i="1"/>
  <c r="AE119" i="1" s="1"/>
  <c r="AI45" i="1"/>
  <c r="AJ45" i="1"/>
  <c r="AM45" i="1" s="1"/>
  <c r="AJ112" i="1"/>
  <c r="AM112" i="1" s="1"/>
  <c r="AI112" i="1"/>
  <c r="AJ3" i="1"/>
  <c r="AM3" i="1" s="1"/>
  <c r="AI3" i="1"/>
  <c r="AI65" i="1"/>
  <c r="AJ65" i="1"/>
  <c r="AM65" i="1" s="1"/>
  <c r="AJ71" i="1"/>
  <c r="AM71" i="1" s="1"/>
  <c r="AI71" i="1"/>
  <c r="AB123" i="1"/>
  <c r="AE123" i="1" s="1"/>
  <c r="AC123" i="1"/>
  <c r="AF123" i="1" s="1"/>
  <c r="AI74" i="1"/>
  <c r="AJ74" i="1"/>
  <c r="AM74" i="1" s="1"/>
  <c r="AJ150" i="1"/>
  <c r="AM150" i="1" s="1"/>
  <c r="AI150" i="1"/>
  <c r="AC78" i="1"/>
  <c r="AF78" i="1" s="1"/>
  <c r="AB78" i="1"/>
  <c r="AE78" i="1" s="1"/>
  <c r="AB10" i="1"/>
  <c r="AE10" i="1" s="1"/>
  <c r="AC10" i="1"/>
  <c r="AF10" i="1" s="1"/>
  <c r="AI38" i="1"/>
  <c r="AJ38" i="1"/>
  <c r="AM38" i="1" s="1"/>
  <c r="AC82" i="1"/>
  <c r="AF82" i="1" s="1"/>
  <c r="AB82" i="1"/>
  <c r="AE82" i="1" s="1"/>
  <c r="AB40" i="1"/>
  <c r="AE40" i="1" s="1"/>
  <c r="AC40" i="1"/>
  <c r="AF40" i="1" s="1"/>
  <c r="AC95" i="1"/>
  <c r="AF95" i="1" s="1"/>
  <c r="AB95" i="1"/>
  <c r="AE95" i="1" s="1"/>
  <c r="AJ95" i="1"/>
  <c r="AM95" i="1" s="1"/>
  <c r="AI95" i="1"/>
  <c r="AJ6" i="1"/>
  <c r="AM6" i="1" s="1"/>
  <c r="AI6" i="1"/>
  <c r="AC136" i="1"/>
  <c r="AF136" i="1" s="1"/>
  <c r="AB136" i="1"/>
  <c r="AE136" i="1" s="1"/>
  <c r="AJ143" i="1"/>
  <c r="AM143" i="1" s="1"/>
  <c r="AI143" i="1"/>
  <c r="AC141" i="1"/>
  <c r="AF141" i="1" s="1"/>
  <c r="AB141" i="1"/>
  <c r="AE141" i="1" s="1"/>
  <c r="AB29" i="1"/>
  <c r="AE29" i="1" s="1"/>
  <c r="AC29" i="1"/>
  <c r="AF29" i="1" s="1"/>
  <c r="AB108" i="1"/>
  <c r="AE108" i="1" s="1"/>
  <c r="AC108" i="1"/>
  <c r="AF108" i="1" s="1"/>
  <c r="AB128" i="1"/>
  <c r="AE128" i="1" s="1"/>
  <c r="AC128" i="1"/>
  <c r="AF128" i="1" s="1"/>
  <c r="AJ31" i="1"/>
  <c r="AM31" i="1" s="1"/>
  <c r="AI31" i="1"/>
  <c r="AC88" i="1"/>
  <c r="AF88" i="1" s="1"/>
  <c r="AB88" i="1"/>
  <c r="AE88" i="1" s="1"/>
  <c r="AI92" i="1"/>
  <c r="AJ92" i="1"/>
  <c r="AM92" i="1" s="1"/>
  <c r="AI50" i="1"/>
  <c r="AJ50" i="1"/>
  <c r="AM50" i="1" s="1"/>
  <c r="AI114" i="1"/>
  <c r="AJ114" i="1"/>
  <c r="AM114" i="1" s="1"/>
  <c r="AB116" i="1"/>
  <c r="AE116" i="1" s="1"/>
  <c r="AC116" i="1"/>
  <c r="AF116" i="1" s="1"/>
  <c r="AE2" i="1" l="1"/>
  <c r="AF241" i="1"/>
  <c r="AM241" i="1"/>
  <c r="AF242" i="1" l="1"/>
</calcChain>
</file>

<file path=xl/sharedStrings.xml><?xml version="1.0" encoding="utf-8"?>
<sst xmlns="http://schemas.openxmlformats.org/spreadsheetml/2006/main" count="404" uniqueCount="70">
  <si>
    <t>times</t>
  </si>
  <si>
    <t>Var1</t>
  </si>
  <si>
    <t>x1=cos1</t>
  </si>
  <si>
    <t>z1=sin1</t>
  </si>
  <si>
    <t>x2=cos2</t>
  </si>
  <si>
    <t>z2=sin2</t>
  </si>
  <si>
    <t>x1^2</t>
  </si>
  <si>
    <t>x1.z1</t>
  </si>
  <si>
    <t>z1^2</t>
  </si>
  <si>
    <t>x1.x2</t>
  </si>
  <si>
    <t>x1.z2</t>
  </si>
  <si>
    <t>z1.z2</t>
  </si>
  <si>
    <t>x2.z1</t>
  </si>
  <si>
    <t>x2.z2</t>
  </si>
  <si>
    <t>x2^2</t>
  </si>
  <si>
    <t>z2^2</t>
  </si>
  <si>
    <t>Y</t>
  </si>
  <si>
    <t>Yx1</t>
  </si>
  <si>
    <t>Yz1</t>
  </si>
  <si>
    <t>Yx2</t>
  </si>
  <si>
    <t>Yz2</t>
  </si>
  <si>
    <t>Yhat</t>
  </si>
  <si>
    <t>Y-Ybar</t>
  </si>
  <si>
    <t>Y-Yhat</t>
  </si>
  <si>
    <t>Yhat-Ybar</t>
  </si>
  <si>
    <t>Yhat-1</t>
  </si>
  <si>
    <t>Yhat-2</t>
  </si>
  <si>
    <t>Y-Yhat1</t>
  </si>
  <si>
    <t>Yhat1-Ybar</t>
  </si>
  <si>
    <t>Y-Yhat2</t>
  </si>
  <si>
    <t>Yhat2-Ybar</t>
  </si>
  <si>
    <t>(Y-Ybar)x1</t>
  </si>
  <si>
    <t>(Y-Ybar)z1</t>
  </si>
  <si>
    <t>(Y-Ybar)x2</t>
  </si>
  <si>
    <t>(Y-Ybar)z2</t>
  </si>
  <si>
    <t>TSS</t>
  </si>
  <si>
    <t>RSS</t>
  </si>
  <si>
    <t>MSS</t>
  </si>
  <si>
    <t>MSS1</t>
  </si>
  <si>
    <t>MSS2</t>
  </si>
  <si>
    <t>Sum</t>
  </si>
  <si>
    <t>Matrix</t>
  </si>
  <si>
    <t>PR</t>
  </si>
  <si>
    <t>F</t>
  </si>
  <si>
    <t>P</t>
  </si>
  <si>
    <t>From Fortran program:</t>
  </si>
  <si>
    <t>Inverse</t>
  </si>
  <si>
    <t>Matrix1</t>
  </si>
  <si>
    <t>Matrix2</t>
  </si>
  <si>
    <t>Multiplication</t>
  </si>
  <si>
    <t>Ybar</t>
  </si>
  <si>
    <t>M</t>
  </si>
  <si>
    <t>g</t>
  </si>
  <si>
    <t>K</t>
  </si>
  <si>
    <t>Phi=K+garctan(abs(gamma/beta))</t>
  </si>
  <si>
    <t>beta1</t>
  </si>
  <si>
    <t>A1</t>
  </si>
  <si>
    <t>abs(gamma/beta)1</t>
  </si>
  <si>
    <t>gamma1</t>
  </si>
  <si>
    <t>Phi1</t>
  </si>
  <si>
    <t>Tw051a</t>
  </si>
  <si>
    <t>(Y-Ybar)^2</t>
  </si>
  <si>
    <t>(Y-Yhat)^2</t>
  </si>
  <si>
    <t>(Yhat-Ybar)^2</t>
  </si>
  <si>
    <t>beta2</t>
  </si>
  <si>
    <t>gamma2</t>
  </si>
  <si>
    <t>(Yhat1-Ybar)^2</t>
  </si>
  <si>
    <t>(Yhat2-Ybar)^2</t>
  </si>
  <si>
    <t>A2</t>
  </si>
  <si>
    <t>Phi2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</si>
</sst>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0"/>
    <numFmt numFmtId="165" formatCode="0.0000"/>
    <numFmt numFmtId="166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22" fontId="0" fillId="0" borderId="0" xfId="0" applyNumberFormat="1" applyAlignment="1">
      <alignment horizontal="left"/>
    </xf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260"/>
  <sheetViews>
    <sheetView workbookViewId="0">
      <selection activeCell="H28" sqref="H28"/>
    </sheetView>
  </sheetViews>
  <sheetFormatPr defaultRowHeight="14.4" x14ac:dyDescent="0.3"/>
  <cols>
    <col min="1" max="1" width="8.6640625" style="1" customWidth="1"/>
    <col min="2" max="2" width="8.44140625" style="2" customWidth="1"/>
    <col min="3" max="3" width="6.6640625" style="2" customWidth="1"/>
    <col min="4" max="4" width="4.6640625" customWidth="1"/>
    <col min="5" max="5" width="5.109375" style="2" customWidth="1"/>
    <col min="6" max="19" width="6.6640625" style="2" customWidth="1"/>
    <col min="20" max="20" width="9.6640625" style="2" customWidth="1"/>
    <col min="21" max="21" width="6.88671875" style="2" customWidth="1"/>
    <col min="22" max="25" width="6.6640625" style="2" customWidth="1"/>
    <col min="26" max="29" width="8.6640625" style="2" customWidth="1"/>
    <col min="30" max="32" width="10.6640625" style="2" customWidth="1"/>
    <col min="33" max="34" width="9.33203125" customWidth="1"/>
    <col min="35" max="38" width="8.6640625" style="2" customWidth="1"/>
    <col min="39" max="40" width="10.6640625" style="2" customWidth="1"/>
    <col min="42" max="45" width="8.88671875" style="4"/>
  </cols>
  <sheetData>
    <row r="1" spans="1:45" x14ac:dyDescent="0.3">
      <c r="A1" s="1" t="s">
        <v>0</v>
      </c>
      <c r="B1" s="2" t="s">
        <v>1</v>
      </c>
      <c r="E1" s="2">
        <v>1</v>
      </c>
      <c r="F1" s="3" t="s">
        <v>2</v>
      </c>
      <c r="G1" s="3" t="s">
        <v>3</v>
      </c>
      <c r="H1" s="3" t="s">
        <v>4</v>
      </c>
      <c r="I1" s="3" t="s">
        <v>5</v>
      </c>
      <c r="J1" s="3" t="s">
        <v>6</v>
      </c>
      <c r="K1" s="3" t="s">
        <v>7</v>
      </c>
      <c r="L1" s="3" t="s">
        <v>8</v>
      </c>
      <c r="M1" s="2" t="s">
        <v>9</v>
      </c>
      <c r="N1" s="2" t="s">
        <v>10</v>
      </c>
      <c r="O1" s="2" t="s">
        <v>11</v>
      </c>
      <c r="P1" s="2" t="s">
        <v>12</v>
      </c>
      <c r="Q1" s="2" t="s">
        <v>13</v>
      </c>
      <c r="R1" s="3" t="s">
        <v>14</v>
      </c>
      <c r="S1" s="3" t="s">
        <v>15</v>
      </c>
      <c r="T1" s="2" t="s">
        <v>16</v>
      </c>
      <c r="U1" s="2" t="s">
        <v>17</v>
      </c>
      <c r="V1" s="2" t="s">
        <v>18</v>
      </c>
      <c r="W1" s="2" t="s">
        <v>19</v>
      </c>
      <c r="X1" s="2" t="s">
        <v>20</v>
      </c>
      <c r="Z1" s="2" t="s">
        <v>21</v>
      </c>
      <c r="AA1" s="2" t="s">
        <v>22</v>
      </c>
      <c r="AB1" s="2" t="s">
        <v>23</v>
      </c>
      <c r="AC1" s="2" t="s">
        <v>24</v>
      </c>
      <c r="AD1" s="2" t="s">
        <v>61</v>
      </c>
      <c r="AE1" s="2" t="s">
        <v>62</v>
      </c>
      <c r="AF1" s="2" t="s">
        <v>63</v>
      </c>
      <c r="AG1" t="s">
        <v>25</v>
      </c>
      <c r="AH1" t="s">
        <v>26</v>
      </c>
      <c r="AI1" s="2" t="s">
        <v>27</v>
      </c>
      <c r="AJ1" s="2" t="s">
        <v>28</v>
      </c>
      <c r="AK1" s="2" t="s">
        <v>29</v>
      </c>
      <c r="AL1" s="2" t="s">
        <v>30</v>
      </c>
      <c r="AM1" s="2" t="s">
        <v>66</v>
      </c>
      <c r="AN1" s="2" t="s">
        <v>67</v>
      </c>
      <c r="AP1" s="4" t="s">
        <v>31</v>
      </c>
      <c r="AQ1" s="4" t="s">
        <v>32</v>
      </c>
      <c r="AR1" s="4" t="s">
        <v>33</v>
      </c>
      <c r="AS1" s="4" t="s">
        <v>34</v>
      </c>
    </row>
    <row r="2" spans="1:45" x14ac:dyDescent="0.3">
      <c r="A2" s="1">
        <v>2.0833333333357587</v>
      </c>
      <c r="B2" s="2">
        <v>130</v>
      </c>
      <c r="C2" s="5"/>
      <c r="E2" s="2">
        <v>1</v>
      </c>
      <c r="F2" s="2">
        <f>COS(2*PI()*A2)</f>
        <v>0.86602540377681947</v>
      </c>
      <c r="G2" s="2">
        <f>SIN(2*PI()*A2)</f>
        <v>0.50000000001319678</v>
      </c>
      <c r="H2" s="2">
        <f>COS(4*PI()*A2)</f>
        <v>0.49999999997360656</v>
      </c>
      <c r="I2" s="2">
        <f>SIN(4*PI()*A2)</f>
        <v>0.86602540379967696</v>
      </c>
      <c r="J2" s="2">
        <f>F2^2</f>
        <v>0.74999999998680322</v>
      </c>
      <c r="K2" s="2">
        <f>F2*G2</f>
        <v>0.43301270189983848</v>
      </c>
      <c r="L2" s="2">
        <f>G2^2</f>
        <v>0.25000000001319678</v>
      </c>
      <c r="M2" s="2">
        <f>F2*H2</f>
        <v>0.43301270186555235</v>
      </c>
      <c r="N2" s="2">
        <f>F2*I2</f>
        <v>0.75000000000659839</v>
      </c>
      <c r="O2" s="2">
        <f>G2*I2</f>
        <v>0.43301270191126723</v>
      </c>
      <c r="P2" s="2">
        <f>H2*G2</f>
        <v>0.24999999999340167</v>
      </c>
      <c r="Q2" s="2">
        <f>H2*I2</f>
        <v>0.4330127018769811</v>
      </c>
      <c r="R2" s="2">
        <f>H2^2</f>
        <v>0.24999999997360656</v>
      </c>
      <c r="S2" s="2">
        <f>I2^2</f>
        <v>0.75000000002639355</v>
      </c>
      <c r="T2" s="5">
        <f>B2</f>
        <v>130</v>
      </c>
      <c r="U2" s="2">
        <f>B2*F2</f>
        <v>112.58330249098653</v>
      </c>
      <c r="V2" s="2">
        <f>B2*G2</f>
        <v>65.000000001715577</v>
      </c>
      <c r="W2" s="2">
        <f>B2*H2</f>
        <v>64.999999996568846</v>
      </c>
      <c r="X2" s="2">
        <f>B2*I2</f>
        <v>112.583302493958</v>
      </c>
      <c r="Z2" s="2">
        <f t="shared" ref="Z2:Z65" si="0">$P$251+$P$252*$F2+$P$253*$G2+$P$254*$H2+$P$255*$I2</f>
        <v>127.67429081418952</v>
      </c>
      <c r="AA2" s="5">
        <f>B2-$B$251</f>
        <v>6.3913043478260931</v>
      </c>
      <c r="AB2" s="5">
        <f>B2-Z2</f>
        <v>2.3257091858104815</v>
      </c>
      <c r="AC2" s="5">
        <f>Z2-$B$251</f>
        <v>4.0655951620156117</v>
      </c>
      <c r="AD2" s="5">
        <f>AA2^2</f>
        <v>40.848771266540723</v>
      </c>
      <c r="AE2" s="5">
        <f t="shared" ref="AE2:AF17" si="1">AB2^2</f>
        <v>5.4089232169632524</v>
      </c>
      <c r="AF2" s="5">
        <f t="shared" si="1"/>
        <v>16.529064021404746</v>
      </c>
      <c r="AG2" s="2">
        <f t="shared" ref="AG2:AG65" si="2">$P$251+$P$252*$F2+$P$253*$G2</f>
        <v>124.38050348231621</v>
      </c>
      <c r="AH2" s="2">
        <f t="shared" ref="AH2:AH65" si="3">$P$251+$P$254*$H2+$P$255*$I2</f>
        <v>126.81683242017748</v>
      </c>
      <c r="AI2" s="5">
        <f>B2-AG2</f>
        <v>5.6194965176837854</v>
      </c>
      <c r="AJ2" s="5">
        <f>AG2-$B$251</f>
        <v>0.77180783014230769</v>
      </c>
      <c r="AK2" s="5">
        <f>B2-AH2</f>
        <v>3.1831675798225234</v>
      </c>
      <c r="AL2" s="5">
        <f>AH2-$B$251</f>
        <v>3.2081367680035697</v>
      </c>
      <c r="AM2" s="4">
        <f>AJ2^2</f>
        <v>0.59568732666897728</v>
      </c>
      <c r="AN2" s="4">
        <f>AL2^2</f>
        <v>10.29214152221639</v>
      </c>
      <c r="AP2" s="4">
        <f>AA2*F2</f>
        <v>5.5350319284866343</v>
      </c>
      <c r="AQ2" s="4">
        <f>AA2*G2</f>
        <v>3.1956521739973911</v>
      </c>
      <c r="AR2" s="4">
        <f>AA2*H2</f>
        <v>3.1956521737443579</v>
      </c>
      <c r="AS2" s="4">
        <f>AA2*I2</f>
        <v>5.5350319286327236</v>
      </c>
    </row>
    <row r="3" spans="1:45" x14ac:dyDescent="0.3">
      <c r="A3" s="1">
        <v>2.1666666666642413</v>
      </c>
      <c r="B3" s="2">
        <v>123</v>
      </c>
      <c r="C3" s="5"/>
      <c r="E3" s="2">
        <v>1</v>
      </c>
      <c r="F3" s="2">
        <f t="shared" ref="F3:F66" si="4">COS(2*PI()*A3)</f>
        <v>0.50000000001319767</v>
      </c>
      <c r="G3" s="2">
        <f t="shared" ref="G3:G66" si="5">SIN(2*PI()*A3)</f>
        <v>0.86602540377681902</v>
      </c>
      <c r="H3" s="2">
        <f t="shared" ref="H3:H66" si="6">COS(4*PI()*A3)</f>
        <v>-0.49999999997360473</v>
      </c>
      <c r="I3" s="2">
        <f t="shared" ref="I3:I66" si="7">SIN(4*PI()*A3)</f>
        <v>0.86602540379967796</v>
      </c>
      <c r="J3" s="2">
        <f t="shared" ref="J3:J66" si="8">F3^2</f>
        <v>0.25000000001319767</v>
      </c>
      <c r="K3" s="2">
        <f t="shared" ref="K3:K66" si="9">F3*G3</f>
        <v>0.43301270189983904</v>
      </c>
      <c r="L3" s="2">
        <f t="shared" ref="L3:L66" si="10">G3^2</f>
        <v>0.74999999998680245</v>
      </c>
      <c r="M3" s="2">
        <f t="shared" ref="M3:M66" si="11">F3*H3</f>
        <v>-0.2499999999934012</v>
      </c>
      <c r="N3" s="2">
        <f t="shared" ref="N3:N66" si="12">F3*I3</f>
        <v>0.4330127019112685</v>
      </c>
      <c r="O3" s="2">
        <f t="shared" ref="O3:O66" si="13">G3*I3</f>
        <v>0.75000000000659883</v>
      </c>
      <c r="P3" s="2">
        <f t="shared" ref="P3:P66" si="14">H3*G3</f>
        <v>-0.43301270186555052</v>
      </c>
      <c r="Q3" s="2">
        <f t="shared" ref="Q3:Q66" si="15">H3*I3</f>
        <v>-0.43301270187697999</v>
      </c>
      <c r="R3" s="2">
        <f t="shared" ref="R3:S66" si="16">H3^2</f>
        <v>0.24999999997360473</v>
      </c>
      <c r="S3" s="2">
        <f t="shared" si="16"/>
        <v>0.75000000002639522</v>
      </c>
      <c r="T3" s="5">
        <f t="shared" ref="T3:T66" si="17">B3</f>
        <v>123</v>
      </c>
      <c r="U3" s="2">
        <f t="shared" ref="U3:U66" si="18">B3*F3</f>
        <v>61.500000001623313</v>
      </c>
      <c r="V3" s="2">
        <f t="shared" ref="V3:V66" si="19">B3*G3</f>
        <v>106.52112466454874</v>
      </c>
      <c r="W3" s="2">
        <f t="shared" ref="W3:W66" si="20">B3*H3</f>
        <v>-61.499999996753381</v>
      </c>
      <c r="X3" s="2">
        <f t="shared" ref="X3:X66" si="21">B3*I3</f>
        <v>106.52112466736038</v>
      </c>
      <c r="Z3" s="2">
        <f t="shared" si="0"/>
        <v>124.61074045168691</v>
      </c>
      <c r="AA3" s="5">
        <f t="shared" ref="AA3:AA66" si="22">B3-$B$251</f>
        <v>-0.60869565217390686</v>
      </c>
      <c r="AB3" s="5">
        <f t="shared" ref="AB3:AB66" si="23">B3-Z3</f>
        <v>-1.6107404516869082</v>
      </c>
      <c r="AC3" s="5">
        <f t="shared" ref="AC3:AC66" si="24">Z3-$B$251</f>
        <v>1.0020447995130013</v>
      </c>
      <c r="AD3" s="5">
        <f t="shared" ref="AD3:AF18" si="25">AA3^2</f>
        <v>0.37051039697541782</v>
      </c>
      <c r="AE3" s="5">
        <f t="shared" si="1"/>
        <v>2.5944848027005447</v>
      </c>
      <c r="AF3" s="5">
        <f t="shared" si="1"/>
        <v>1.004093780231051</v>
      </c>
      <c r="AG3" s="2">
        <f t="shared" si="2"/>
        <v>124.30843769063021</v>
      </c>
      <c r="AH3" s="2">
        <f t="shared" si="3"/>
        <v>123.82534784936087</v>
      </c>
      <c r="AI3" s="5">
        <f t="shared" ref="AI3:AI66" si="26">B3-AG3</f>
        <v>-1.308437690630214</v>
      </c>
      <c r="AJ3" s="5">
        <f t="shared" ref="AJ3:AJ66" si="27">AG3-$B$251</f>
        <v>0.69974203845630711</v>
      </c>
      <c r="AK3" s="5">
        <f t="shared" ref="AK3:AK66" si="28">B3-AH3</f>
        <v>-0.8253478493608668</v>
      </c>
      <c r="AL3" s="5">
        <f t="shared" ref="AL3:AL66" si="29">AH3-$B$251</f>
        <v>0.21665219718695994</v>
      </c>
      <c r="AM3" s="4">
        <f t="shared" ref="AM3:AM66" si="30">AJ3^2</f>
        <v>0.48963892038298801</v>
      </c>
      <c r="AN3" s="4">
        <f t="shared" ref="AN3:AN66" si="31">AL3^2</f>
        <v>4.6938174545937371E-2</v>
      </c>
      <c r="AP3" s="4">
        <f t="shared" ref="AP3:AP66" si="32">AA3*F3</f>
        <v>-0.30434782609498678</v>
      </c>
      <c r="AQ3" s="4">
        <f t="shared" ref="AQ3:AQ66" si="33">AA3*G3</f>
        <v>-0.52714589795110189</v>
      </c>
      <c r="AR3" s="4">
        <f t="shared" ref="AR3:AR66" si="34">AA3*H3</f>
        <v>0.30434782607088673</v>
      </c>
      <c r="AS3" s="4">
        <f t="shared" ref="AS3:AS66" si="35">AA3*I3</f>
        <v>-0.52714589796501599</v>
      </c>
    </row>
    <row r="4" spans="1:45" x14ac:dyDescent="0.3">
      <c r="A4" s="1">
        <v>2.25</v>
      </c>
      <c r="B4" s="2">
        <v>122</v>
      </c>
      <c r="C4" s="5"/>
      <c r="E4" s="2">
        <v>1</v>
      </c>
      <c r="F4" s="2">
        <f t="shared" si="4"/>
        <v>5.51316804708879E-16</v>
      </c>
      <c r="G4" s="2">
        <f t="shared" si="5"/>
        <v>1</v>
      </c>
      <c r="H4" s="2">
        <f t="shared" si="6"/>
        <v>-1</v>
      </c>
      <c r="I4" s="2">
        <f t="shared" si="7"/>
        <v>1.102633609417758E-15</v>
      </c>
      <c r="J4" s="2">
        <f t="shared" si="8"/>
        <v>3.0395021915440823E-31</v>
      </c>
      <c r="K4" s="2">
        <f t="shared" si="9"/>
        <v>5.51316804708879E-16</v>
      </c>
      <c r="L4" s="2">
        <f t="shared" si="10"/>
        <v>1</v>
      </c>
      <c r="M4" s="2">
        <f t="shared" si="11"/>
        <v>-5.51316804708879E-16</v>
      </c>
      <c r="N4" s="2">
        <f t="shared" si="12"/>
        <v>6.0790043830881646E-31</v>
      </c>
      <c r="O4" s="2">
        <f t="shared" si="13"/>
        <v>1.102633609417758E-15</v>
      </c>
      <c r="P4" s="2">
        <f t="shared" si="14"/>
        <v>-1</v>
      </c>
      <c r="Q4" s="2">
        <f t="shared" si="15"/>
        <v>-1.102633609417758E-15</v>
      </c>
      <c r="R4" s="2">
        <f t="shared" si="16"/>
        <v>1</v>
      </c>
      <c r="S4" s="2">
        <f t="shared" si="16"/>
        <v>1.2158008766176329E-30</v>
      </c>
      <c r="T4" s="5">
        <f t="shared" si="17"/>
        <v>122</v>
      </c>
      <c r="U4" s="2">
        <f t="shared" si="18"/>
        <v>6.7260650174483239E-14</v>
      </c>
      <c r="V4" s="2">
        <f t="shared" si="19"/>
        <v>122</v>
      </c>
      <c r="W4" s="2">
        <f t="shared" si="20"/>
        <v>-122</v>
      </c>
      <c r="X4" s="2">
        <f t="shared" si="21"/>
        <v>1.3452130034896648E-13</v>
      </c>
      <c r="Z4" s="2">
        <f t="shared" si="0"/>
        <v>121.034442014427</v>
      </c>
      <c r="AA4" s="5">
        <f t="shared" si="22"/>
        <v>-1.6086956521739069</v>
      </c>
      <c r="AB4" s="5">
        <f t="shared" si="23"/>
        <v>0.96555798557299966</v>
      </c>
      <c r="AC4" s="5">
        <f t="shared" si="24"/>
        <v>-2.5742536377469065</v>
      </c>
      <c r="AD4" s="5">
        <f t="shared" si="25"/>
        <v>2.5879017013232315</v>
      </c>
      <c r="AE4" s="5">
        <f t="shared" si="1"/>
        <v>0.932302223503789</v>
      </c>
      <c r="AF4" s="5">
        <f t="shared" si="1"/>
        <v>6.6267817914531815</v>
      </c>
      <c r="AG4" s="2">
        <f t="shared" si="2"/>
        <v>124.02592658540154</v>
      </c>
      <c r="AH4" s="2">
        <f t="shared" si="3"/>
        <v>120.53156051732964</v>
      </c>
      <c r="AI4" s="5">
        <f t="shared" si="26"/>
        <v>-2.0259265854015354</v>
      </c>
      <c r="AJ4" s="5">
        <f t="shared" si="27"/>
        <v>0.4172309332276285</v>
      </c>
      <c r="AK4" s="5">
        <f t="shared" si="28"/>
        <v>1.4684394826703624</v>
      </c>
      <c r="AL4" s="5">
        <f t="shared" si="29"/>
        <v>-3.0771351348442693</v>
      </c>
      <c r="AM4" s="4">
        <f t="shared" si="30"/>
        <v>0.17408165164199779</v>
      </c>
      <c r="AN4" s="4">
        <f t="shared" si="31"/>
        <v>9.4687606380930589</v>
      </c>
      <c r="AP4" s="4">
        <f t="shared" si="32"/>
        <v>-8.8690094670558453E-16</v>
      </c>
      <c r="AQ4" s="4">
        <f t="shared" si="33"/>
        <v>-1.6086956521739069</v>
      </c>
      <c r="AR4" s="4">
        <f t="shared" si="34"/>
        <v>1.6086956521739069</v>
      </c>
      <c r="AS4" s="4">
        <f t="shared" si="35"/>
        <v>-1.7738018934111691E-15</v>
      </c>
    </row>
    <row r="5" spans="1:45" x14ac:dyDescent="0.3">
      <c r="A5" s="1">
        <v>2.3333333333357587</v>
      </c>
      <c r="B5" s="2">
        <v>121</v>
      </c>
      <c r="C5" s="5"/>
      <c r="E5" s="2">
        <v>1</v>
      </c>
      <c r="F5" s="2">
        <f t="shared" si="4"/>
        <v>-0.50000000001319667</v>
      </c>
      <c r="G5" s="2">
        <f t="shared" si="5"/>
        <v>0.86602540377681958</v>
      </c>
      <c r="H5" s="2">
        <f t="shared" si="6"/>
        <v>-0.49999999997360667</v>
      </c>
      <c r="I5" s="2">
        <f t="shared" si="7"/>
        <v>-0.86602540379967685</v>
      </c>
      <c r="J5" s="2">
        <f t="shared" si="8"/>
        <v>0.25000000001319667</v>
      </c>
      <c r="K5" s="2">
        <f t="shared" si="9"/>
        <v>-0.43301270189983843</v>
      </c>
      <c r="L5" s="2">
        <f t="shared" si="10"/>
        <v>0.74999999998680333</v>
      </c>
      <c r="M5" s="2">
        <f t="shared" si="11"/>
        <v>0.24999999999340167</v>
      </c>
      <c r="N5" s="2">
        <f t="shared" si="12"/>
        <v>0.43301270191126706</v>
      </c>
      <c r="O5" s="2">
        <f t="shared" si="13"/>
        <v>-0.75000000000659839</v>
      </c>
      <c r="P5" s="2">
        <f t="shared" si="14"/>
        <v>-0.43301270186555252</v>
      </c>
      <c r="Q5" s="2">
        <f t="shared" si="15"/>
        <v>0.43301270187698115</v>
      </c>
      <c r="R5" s="2">
        <f t="shared" si="16"/>
        <v>0.24999999997360667</v>
      </c>
      <c r="S5" s="2">
        <f t="shared" si="16"/>
        <v>0.75000000002639333</v>
      </c>
      <c r="T5" s="5">
        <f t="shared" si="17"/>
        <v>121</v>
      </c>
      <c r="U5" s="2">
        <f t="shared" si="18"/>
        <v>-60.500000001596796</v>
      </c>
      <c r="V5" s="2">
        <f t="shared" si="19"/>
        <v>104.78907385699517</v>
      </c>
      <c r="W5" s="2">
        <f t="shared" si="20"/>
        <v>-60.499999996806409</v>
      </c>
      <c r="X5" s="2">
        <f t="shared" si="21"/>
        <v>-104.7890738597609</v>
      </c>
      <c r="Z5" s="2">
        <f t="shared" si="0"/>
        <v>120.31488145725609</v>
      </c>
      <c r="AA5" s="5">
        <f t="shared" si="22"/>
        <v>-2.6086956521739069</v>
      </c>
      <c r="AB5" s="5">
        <f t="shared" si="23"/>
        <v>0.68511854274390771</v>
      </c>
      <c r="AC5" s="5">
        <f t="shared" si="24"/>
        <v>-3.2938141949178146</v>
      </c>
      <c r="AD5" s="5">
        <f t="shared" si="25"/>
        <v>6.8052930056710457</v>
      </c>
      <c r="AE5" s="5">
        <f t="shared" si="1"/>
        <v>0.46938741761153568</v>
      </c>
      <c r="AF5" s="5">
        <f t="shared" si="1"/>
        <v>10.849211950642092</v>
      </c>
      <c r="AG5" s="2">
        <f t="shared" si="2"/>
        <v>123.6086687891294</v>
      </c>
      <c r="AH5" s="2">
        <f t="shared" si="3"/>
        <v>120.22925775643087</v>
      </c>
      <c r="AI5" s="5">
        <f t="shared" si="26"/>
        <v>-2.6086687891293963</v>
      </c>
      <c r="AJ5" s="5">
        <f t="shared" si="27"/>
        <v>-2.6863044510605505E-5</v>
      </c>
      <c r="AK5" s="5">
        <f t="shared" si="28"/>
        <v>0.77074224356913135</v>
      </c>
      <c r="AL5" s="5">
        <f t="shared" si="29"/>
        <v>-3.3794378957430382</v>
      </c>
      <c r="AM5" s="4">
        <f t="shared" si="30"/>
        <v>7.2162316037877257E-10</v>
      </c>
      <c r="AN5" s="4">
        <f t="shared" si="31"/>
        <v>11.420600491184134</v>
      </c>
      <c r="AP5" s="4">
        <f t="shared" si="32"/>
        <v>1.3043478261213795</v>
      </c>
      <c r="AQ5" s="4">
        <f t="shared" si="33"/>
        <v>-2.2591967055047415</v>
      </c>
      <c r="AR5" s="4">
        <f t="shared" si="34"/>
        <v>1.3043478260181012</v>
      </c>
      <c r="AS5" s="4">
        <f t="shared" si="35"/>
        <v>2.2591967055643689</v>
      </c>
    </row>
    <row r="6" spans="1:45" x14ac:dyDescent="0.3">
      <c r="A6" s="1">
        <v>2.4166666666642413</v>
      </c>
      <c r="B6" s="2">
        <v>126</v>
      </c>
      <c r="C6" s="5"/>
      <c r="E6" s="2">
        <v>1</v>
      </c>
      <c r="F6" s="2">
        <f t="shared" si="4"/>
        <v>-0.86602540377681891</v>
      </c>
      <c r="G6" s="2">
        <f t="shared" si="5"/>
        <v>0.50000000001319767</v>
      </c>
      <c r="H6" s="2">
        <f t="shared" si="6"/>
        <v>0.49999999997360467</v>
      </c>
      <c r="I6" s="2">
        <f t="shared" si="7"/>
        <v>-0.86602540379967796</v>
      </c>
      <c r="J6" s="2">
        <f t="shared" si="8"/>
        <v>0.74999999998680222</v>
      </c>
      <c r="K6" s="2">
        <f t="shared" si="9"/>
        <v>-0.43301270189983898</v>
      </c>
      <c r="L6" s="2">
        <f t="shared" si="10"/>
        <v>0.25000000001319767</v>
      </c>
      <c r="M6" s="2">
        <f t="shared" si="11"/>
        <v>-0.43301270186555041</v>
      </c>
      <c r="N6" s="2">
        <f t="shared" si="12"/>
        <v>0.75000000000659872</v>
      </c>
      <c r="O6" s="2">
        <f t="shared" si="13"/>
        <v>-0.4330127019112685</v>
      </c>
      <c r="P6" s="2">
        <f t="shared" si="14"/>
        <v>0.24999999999340117</v>
      </c>
      <c r="Q6" s="2">
        <f t="shared" si="15"/>
        <v>-0.43301270187697993</v>
      </c>
      <c r="R6" s="2">
        <f t="shared" si="16"/>
        <v>0.24999999997360467</v>
      </c>
      <c r="S6" s="2">
        <f t="shared" si="16"/>
        <v>0.75000000002639522</v>
      </c>
      <c r="T6" s="5">
        <f t="shared" si="17"/>
        <v>126</v>
      </c>
      <c r="U6" s="2">
        <f t="shared" si="18"/>
        <v>-109.11920087587919</v>
      </c>
      <c r="V6" s="2">
        <f t="shared" si="19"/>
        <v>63.000000001662904</v>
      </c>
      <c r="W6" s="2">
        <f t="shared" si="20"/>
        <v>62.999999996674191</v>
      </c>
      <c r="X6" s="2">
        <f t="shared" si="21"/>
        <v>-109.11920087875943</v>
      </c>
      <c r="Z6" s="2">
        <f t="shared" si="0"/>
        <v>122.86616543034609</v>
      </c>
      <c r="AA6" s="5">
        <f t="shared" si="22"/>
        <v>2.3913043478260931</v>
      </c>
      <c r="AB6" s="5">
        <f t="shared" si="23"/>
        <v>3.1338345696539136</v>
      </c>
      <c r="AC6" s="5">
        <f t="shared" si="24"/>
        <v>-0.74253022182782047</v>
      </c>
      <c r="AD6" s="5">
        <f t="shared" si="25"/>
        <v>5.718336483931977</v>
      </c>
      <c r="AE6" s="5">
        <f t="shared" si="1"/>
        <v>9.8209191099579307</v>
      </c>
      <c r="AF6" s="5">
        <f t="shared" si="1"/>
        <v>0.55135113032767225</v>
      </c>
      <c r="AG6" s="2">
        <f t="shared" si="2"/>
        <v>123.16846819140278</v>
      </c>
      <c r="AH6" s="2">
        <f t="shared" si="3"/>
        <v>123.22074232724748</v>
      </c>
      <c r="AI6" s="5">
        <f t="shared" si="26"/>
        <v>2.8315318085972194</v>
      </c>
      <c r="AJ6" s="5">
        <f t="shared" si="27"/>
        <v>-0.44022746077112629</v>
      </c>
      <c r="AK6" s="5">
        <f t="shared" si="28"/>
        <v>2.7792576727525216</v>
      </c>
      <c r="AL6" s="5">
        <f t="shared" si="29"/>
        <v>-0.38795332492642842</v>
      </c>
      <c r="AM6" s="4">
        <f t="shared" si="30"/>
        <v>0.19380021721699353</v>
      </c>
      <c r="AN6" s="4">
        <f t="shared" si="31"/>
        <v>0.15050778232147094</v>
      </c>
      <c r="AP6" s="4">
        <f t="shared" si="32"/>
        <v>-2.0709303133793551</v>
      </c>
      <c r="AQ6" s="4">
        <f t="shared" si="33"/>
        <v>1.1956521739446062</v>
      </c>
      <c r="AR6" s="4">
        <f t="shared" si="34"/>
        <v>1.1956521738499273</v>
      </c>
      <c r="AS6" s="4">
        <f t="shared" si="35"/>
        <v>-2.070930313434018</v>
      </c>
    </row>
    <row r="7" spans="1:45" x14ac:dyDescent="0.3">
      <c r="A7" s="1">
        <v>2.5</v>
      </c>
      <c r="B7" s="2">
        <v>130</v>
      </c>
      <c r="C7" s="5"/>
      <c r="E7" s="2">
        <v>1</v>
      </c>
      <c r="F7" s="2">
        <f t="shared" si="4"/>
        <v>-1</v>
      </c>
      <c r="G7" s="2">
        <f t="shared" si="5"/>
        <v>6.1257422745431001E-16</v>
      </c>
      <c r="H7" s="2">
        <f t="shared" si="6"/>
        <v>1</v>
      </c>
      <c r="I7" s="2">
        <f t="shared" si="7"/>
        <v>-1.22514845490862E-15</v>
      </c>
      <c r="J7" s="2">
        <f t="shared" si="8"/>
        <v>1</v>
      </c>
      <c r="K7" s="2">
        <f t="shared" si="9"/>
        <v>-6.1257422745431001E-16</v>
      </c>
      <c r="L7" s="2">
        <f t="shared" si="10"/>
        <v>3.7524718414124473E-31</v>
      </c>
      <c r="M7" s="2">
        <f t="shared" si="11"/>
        <v>-1</v>
      </c>
      <c r="N7" s="2">
        <f t="shared" si="12"/>
        <v>1.22514845490862E-15</v>
      </c>
      <c r="O7" s="2">
        <f t="shared" si="13"/>
        <v>-7.5049436828248946E-31</v>
      </c>
      <c r="P7" s="2">
        <f t="shared" si="14"/>
        <v>6.1257422745431001E-16</v>
      </c>
      <c r="Q7" s="2">
        <f t="shared" si="15"/>
        <v>-1.22514845490862E-15</v>
      </c>
      <c r="R7" s="2">
        <f t="shared" si="16"/>
        <v>1</v>
      </c>
      <c r="S7" s="2">
        <f t="shared" si="16"/>
        <v>1.5009887365649789E-30</v>
      </c>
      <c r="T7" s="5">
        <f t="shared" si="17"/>
        <v>130</v>
      </c>
      <c r="U7" s="2">
        <f t="shared" si="18"/>
        <v>-130</v>
      </c>
      <c r="V7" s="2">
        <f t="shared" si="19"/>
        <v>7.9634649569060301E-14</v>
      </c>
      <c r="W7" s="2">
        <f t="shared" si="20"/>
        <v>130</v>
      </c>
      <c r="X7" s="2">
        <f t="shared" si="21"/>
        <v>-1.592692991381206E-13</v>
      </c>
      <c r="Z7" s="2">
        <f t="shared" si="0"/>
        <v>125.81476075779635</v>
      </c>
      <c r="AA7" s="5">
        <f t="shared" si="22"/>
        <v>6.3913043478260931</v>
      </c>
      <c r="AB7" s="5">
        <f t="shared" si="23"/>
        <v>4.1852392422036502</v>
      </c>
      <c r="AC7" s="5">
        <f t="shared" si="24"/>
        <v>2.206065105622443</v>
      </c>
      <c r="AD7" s="5">
        <f t="shared" si="25"/>
        <v>40.848771266540723</v>
      </c>
      <c r="AE7" s="5">
        <f t="shared" si="1"/>
        <v>17.516227514481383</v>
      </c>
      <c r="AF7" s="5">
        <f t="shared" si="1"/>
        <v>4.8667232502449602</v>
      </c>
      <c r="AG7" s="2">
        <f t="shared" si="2"/>
        <v>122.82327618682181</v>
      </c>
      <c r="AH7" s="2">
        <f t="shared" si="3"/>
        <v>126.51452965927871</v>
      </c>
      <c r="AI7" s="5">
        <f t="shared" si="26"/>
        <v>7.1767238131781852</v>
      </c>
      <c r="AJ7" s="5">
        <f t="shared" si="27"/>
        <v>-0.78541946535209206</v>
      </c>
      <c r="AK7" s="5">
        <f t="shared" si="28"/>
        <v>3.4854703407212924</v>
      </c>
      <c r="AL7" s="5">
        <f t="shared" si="29"/>
        <v>2.9058340071048008</v>
      </c>
      <c r="AM7" s="4">
        <f t="shared" si="30"/>
        <v>0.61688373655396611</v>
      </c>
      <c r="AN7" s="4">
        <f t="shared" si="31"/>
        <v>8.4438712768467425</v>
      </c>
      <c r="AP7" s="4">
        <f t="shared" si="32"/>
        <v>-6.3913043478260931</v>
      </c>
      <c r="AQ7" s="4">
        <f t="shared" si="33"/>
        <v>3.9151483232949419E-15</v>
      </c>
      <c r="AR7" s="4">
        <f t="shared" si="34"/>
        <v>6.3913043478260931</v>
      </c>
      <c r="AS7" s="4">
        <f t="shared" si="35"/>
        <v>-7.8302966465898837E-15</v>
      </c>
    </row>
    <row r="8" spans="1:45" x14ac:dyDescent="0.3">
      <c r="A8" s="1">
        <v>2.5833333333357587</v>
      </c>
      <c r="B8" s="2">
        <v>132</v>
      </c>
      <c r="C8" s="5"/>
      <c r="E8" s="2">
        <v>1</v>
      </c>
      <c r="F8" s="2">
        <f t="shared" si="4"/>
        <v>-0.86602540377682047</v>
      </c>
      <c r="G8" s="2">
        <f t="shared" si="5"/>
        <v>-0.50000000001319511</v>
      </c>
      <c r="H8" s="2">
        <f t="shared" si="6"/>
        <v>0.49999999997360983</v>
      </c>
      <c r="I8" s="2">
        <f t="shared" si="7"/>
        <v>0.86602540379967496</v>
      </c>
      <c r="J8" s="2">
        <f t="shared" si="8"/>
        <v>0.74999999998680489</v>
      </c>
      <c r="K8" s="2">
        <f t="shared" si="9"/>
        <v>0.43301270189983754</v>
      </c>
      <c r="L8" s="2">
        <f t="shared" si="10"/>
        <v>0.25000000001319511</v>
      </c>
      <c r="M8" s="2">
        <f t="shared" si="11"/>
        <v>-0.43301270186555568</v>
      </c>
      <c r="N8" s="2">
        <f t="shared" si="12"/>
        <v>-0.7500000000065975</v>
      </c>
      <c r="O8" s="2">
        <f t="shared" si="13"/>
        <v>-0.43301270191126479</v>
      </c>
      <c r="P8" s="2">
        <f t="shared" si="14"/>
        <v>-0.24999999999340247</v>
      </c>
      <c r="Q8" s="2">
        <f t="shared" si="15"/>
        <v>0.43301270187698293</v>
      </c>
      <c r="R8" s="2">
        <f t="shared" si="16"/>
        <v>0.24999999997360983</v>
      </c>
      <c r="S8" s="2">
        <f t="shared" si="16"/>
        <v>0.75000000002639011</v>
      </c>
      <c r="T8" s="5">
        <f t="shared" si="17"/>
        <v>132</v>
      </c>
      <c r="U8" s="2">
        <f t="shared" si="18"/>
        <v>-114.3153532985403</v>
      </c>
      <c r="V8" s="2">
        <f t="shared" si="19"/>
        <v>-66.000000001741753</v>
      </c>
      <c r="W8" s="2">
        <f t="shared" si="20"/>
        <v>65.999999996516493</v>
      </c>
      <c r="X8" s="2">
        <f t="shared" si="21"/>
        <v>114.3153533015571</v>
      </c>
      <c r="Z8" s="2">
        <f t="shared" si="0"/>
        <v>125.95937402616545</v>
      </c>
      <c r="AA8" s="5">
        <f t="shared" si="22"/>
        <v>8.3913043478260931</v>
      </c>
      <c r="AB8" s="5">
        <f t="shared" si="23"/>
        <v>6.0406259738345511</v>
      </c>
      <c r="AC8" s="5">
        <f t="shared" si="24"/>
        <v>2.350678373991542</v>
      </c>
      <c r="AD8" s="5">
        <f t="shared" si="25"/>
        <v>70.413988657845096</v>
      </c>
      <c r="AE8" s="5">
        <f t="shared" si="1"/>
        <v>36.489162155764618</v>
      </c>
      <c r="AF8" s="5">
        <f t="shared" si="1"/>
        <v>5.5256888179515196</v>
      </c>
      <c r="AG8" s="2">
        <f t="shared" si="2"/>
        <v>122.66558669429213</v>
      </c>
      <c r="AH8" s="2">
        <f t="shared" si="3"/>
        <v>126.81683242017749</v>
      </c>
      <c r="AI8" s="5">
        <f t="shared" si="26"/>
        <v>9.3344133057078693</v>
      </c>
      <c r="AJ8" s="5">
        <f t="shared" si="27"/>
        <v>-0.94310895788177618</v>
      </c>
      <c r="AK8" s="5">
        <f t="shared" si="28"/>
        <v>5.1831675798225092</v>
      </c>
      <c r="AL8" s="5">
        <f t="shared" si="29"/>
        <v>3.2081367680035839</v>
      </c>
      <c r="AM8" s="4">
        <f t="shared" si="30"/>
        <v>0.88945450643684987</v>
      </c>
      <c r="AN8" s="4">
        <f t="shared" si="31"/>
        <v>10.292141522216481</v>
      </c>
      <c r="AP8" s="4">
        <f t="shared" si="32"/>
        <v>-7.2670827360402814</v>
      </c>
      <c r="AQ8" s="4">
        <f t="shared" si="33"/>
        <v>-4.1956521740237704</v>
      </c>
      <c r="AR8" s="4">
        <f t="shared" si="34"/>
        <v>4.1956521736915988</v>
      </c>
      <c r="AS8" s="4">
        <f t="shared" si="35"/>
        <v>7.2670827362320605</v>
      </c>
    </row>
    <row r="9" spans="1:45" x14ac:dyDescent="0.3">
      <c r="A9" s="1">
        <v>2.6666666666642413</v>
      </c>
      <c r="B9" s="2">
        <v>128</v>
      </c>
      <c r="C9" s="5"/>
      <c r="E9" s="2">
        <v>1</v>
      </c>
      <c r="F9" s="2">
        <f t="shared" si="4"/>
        <v>-0.50000000001319778</v>
      </c>
      <c r="G9" s="2">
        <f t="shared" si="5"/>
        <v>-0.86602540377681891</v>
      </c>
      <c r="H9" s="2">
        <f t="shared" si="6"/>
        <v>-0.49999999997360456</v>
      </c>
      <c r="I9" s="2">
        <f t="shared" si="7"/>
        <v>0.86602540379967807</v>
      </c>
      <c r="J9" s="2">
        <f t="shared" si="8"/>
        <v>0.25000000001319778</v>
      </c>
      <c r="K9" s="2">
        <f t="shared" si="9"/>
        <v>0.43301270189983909</v>
      </c>
      <c r="L9" s="2">
        <f t="shared" si="10"/>
        <v>0.74999999998680222</v>
      </c>
      <c r="M9" s="2">
        <f t="shared" si="11"/>
        <v>0.24999999999340117</v>
      </c>
      <c r="N9" s="2">
        <f t="shared" si="12"/>
        <v>-0.43301270191126867</v>
      </c>
      <c r="O9" s="2">
        <f t="shared" si="13"/>
        <v>-0.75000000000659883</v>
      </c>
      <c r="P9" s="2">
        <f t="shared" si="14"/>
        <v>0.43301270186555035</v>
      </c>
      <c r="Q9" s="2">
        <f t="shared" si="15"/>
        <v>-0.43301270187697993</v>
      </c>
      <c r="R9" s="2">
        <f t="shared" si="16"/>
        <v>0.24999999997360456</v>
      </c>
      <c r="S9" s="2">
        <f t="shared" si="16"/>
        <v>0.75000000002639544</v>
      </c>
      <c r="T9" s="5">
        <f t="shared" si="17"/>
        <v>128</v>
      </c>
      <c r="U9" s="2">
        <f t="shared" si="18"/>
        <v>-64.000000001689315</v>
      </c>
      <c r="V9" s="2">
        <f t="shared" si="19"/>
        <v>-110.85125168343282</v>
      </c>
      <c r="W9" s="2">
        <f t="shared" si="20"/>
        <v>-63.999999996621384</v>
      </c>
      <c r="X9" s="2">
        <f t="shared" si="21"/>
        <v>110.85125168635879</v>
      </c>
      <c r="Z9" s="2">
        <f t="shared" si="0"/>
        <v>123.03995524703483</v>
      </c>
      <c r="AA9" s="5">
        <f t="shared" si="22"/>
        <v>4.3913043478260931</v>
      </c>
      <c r="AB9" s="5">
        <f t="shared" si="23"/>
        <v>4.9600447529651746</v>
      </c>
      <c r="AC9" s="5">
        <f t="shared" si="24"/>
        <v>-0.56874040513908142</v>
      </c>
      <c r="AD9" s="5">
        <f t="shared" si="25"/>
        <v>19.28355387523635</v>
      </c>
      <c r="AE9" s="5">
        <f t="shared" si="1"/>
        <v>24.602043951417361</v>
      </c>
      <c r="AF9" s="5">
        <f t="shared" si="1"/>
        <v>0.32346564843776648</v>
      </c>
      <c r="AG9" s="2">
        <f t="shared" si="2"/>
        <v>122.73765248597813</v>
      </c>
      <c r="AH9" s="2">
        <f t="shared" si="3"/>
        <v>123.82534784936087</v>
      </c>
      <c r="AI9" s="5">
        <f t="shared" si="26"/>
        <v>5.2623475140218687</v>
      </c>
      <c r="AJ9" s="5">
        <f t="shared" si="27"/>
        <v>-0.8710431661957756</v>
      </c>
      <c r="AK9" s="5">
        <f t="shared" si="28"/>
        <v>4.1746521506391332</v>
      </c>
      <c r="AL9" s="5">
        <f t="shared" si="29"/>
        <v>0.21665219718695994</v>
      </c>
      <c r="AM9" s="4">
        <f t="shared" si="30"/>
        <v>0.75871619737636153</v>
      </c>
      <c r="AN9" s="4">
        <f t="shared" si="31"/>
        <v>4.6938174545937371E-2</v>
      </c>
      <c r="AP9" s="4">
        <f t="shared" si="32"/>
        <v>-2.195652173971002</v>
      </c>
      <c r="AQ9" s="4">
        <f t="shared" si="33"/>
        <v>-3.8029811209329929</v>
      </c>
      <c r="AR9" s="4">
        <f t="shared" si="34"/>
        <v>-2.1956521737971362</v>
      </c>
      <c r="AS9" s="4">
        <f t="shared" si="35"/>
        <v>3.8029811210333744</v>
      </c>
    </row>
    <row r="10" spans="1:45" x14ac:dyDescent="0.3">
      <c r="A10" s="1">
        <v>2.75</v>
      </c>
      <c r="B10" s="2">
        <v>116</v>
      </c>
      <c r="C10" s="5"/>
      <c r="E10" s="2">
        <v>1</v>
      </c>
      <c r="F10" s="2">
        <f t="shared" si="4"/>
        <v>-2.4501884895999915E-15</v>
      </c>
      <c r="G10" s="2">
        <f t="shared" si="5"/>
        <v>-1</v>
      </c>
      <c r="H10" s="2">
        <f t="shared" si="6"/>
        <v>-1</v>
      </c>
      <c r="I10" s="2">
        <f t="shared" si="7"/>
        <v>4.9003769791999829E-15</v>
      </c>
      <c r="J10" s="2">
        <f t="shared" si="8"/>
        <v>6.0034236345682875E-30</v>
      </c>
      <c r="K10" s="2">
        <f t="shared" si="9"/>
        <v>2.4501884895999915E-15</v>
      </c>
      <c r="L10" s="2">
        <f t="shared" si="10"/>
        <v>1</v>
      </c>
      <c r="M10" s="2">
        <f t="shared" si="11"/>
        <v>2.4501884895999915E-15</v>
      </c>
      <c r="N10" s="2">
        <f t="shared" si="12"/>
        <v>-1.2006847269136575E-29</v>
      </c>
      <c r="O10" s="2">
        <f t="shared" si="13"/>
        <v>-4.9003769791999829E-15</v>
      </c>
      <c r="P10" s="2">
        <f t="shared" si="14"/>
        <v>1</v>
      </c>
      <c r="Q10" s="2">
        <f t="shared" si="15"/>
        <v>-4.9003769791999829E-15</v>
      </c>
      <c r="R10" s="2">
        <f t="shared" si="16"/>
        <v>1</v>
      </c>
      <c r="S10" s="2">
        <f t="shared" si="16"/>
        <v>2.401369453827315E-29</v>
      </c>
      <c r="T10" s="5">
        <f t="shared" si="17"/>
        <v>116</v>
      </c>
      <c r="U10" s="2">
        <f t="shared" si="18"/>
        <v>-2.8422186479359901E-13</v>
      </c>
      <c r="V10" s="2">
        <f t="shared" si="19"/>
        <v>-116</v>
      </c>
      <c r="W10" s="2">
        <f t="shared" si="20"/>
        <v>-116</v>
      </c>
      <c r="X10" s="2">
        <f t="shared" si="21"/>
        <v>5.6844372958719802E-13</v>
      </c>
      <c r="Z10" s="2">
        <f t="shared" si="0"/>
        <v>120.02867902023229</v>
      </c>
      <c r="AA10" s="5">
        <f t="shared" si="22"/>
        <v>-7.6086956521739069</v>
      </c>
      <c r="AB10" s="5">
        <f t="shared" si="23"/>
        <v>-4.0286790202322891</v>
      </c>
      <c r="AC10" s="5">
        <f t="shared" si="24"/>
        <v>-3.5800166319416178</v>
      </c>
      <c r="AD10" s="5">
        <f t="shared" si="25"/>
        <v>57.892249527410115</v>
      </c>
      <c r="AE10" s="5">
        <f t="shared" si="1"/>
        <v>16.230254648059798</v>
      </c>
      <c r="AF10" s="5">
        <f t="shared" si="1"/>
        <v>12.816519084978605</v>
      </c>
      <c r="AG10" s="2">
        <f t="shared" si="2"/>
        <v>123.02016359120681</v>
      </c>
      <c r="AH10" s="2">
        <f t="shared" si="3"/>
        <v>120.53156051732965</v>
      </c>
      <c r="AI10" s="5">
        <f t="shared" si="26"/>
        <v>-7.0201635912068099</v>
      </c>
      <c r="AJ10" s="5">
        <f t="shared" si="27"/>
        <v>-0.58853206096709698</v>
      </c>
      <c r="AK10" s="5">
        <f t="shared" si="28"/>
        <v>-4.5315605173296518</v>
      </c>
      <c r="AL10" s="5">
        <f t="shared" si="29"/>
        <v>-3.077135134844255</v>
      </c>
      <c r="AM10" s="4">
        <f t="shared" si="30"/>
        <v>0.34636998678617875</v>
      </c>
      <c r="AN10" s="4">
        <f t="shared" si="31"/>
        <v>9.4687606380929719</v>
      </c>
      <c r="AP10" s="4">
        <f t="shared" si="32"/>
        <v>1.8642738507826007E-14</v>
      </c>
      <c r="AQ10" s="4">
        <f t="shared" si="33"/>
        <v>7.6086956521739069</v>
      </c>
      <c r="AR10" s="4">
        <f t="shared" si="34"/>
        <v>7.6086956521739069</v>
      </c>
      <c r="AS10" s="4">
        <f t="shared" si="35"/>
        <v>-3.7285477015652015E-14</v>
      </c>
    </row>
    <row r="11" spans="1:45" x14ac:dyDescent="0.3">
      <c r="A11" s="1">
        <v>2.8333333333357587</v>
      </c>
      <c r="B11" s="2">
        <v>122</v>
      </c>
      <c r="C11" s="5"/>
      <c r="E11" s="2">
        <v>1</v>
      </c>
      <c r="F11" s="2">
        <f t="shared" si="4"/>
        <v>0.50000000001319655</v>
      </c>
      <c r="G11" s="2">
        <f t="shared" si="5"/>
        <v>-0.86602540377681958</v>
      </c>
      <c r="H11" s="2">
        <f t="shared" si="6"/>
        <v>-0.49999999997360689</v>
      </c>
      <c r="I11" s="2">
        <f t="shared" si="7"/>
        <v>-0.86602540379967674</v>
      </c>
      <c r="J11" s="2">
        <f t="shared" si="8"/>
        <v>0.25000000001319655</v>
      </c>
      <c r="K11" s="2">
        <f t="shared" si="9"/>
        <v>-0.43301270189983831</v>
      </c>
      <c r="L11" s="2">
        <f t="shared" si="10"/>
        <v>0.74999999998680333</v>
      </c>
      <c r="M11" s="2">
        <f t="shared" si="11"/>
        <v>-0.24999999999340172</v>
      </c>
      <c r="N11" s="2">
        <f t="shared" si="12"/>
        <v>-0.4330127019112669</v>
      </c>
      <c r="O11" s="2">
        <f t="shared" si="13"/>
        <v>0.75000000000659828</v>
      </c>
      <c r="P11" s="2">
        <f t="shared" si="14"/>
        <v>0.43301270186555268</v>
      </c>
      <c r="Q11" s="2">
        <f t="shared" si="15"/>
        <v>0.43301270187698127</v>
      </c>
      <c r="R11" s="2">
        <f t="shared" si="16"/>
        <v>0.24999999997360689</v>
      </c>
      <c r="S11" s="2">
        <f t="shared" si="16"/>
        <v>0.75000000002639311</v>
      </c>
      <c r="T11" s="5">
        <f t="shared" si="17"/>
        <v>122</v>
      </c>
      <c r="U11" s="2">
        <f t="shared" si="18"/>
        <v>61.000000001609976</v>
      </c>
      <c r="V11" s="2">
        <f t="shared" si="19"/>
        <v>-105.65509926077199</v>
      </c>
      <c r="W11" s="2">
        <f t="shared" si="20"/>
        <v>-60.999999996780041</v>
      </c>
      <c r="X11" s="2">
        <f t="shared" si="21"/>
        <v>-105.65509926356056</v>
      </c>
      <c r="Z11" s="2">
        <f t="shared" si="0"/>
        <v>120.14363405560565</v>
      </c>
      <c r="AA11" s="5">
        <f t="shared" si="22"/>
        <v>-1.6086956521739069</v>
      </c>
      <c r="AB11" s="5">
        <f t="shared" si="23"/>
        <v>1.856365944394355</v>
      </c>
      <c r="AC11" s="5">
        <f t="shared" si="24"/>
        <v>-3.4650615965682618</v>
      </c>
      <c r="AD11" s="5">
        <f t="shared" si="25"/>
        <v>2.5879017013232315</v>
      </c>
      <c r="AE11" s="5">
        <f t="shared" si="1"/>
        <v>3.4460945195071453</v>
      </c>
      <c r="AF11" s="5">
        <f t="shared" si="1"/>
        <v>12.006651868012192</v>
      </c>
      <c r="AG11" s="2">
        <f t="shared" si="2"/>
        <v>123.43742138747895</v>
      </c>
      <c r="AH11" s="2">
        <f t="shared" si="3"/>
        <v>120.22925775643087</v>
      </c>
      <c r="AI11" s="5">
        <f t="shared" si="26"/>
        <v>-1.437421387478949</v>
      </c>
      <c r="AJ11" s="5">
        <f t="shared" si="27"/>
        <v>-0.17127426469495788</v>
      </c>
      <c r="AK11" s="5">
        <f t="shared" si="28"/>
        <v>1.7707422435691313</v>
      </c>
      <c r="AL11" s="5">
        <f t="shared" si="29"/>
        <v>-3.3794378957430382</v>
      </c>
      <c r="AM11" s="4">
        <f t="shared" si="30"/>
        <v>2.9334873746798495E-2</v>
      </c>
      <c r="AN11" s="4">
        <f t="shared" si="31"/>
        <v>11.420600491184134</v>
      </c>
      <c r="AP11" s="4">
        <f t="shared" si="32"/>
        <v>-0.80434782610818267</v>
      </c>
      <c r="AQ11" s="4">
        <f t="shared" si="33"/>
        <v>1.3931713017279217</v>
      </c>
      <c r="AR11" s="4">
        <f t="shared" si="34"/>
        <v>0.80434782604449495</v>
      </c>
      <c r="AS11" s="4">
        <f t="shared" si="35"/>
        <v>1.3931713017646921</v>
      </c>
    </row>
    <row r="12" spans="1:45" x14ac:dyDescent="0.3">
      <c r="A12" s="1">
        <v>2.9166666666642413</v>
      </c>
      <c r="B12" s="2">
        <v>128</v>
      </c>
      <c r="C12" s="5"/>
      <c r="E12" s="2">
        <v>1</v>
      </c>
      <c r="F12" s="2">
        <f t="shared" si="4"/>
        <v>0.8660254037768198</v>
      </c>
      <c r="G12" s="2">
        <f t="shared" si="5"/>
        <v>-0.50000000001319622</v>
      </c>
      <c r="H12" s="2">
        <f t="shared" si="6"/>
        <v>0.4999999999736075</v>
      </c>
      <c r="I12" s="2">
        <f t="shared" si="7"/>
        <v>-0.86602540379967641</v>
      </c>
      <c r="J12" s="2">
        <f t="shared" si="8"/>
        <v>0.74999999998680378</v>
      </c>
      <c r="K12" s="2">
        <f t="shared" si="9"/>
        <v>-0.43301270189983815</v>
      </c>
      <c r="L12" s="2">
        <f t="shared" si="10"/>
        <v>0.25000000001319622</v>
      </c>
      <c r="M12" s="2">
        <f t="shared" si="11"/>
        <v>0.43301270186555335</v>
      </c>
      <c r="N12" s="2">
        <f t="shared" si="12"/>
        <v>-0.75000000000659817</v>
      </c>
      <c r="O12" s="2">
        <f t="shared" si="13"/>
        <v>0.43301270191126645</v>
      </c>
      <c r="P12" s="2">
        <f t="shared" si="14"/>
        <v>-0.24999999999340186</v>
      </c>
      <c r="Q12" s="2">
        <f t="shared" si="15"/>
        <v>-0.43301270187698165</v>
      </c>
      <c r="R12" s="2">
        <f t="shared" si="16"/>
        <v>0.2499999999736075</v>
      </c>
      <c r="S12" s="2">
        <f t="shared" si="16"/>
        <v>0.75000000002639255</v>
      </c>
      <c r="T12" s="5">
        <f t="shared" si="17"/>
        <v>128</v>
      </c>
      <c r="U12" s="2">
        <f t="shared" si="18"/>
        <v>110.85125168343293</v>
      </c>
      <c r="V12" s="2">
        <f t="shared" si="19"/>
        <v>-64.000000001689116</v>
      </c>
      <c r="W12" s="2">
        <f t="shared" si="20"/>
        <v>63.99999999662176</v>
      </c>
      <c r="X12" s="2">
        <f t="shared" si="21"/>
        <v>-110.85125168635858</v>
      </c>
      <c r="Z12" s="2">
        <f t="shared" si="0"/>
        <v>123.57531922414888</v>
      </c>
      <c r="AA12" s="5">
        <f t="shared" si="22"/>
        <v>4.3913043478260931</v>
      </c>
      <c r="AB12" s="5">
        <f t="shared" si="23"/>
        <v>4.4246807758511153</v>
      </c>
      <c r="AC12" s="5">
        <f t="shared" si="24"/>
        <v>-3.3376428025022165E-2</v>
      </c>
      <c r="AD12" s="5">
        <f t="shared" si="25"/>
        <v>19.28355387523635</v>
      </c>
      <c r="AE12" s="5">
        <f t="shared" si="1"/>
        <v>19.577799968186426</v>
      </c>
      <c r="AF12" s="5">
        <f t="shared" si="1"/>
        <v>1.113985947709485E-3</v>
      </c>
      <c r="AG12" s="2">
        <f t="shared" si="2"/>
        <v>123.87762198520556</v>
      </c>
      <c r="AH12" s="2">
        <f t="shared" si="3"/>
        <v>123.22074232724749</v>
      </c>
      <c r="AI12" s="5">
        <f t="shared" si="26"/>
        <v>4.1223780147944353</v>
      </c>
      <c r="AJ12" s="5">
        <f t="shared" si="27"/>
        <v>0.2689263330316578</v>
      </c>
      <c r="AK12" s="5">
        <f t="shared" si="28"/>
        <v>4.7792576727525073</v>
      </c>
      <c r="AL12" s="5">
        <f t="shared" si="29"/>
        <v>-0.38795332492641421</v>
      </c>
      <c r="AM12" s="4">
        <f t="shared" si="30"/>
        <v>7.2321372597854122E-2</v>
      </c>
      <c r="AN12" s="4">
        <f t="shared" si="31"/>
        <v>0.15050778232145992</v>
      </c>
      <c r="AP12" s="4">
        <f t="shared" si="32"/>
        <v>3.8029811209329965</v>
      </c>
      <c r="AQ12" s="4">
        <f t="shared" si="33"/>
        <v>-2.1956521739709953</v>
      </c>
      <c r="AR12" s="4">
        <f t="shared" si="34"/>
        <v>2.1956521737971491</v>
      </c>
      <c r="AS12" s="4">
        <f t="shared" si="35"/>
        <v>-3.8029811210333668</v>
      </c>
    </row>
    <row r="13" spans="1:45" x14ac:dyDescent="0.3">
      <c r="A13" s="1">
        <v>3</v>
      </c>
      <c r="B13" s="2">
        <v>122</v>
      </c>
      <c r="C13" s="5"/>
      <c r="E13" s="2">
        <v>1</v>
      </c>
      <c r="F13" s="2">
        <f t="shared" si="4"/>
        <v>1</v>
      </c>
      <c r="G13" s="2">
        <f t="shared" si="5"/>
        <v>-7.3508907294517201E-16</v>
      </c>
      <c r="H13" s="2">
        <f t="shared" si="6"/>
        <v>1</v>
      </c>
      <c r="I13" s="2">
        <f t="shared" si="7"/>
        <v>-1.470178145890344E-15</v>
      </c>
      <c r="J13" s="2">
        <f t="shared" si="8"/>
        <v>1</v>
      </c>
      <c r="K13" s="2">
        <f t="shared" si="9"/>
        <v>-7.3508907294517201E-16</v>
      </c>
      <c r="L13" s="2">
        <f t="shared" si="10"/>
        <v>5.4035594516339241E-31</v>
      </c>
      <c r="M13" s="2">
        <f t="shared" si="11"/>
        <v>1</v>
      </c>
      <c r="N13" s="2">
        <f t="shared" si="12"/>
        <v>-1.470178145890344E-15</v>
      </c>
      <c r="O13" s="2">
        <f t="shared" si="13"/>
        <v>1.0807118903267848E-30</v>
      </c>
      <c r="P13" s="2">
        <f t="shared" si="14"/>
        <v>-7.3508907294517201E-16</v>
      </c>
      <c r="Q13" s="2">
        <f t="shared" si="15"/>
        <v>-1.470178145890344E-15</v>
      </c>
      <c r="R13" s="2">
        <f t="shared" si="16"/>
        <v>1</v>
      </c>
      <c r="S13" s="2">
        <f t="shared" si="16"/>
        <v>2.1614237806535696E-30</v>
      </c>
      <c r="T13" s="5">
        <f t="shared" si="17"/>
        <v>122</v>
      </c>
      <c r="U13" s="2">
        <f t="shared" si="18"/>
        <v>122</v>
      </c>
      <c r="V13" s="2">
        <f t="shared" si="19"/>
        <v>-8.9680866899310985E-14</v>
      </c>
      <c r="W13" s="2">
        <f t="shared" si="20"/>
        <v>122</v>
      </c>
      <c r="X13" s="2">
        <f t="shared" si="21"/>
        <v>-1.7936173379862197E-13</v>
      </c>
      <c r="Z13" s="2">
        <f t="shared" si="0"/>
        <v>127.21429856076107</v>
      </c>
      <c r="AA13" s="5">
        <f t="shared" si="22"/>
        <v>-1.6086956521739069</v>
      </c>
      <c r="AB13" s="5">
        <f t="shared" si="23"/>
        <v>-5.2142985607610655</v>
      </c>
      <c r="AC13" s="5">
        <f t="shared" si="24"/>
        <v>3.6056029085871586</v>
      </c>
      <c r="AD13" s="5">
        <f t="shared" si="25"/>
        <v>2.5879017013232315</v>
      </c>
      <c r="AE13" s="5">
        <f t="shared" si="1"/>
        <v>27.188909480754919</v>
      </c>
      <c r="AF13" s="5">
        <f t="shared" si="1"/>
        <v>13.000372334412178</v>
      </c>
      <c r="AG13" s="2">
        <f t="shared" si="2"/>
        <v>124.22281398978653</v>
      </c>
      <c r="AH13" s="2">
        <f t="shared" si="3"/>
        <v>126.51452965927871</v>
      </c>
      <c r="AI13" s="5">
        <f t="shared" si="26"/>
        <v>-2.2228139897865304</v>
      </c>
      <c r="AJ13" s="5">
        <f t="shared" si="27"/>
        <v>0.61411833761262358</v>
      </c>
      <c r="AK13" s="5">
        <f t="shared" si="28"/>
        <v>-4.5145296592787076</v>
      </c>
      <c r="AL13" s="5">
        <f t="shared" si="29"/>
        <v>2.9058340071048008</v>
      </c>
      <c r="AM13" s="4">
        <f t="shared" si="30"/>
        <v>0.37714133259209232</v>
      </c>
      <c r="AN13" s="4">
        <f t="shared" si="31"/>
        <v>8.4438712768467425</v>
      </c>
      <c r="AP13" s="4">
        <f t="shared" si="32"/>
        <v>-1.6086956521739069</v>
      </c>
      <c r="AQ13" s="4">
        <f t="shared" si="33"/>
        <v>1.182534595607446E-15</v>
      </c>
      <c r="AR13" s="4">
        <f t="shared" si="34"/>
        <v>-1.6086956521739069</v>
      </c>
      <c r="AS13" s="4">
        <f t="shared" si="35"/>
        <v>2.3650691912148921E-15</v>
      </c>
    </row>
    <row r="14" spans="1:45" x14ac:dyDescent="0.3">
      <c r="A14" s="1">
        <v>3.0833333333357587</v>
      </c>
      <c r="B14" s="2">
        <v>124</v>
      </c>
      <c r="C14" s="5"/>
      <c r="E14" s="2">
        <v>1</v>
      </c>
      <c r="F14" s="2">
        <f t="shared" si="4"/>
        <v>0.86602540377682058</v>
      </c>
      <c r="G14" s="2">
        <f t="shared" si="5"/>
        <v>0.500000000013195</v>
      </c>
      <c r="H14" s="2">
        <f t="shared" si="6"/>
        <v>0.49999999997361005</v>
      </c>
      <c r="I14" s="2">
        <f t="shared" si="7"/>
        <v>0.86602540379967485</v>
      </c>
      <c r="J14" s="2">
        <f t="shared" si="8"/>
        <v>0.74999999998680511</v>
      </c>
      <c r="K14" s="2">
        <f t="shared" si="9"/>
        <v>0.43301270189983748</v>
      </c>
      <c r="L14" s="2">
        <f t="shared" si="10"/>
        <v>0.250000000013195</v>
      </c>
      <c r="M14" s="2">
        <f t="shared" si="11"/>
        <v>0.4330127018655559</v>
      </c>
      <c r="N14" s="2">
        <f t="shared" si="12"/>
        <v>0.7500000000065975</v>
      </c>
      <c r="O14" s="2">
        <f t="shared" si="13"/>
        <v>0.43301270191126462</v>
      </c>
      <c r="P14" s="2">
        <f t="shared" si="14"/>
        <v>0.24999999999340253</v>
      </c>
      <c r="Q14" s="2">
        <f t="shared" si="15"/>
        <v>0.43301270187698304</v>
      </c>
      <c r="R14" s="2">
        <f t="shared" si="16"/>
        <v>0.24999999997361005</v>
      </c>
      <c r="S14" s="2">
        <f t="shared" si="16"/>
        <v>0.75000000002638989</v>
      </c>
      <c r="T14" s="5">
        <f t="shared" si="17"/>
        <v>124</v>
      </c>
      <c r="U14" s="2">
        <f t="shared" si="18"/>
        <v>107.38715006832575</v>
      </c>
      <c r="V14" s="2">
        <f t="shared" si="19"/>
        <v>62.000000001636181</v>
      </c>
      <c r="W14" s="2">
        <f t="shared" si="20"/>
        <v>61.999999996727645</v>
      </c>
      <c r="X14" s="2">
        <f t="shared" si="21"/>
        <v>107.38715007115968</v>
      </c>
      <c r="Z14" s="2">
        <f t="shared" si="0"/>
        <v>127.67429081418953</v>
      </c>
      <c r="AA14" s="5">
        <f t="shared" si="22"/>
        <v>0.39130434782609314</v>
      </c>
      <c r="AB14" s="5">
        <f t="shared" si="23"/>
        <v>-3.6742908141895327</v>
      </c>
      <c r="AC14" s="5">
        <f t="shared" si="24"/>
        <v>4.0655951620156259</v>
      </c>
      <c r="AD14" s="5">
        <f t="shared" si="25"/>
        <v>0.15311909262760409</v>
      </c>
      <c r="AE14" s="5">
        <f t="shared" si="1"/>
        <v>13.50041298723758</v>
      </c>
      <c r="AF14" s="5">
        <f t="shared" si="1"/>
        <v>16.529064021404864</v>
      </c>
      <c r="AG14" s="2">
        <f t="shared" si="2"/>
        <v>124.38050348231621</v>
      </c>
      <c r="AH14" s="2">
        <f t="shared" si="3"/>
        <v>126.81683242017749</v>
      </c>
      <c r="AI14" s="5">
        <f t="shared" si="26"/>
        <v>-0.38050348231621456</v>
      </c>
      <c r="AJ14" s="5">
        <f t="shared" si="27"/>
        <v>0.77180783014230769</v>
      </c>
      <c r="AK14" s="5">
        <f t="shared" si="28"/>
        <v>-2.8168324201774908</v>
      </c>
      <c r="AL14" s="5">
        <f t="shared" si="29"/>
        <v>3.2081367680035839</v>
      </c>
      <c r="AM14" s="4">
        <f t="shared" si="30"/>
        <v>0.59568732666897728</v>
      </c>
      <c r="AN14" s="4">
        <f t="shared" si="31"/>
        <v>10.292141522216481</v>
      </c>
      <c r="AP14" s="4">
        <f t="shared" si="32"/>
        <v>0.33887950582571774</v>
      </c>
      <c r="AQ14" s="4">
        <f t="shared" si="33"/>
        <v>0.19565217391820983</v>
      </c>
      <c r="AR14" s="4">
        <f t="shared" si="34"/>
        <v>0.19565217390272008</v>
      </c>
      <c r="AS14" s="4">
        <f t="shared" si="35"/>
        <v>0.33887950583466075</v>
      </c>
    </row>
    <row r="15" spans="1:45" x14ac:dyDescent="0.3">
      <c r="A15" s="1">
        <v>3.1666666666642413</v>
      </c>
      <c r="B15" s="2">
        <v>124</v>
      </c>
      <c r="C15" s="5"/>
      <c r="E15" s="2">
        <v>1</v>
      </c>
      <c r="F15" s="2">
        <f t="shared" si="4"/>
        <v>0.50000000001319789</v>
      </c>
      <c r="G15" s="2">
        <f t="shared" si="5"/>
        <v>0.86602540377681891</v>
      </c>
      <c r="H15" s="2">
        <f t="shared" si="6"/>
        <v>-0.49999999997360434</v>
      </c>
      <c r="I15" s="2">
        <f t="shared" si="7"/>
        <v>0.86602540379967818</v>
      </c>
      <c r="J15" s="2">
        <f t="shared" si="8"/>
        <v>0.25000000001319789</v>
      </c>
      <c r="K15" s="2">
        <f t="shared" si="9"/>
        <v>0.43301270189983915</v>
      </c>
      <c r="L15" s="2">
        <f t="shared" si="10"/>
        <v>0.74999999998680222</v>
      </c>
      <c r="M15" s="2">
        <f t="shared" si="11"/>
        <v>-0.24999999999340111</v>
      </c>
      <c r="N15" s="2">
        <f t="shared" si="12"/>
        <v>0.43301270191126878</v>
      </c>
      <c r="O15" s="2">
        <f t="shared" si="13"/>
        <v>0.75000000000659894</v>
      </c>
      <c r="P15" s="2">
        <f t="shared" si="14"/>
        <v>-0.43301270186555013</v>
      </c>
      <c r="Q15" s="2">
        <f t="shared" si="15"/>
        <v>-0.43301270187697977</v>
      </c>
      <c r="R15" s="2">
        <f t="shared" si="16"/>
        <v>0.24999999997360434</v>
      </c>
      <c r="S15" s="2">
        <f t="shared" si="16"/>
        <v>0.75000000002639566</v>
      </c>
      <c r="T15" s="5">
        <f t="shared" si="17"/>
        <v>124</v>
      </c>
      <c r="U15" s="2">
        <f t="shared" si="18"/>
        <v>62.000000001636536</v>
      </c>
      <c r="V15" s="2">
        <f t="shared" si="19"/>
        <v>107.38715006832554</v>
      </c>
      <c r="W15" s="2">
        <f t="shared" si="20"/>
        <v>-61.999999996726935</v>
      </c>
      <c r="X15" s="2">
        <f t="shared" si="21"/>
        <v>107.38715007116009</v>
      </c>
      <c r="Z15" s="2">
        <f t="shared" si="0"/>
        <v>124.61074045168691</v>
      </c>
      <c r="AA15" s="5">
        <f t="shared" si="22"/>
        <v>0.39130434782609314</v>
      </c>
      <c r="AB15" s="5">
        <f t="shared" si="23"/>
        <v>-0.61074045168690816</v>
      </c>
      <c r="AC15" s="5">
        <f t="shared" si="24"/>
        <v>1.0020447995130013</v>
      </c>
      <c r="AD15" s="5">
        <f t="shared" si="25"/>
        <v>0.15311909262760409</v>
      </c>
      <c r="AE15" s="5">
        <f t="shared" si="1"/>
        <v>0.37300389932672862</v>
      </c>
      <c r="AF15" s="5">
        <f t="shared" si="1"/>
        <v>1.004093780231051</v>
      </c>
      <c r="AG15" s="2">
        <f t="shared" si="2"/>
        <v>124.30843769063021</v>
      </c>
      <c r="AH15" s="2">
        <f t="shared" si="3"/>
        <v>123.82534784936087</v>
      </c>
      <c r="AI15" s="5">
        <f t="shared" si="26"/>
        <v>-0.30843769063021398</v>
      </c>
      <c r="AJ15" s="5">
        <f t="shared" si="27"/>
        <v>0.69974203845630711</v>
      </c>
      <c r="AK15" s="5">
        <f t="shared" si="28"/>
        <v>0.1746521506391332</v>
      </c>
      <c r="AL15" s="5">
        <f t="shared" si="29"/>
        <v>0.21665219718695994</v>
      </c>
      <c r="AM15" s="4">
        <f t="shared" si="30"/>
        <v>0.48963892038298801</v>
      </c>
      <c r="AN15" s="4">
        <f t="shared" si="31"/>
        <v>4.6938174545937371E-2</v>
      </c>
      <c r="AP15" s="4">
        <f t="shared" si="32"/>
        <v>0.19565217391821096</v>
      </c>
      <c r="AQ15" s="4">
        <f t="shared" si="33"/>
        <v>0.33887950582571708</v>
      </c>
      <c r="AR15" s="4">
        <f t="shared" si="34"/>
        <v>-0.19565217390271783</v>
      </c>
      <c r="AS15" s="4">
        <f t="shared" si="35"/>
        <v>0.33887950583466203</v>
      </c>
    </row>
    <row r="16" spans="1:45" x14ac:dyDescent="0.3">
      <c r="A16" s="1">
        <v>3.25</v>
      </c>
      <c r="B16" s="2">
        <v>126</v>
      </c>
      <c r="C16" s="5"/>
      <c r="E16" s="2">
        <v>1</v>
      </c>
      <c r="F16" s="2">
        <f t="shared" si="4"/>
        <v>-9.8001034370964746E-16</v>
      </c>
      <c r="G16" s="2">
        <f t="shared" si="5"/>
        <v>1</v>
      </c>
      <c r="H16" s="2">
        <f t="shared" si="6"/>
        <v>-1</v>
      </c>
      <c r="I16" s="2">
        <f t="shared" si="7"/>
        <v>-1.9600206874192949E-15</v>
      </c>
      <c r="J16" s="2">
        <f t="shared" si="8"/>
        <v>9.6042027377790135E-31</v>
      </c>
      <c r="K16" s="2">
        <f t="shared" si="9"/>
        <v>-9.8001034370964746E-16</v>
      </c>
      <c r="L16" s="2">
        <f t="shared" si="10"/>
        <v>1</v>
      </c>
      <c r="M16" s="2">
        <f t="shared" si="11"/>
        <v>9.8001034370964746E-16</v>
      </c>
      <c r="N16" s="2">
        <f t="shared" si="12"/>
        <v>1.9208405475558027E-30</v>
      </c>
      <c r="O16" s="2">
        <f t="shared" si="13"/>
        <v>-1.9600206874192949E-15</v>
      </c>
      <c r="P16" s="2">
        <f t="shared" si="14"/>
        <v>-1</v>
      </c>
      <c r="Q16" s="2">
        <f t="shared" si="15"/>
        <v>1.9600206874192949E-15</v>
      </c>
      <c r="R16" s="2">
        <f t="shared" si="16"/>
        <v>1</v>
      </c>
      <c r="S16" s="2">
        <f t="shared" si="16"/>
        <v>3.8416810951116054E-30</v>
      </c>
      <c r="T16" s="5">
        <f t="shared" si="17"/>
        <v>126</v>
      </c>
      <c r="U16" s="2">
        <f t="shared" si="18"/>
        <v>-1.2348130330741558E-13</v>
      </c>
      <c r="V16" s="2">
        <f t="shared" si="19"/>
        <v>126</v>
      </c>
      <c r="W16" s="2">
        <f t="shared" si="20"/>
        <v>-126</v>
      </c>
      <c r="X16" s="2">
        <f t="shared" si="21"/>
        <v>-2.4696260661483116E-13</v>
      </c>
      <c r="Z16" s="2">
        <f t="shared" si="0"/>
        <v>121.034442014427</v>
      </c>
      <c r="AA16" s="5">
        <f t="shared" si="22"/>
        <v>2.3913043478260931</v>
      </c>
      <c r="AB16" s="5">
        <f t="shared" si="23"/>
        <v>4.9655579855729997</v>
      </c>
      <c r="AC16" s="5">
        <f t="shared" si="24"/>
        <v>-2.5742536377469065</v>
      </c>
      <c r="AD16" s="5">
        <f t="shared" si="25"/>
        <v>5.718336483931977</v>
      </c>
      <c r="AE16" s="5">
        <f t="shared" si="1"/>
        <v>24.656766108087787</v>
      </c>
      <c r="AF16" s="5">
        <f t="shared" si="1"/>
        <v>6.6267817914531815</v>
      </c>
      <c r="AG16" s="2">
        <f t="shared" si="2"/>
        <v>124.02592658540154</v>
      </c>
      <c r="AH16" s="2">
        <f t="shared" si="3"/>
        <v>120.53156051732964</v>
      </c>
      <c r="AI16" s="5">
        <f t="shared" si="26"/>
        <v>1.9740734145984646</v>
      </c>
      <c r="AJ16" s="5">
        <f t="shared" si="27"/>
        <v>0.4172309332276285</v>
      </c>
      <c r="AK16" s="5">
        <f t="shared" si="28"/>
        <v>5.4684394826703624</v>
      </c>
      <c r="AL16" s="5">
        <f t="shared" si="29"/>
        <v>-3.0771351348442693</v>
      </c>
      <c r="AM16" s="4">
        <f t="shared" si="30"/>
        <v>0.17408165164199779</v>
      </c>
      <c r="AN16" s="4">
        <f t="shared" si="31"/>
        <v>9.4687606380930589</v>
      </c>
      <c r="AP16" s="4">
        <f t="shared" si="32"/>
        <v>-2.3435029958274238E-15</v>
      </c>
      <c r="AQ16" s="4">
        <f t="shared" si="33"/>
        <v>2.3913043478260931</v>
      </c>
      <c r="AR16" s="4">
        <f t="shared" si="34"/>
        <v>-2.3913043478260931</v>
      </c>
      <c r="AS16" s="4">
        <f t="shared" si="35"/>
        <v>-4.6870059916548475E-15</v>
      </c>
    </row>
    <row r="17" spans="1:45" x14ac:dyDescent="0.3">
      <c r="A17" s="1">
        <v>3.3333333333357587</v>
      </c>
      <c r="B17" s="2">
        <v>116</v>
      </c>
      <c r="C17" s="5"/>
      <c r="E17" s="2">
        <v>1</v>
      </c>
      <c r="F17" s="2">
        <f t="shared" si="4"/>
        <v>-0.50000000001319644</v>
      </c>
      <c r="G17" s="2">
        <f t="shared" si="5"/>
        <v>0.86602540377681969</v>
      </c>
      <c r="H17" s="2">
        <f t="shared" si="6"/>
        <v>-0.49999999997360711</v>
      </c>
      <c r="I17" s="2">
        <f t="shared" si="7"/>
        <v>-0.86602540379967663</v>
      </c>
      <c r="J17" s="2">
        <f t="shared" si="8"/>
        <v>0.25000000001319644</v>
      </c>
      <c r="K17" s="2">
        <f t="shared" si="9"/>
        <v>-0.43301270189983831</v>
      </c>
      <c r="L17" s="2">
        <f t="shared" si="10"/>
        <v>0.74999999998680356</v>
      </c>
      <c r="M17" s="2">
        <f t="shared" si="11"/>
        <v>0.24999999999340178</v>
      </c>
      <c r="N17" s="2">
        <f t="shared" si="12"/>
        <v>0.43301270191126678</v>
      </c>
      <c r="O17" s="2">
        <f t="shared" si="13"/>
        <v>-0.75000000000659828</v>
      </c>
      <c r="P17" s="2">
        <f t="shared" si="14"/>
        <v>-0.43301270186555291</v>
      </c>
      <c r="Q17" s="2">
        <f t="shared" si="15"/>
        <v>0.43301270187698138</v>
      </c>
      <c r="R17" s="2">
        <f t="shared" si="16"/>
        <v>0.24999999997360711</v>
      </c>
      <c r="S17" s="2">
        <f t="shared" si="16"/>
        <v>0.750000000026393</v>
      </c>
      <c r="T17" s="5">
        <f t="shared" si="17"/>
        <v>116</v>
      </c>
      <c r="U17" s="2">
        <f t="shared" si="18"/>
        <v>-58.000000001530786</v>
      </c>
      <c r="V17" s="2">
        <f t="shared" si="19"/>
        <v>100.45894683811109</v>
      </c>
      <c r="W17" s="2">
        <f t="shared" si="20"/>
        <v>-57.999999996938428</v>
      </c>
      <c r="X17" s="2">
        <f t="shared" si="21"/>
        <v>-100.45894684076249</v>
      </c>
      <c r="Z17" s="2">
        <f t="shared" si="0"/>
        <v>120.31488145725609</v>
      </c>
      <c r="AA17" s="5">
        <f t="shared" si="22"/>
        <v>-7.6086956521739069</v>
      </c>
      <c r="AB17" s="5">
        <f t="shared" si="23"/>
        <v>-4.3148814572560923</v>
      </c>
      <c r="AC17" s="5">
        <f t="shared" si="24"/>
        <v>-3.2938141949178146</v>
      </c>
      <c r="AD17" s="5">
        <f t="shared" si="25"/>
        <v>57.892249527410115</v>
      </c>
      <c r="AE17" s="5">
        <f t="shared" si="1"/>
        <v>18.618201990172459</v>
      </c>
      <c r="AF17" s="5">
        <f t="shared" si="1"/>
        <v>10.849211950642092</v>
      </c>
      <c r="AG17" s="2">
        <f t="shared" si="2"/>
        <v>123.6086687891294</v>
      </c>
      <c r="AH17" s="2">
        <f t="shared" si="3"/>
        <v>120.22925775643087</v>
      </c>
      <c r="AI17" s="5">
        <f t="shared" si="26"/>
        <v>-7.6086687891293963</v>
      </c>
      <c r="AJ17" s="5">
        <f t="shared" si="27"/>
        <v>-2.6863044510605505E-5</v>
      </c>
      <c r="AK17" s="5">
        <f t="shared" si="28"/>
        <v>-4.2292577564308687</v>
      </c>
      <c r="AL17" s="5">
        <f t="shared" si="29"/>
        <v>-3.3794378957430382</v>
      </c>
      <c r="AM17" s="4">
        <f t="shared" si="30"/>
        <v>7.2162316037877257E-10</v>
      </c>
      <c r="AN17" s="4">
        <f t="shared" si="31"/>
        <v>11.420600491184134</v>
      </c>
      <c r="AP17" s="4">
        <f t="shared" si="32"/>
        <v>3.8043478261873611</v>
      </c>
      <c r="AQ17" s="4">
        <f t="shared" si="33"/>
        <v>-6.5893237243888398</v>
      </c>
      <c r="AR17" s="4">
        <f t="shared" si="34"/>
        <v>3.8043478258861381</v>
      </c>
      <c r="AS17" s="4">
        <f t="shared" si="35"/>
        <v>6.5893237245627514</v>
      </c>
    </row>
    <row r="18" spans="1:45" x14ac:dyDescent="0.3">
      <c r="A18" s="1">
        <v>3.5</v>
      </c>
      <c r="B18" s="2">
        <v>114</v>
      </c>
      <c r="C18" s="5"/>
      <c r="E18" s="2">
        <v>1</v>
      </c>
      <c r="F18" s="2">
        <f t="shared" si="4"/>
        <v>-1</v>
      </c>
      <c r="G18" s="2">
        <f t="shared" si="5"/>
        <v>8.5760391843603401E-16</v>
      </c>
      <c r="H18" s="2">
        <f t="shared" si="6"/>
        <v>1</v>
      </c>
      <c r="I18" s="2">
        <f t="shared" si="7"/>
        <v>-1.715207836872068E-15</v>
      </c>
      <c r="J18" s="2">
        <f t="shared" si="8"/>
        <v>1</v>
      </c>
      <c r="K18" s="2">
        <f t="shared" si="9"/>
        <v>-8.5760391843603401E-16</v>
      </c>
      <c r="L18" s="2">
        <f t="shared" si="10"/>
        <v>7.3548448091683967E-31</v>
      </c>
      <c r="M18" s="2">
        <f t="shared" si="11"/>
        <v>-1</v>
      </c>
      <c r="N18" s="2">
        <f t="shared" si="12"/>
        <v>1.715207836872068E-15</v>
      </c>
      <c r="O18" s="2">
        <f t="shared" si="13"/>
        <v>-1.4709689618336793E-30</v>
      </c>
      <c r="P18" s="2">
        <f t="shared" si="14"/>
        <v>8.5760391843603401E-16</v>
      </c>
      <c r="Q18" s="2">
        <f t="shared" si="15"/>
        <v>-1.715207836872068E-15</v>
      </c>
      <c r="R18" s="2">
        <f t="shared" si="16"/>
        <v>1</v>
      </c>
      <c r="S18" s="2">
        <f t="shared" si="16"/>
        <v>2.9419379236673587E-30</v>
      </c>
      <c r="T18" s="5">
        <f t="shared" si="17"/>
        <v>114</v>
      </c>
      <c r="U18" s="2">
        <f t="shared" si="18"/>
        <v>-114</v>
      </c>
      <c r="V18" s="2">
        <f t="shared" si="19"/>
        <v>9.7766846701707877E-14</v>
      </c>
      <c r="W18" s="2">
        <f t="shared" si="20"/>
        <v>114</v>
      </c>
      <c r="X18" s="2">
        <f t="shared" si="21"/>
        <v>-1.9553369340341575E-13</v>
      </c>
      <c r="Z18" s="2">
        <f t="shared" si="0"/>
        <v>125.81476075779635</v>
      </c>
      <c r="AA18" s="5">
        <f t="shared" si="22"/>
        <v>-9.6086956521739069</v>
      </c>
      <c r="AB18" s="5">
        <f t="shared" si="23"/>
        <v>-11.81476075779635</v>
      </c>
      <c r="AC18" s="5">
        <f t="shared" si="24"/>
        <v>2.206065105622443</v>
      </c>
      <c r="AD18" s="5">
        <f t="shared" si="25"/>
        <v>92.327032136105743</v>
      </c>
      <c r="AE18" s="5">
        <f t="shared" si="25"/>
        <v>139.58857176396458</v>
      </c>
      <c r="AF18" s="5">
        <f t="shared" si="25"/>
        <v>4.8667232502449602</v>
      </c>
      <c r="AG18" s="2">
        <f t="shared" si="2"/>
        <v>122.82327618682181</v>
      </c>
      <c r="AH18" s="2">
        <f t="shared" si="3"/>
        <v>126.51452965927871</v>
      </c>
      <c r="AI18" s="5">
        <f t="shared" si="26"/>
        <v>-8.8232761868218148</v>
      </c>
      <c r="AJ18" s="5">
        <f t="shared" si="27"/>
        <v>-0.78541946535209206</v>
      </c>
      <c r="AK18" s="5">
        <f t="shared" si="28"/>
        <v>-12.514529659278708</v>
      </c>
      <c r="AL18" s="5">
        <f t="shared" si="29"/>
        <v>2.9058340071048008</v>
      </c>
      <c r="AM18" s="4">
        <f t="shared" si="30"/>
        <v>0.61688373655396611</v>
      </c>
      <c r="AN18" s="4">
        <f t="shared" si="31"/>
        <v>8.4438712768467425</v>
      </c>
      <c r="AP18" s="4">
        <f t="shared" si="32"/>
        <v>9.6086956521739069</v>
      </c>
      <c r="AQ18" s="4">
        <f t="shared" si="33"/>
        <v>-8.240455042363626E-15</v>
      </c>
      <c r="AR18" s="4">
        <f t="shared" si="34"/>
        <v>-9.6086956521739069</v>
      </c>
      <c r="AS18" s="4">
        <f t="shared" si="35"/>
        <v>1.6480910084727252E-14</v>
      </c>
    </row>
    <row r="19" spans="1:45" x14ac:dyDescent="0.3">
      <c r="A19" s="1">
        <v>3.5833333333357587</v>
      </c>
      <c r="B19" s="2">
        <v>126</v>
      </c>
      <c r="C19" s="5"/>
      <c r="E19" s="2">
        <v>1</v>
      </c>
      <c r="F19" s="2">
        <f t="shared" si="4"/>
        <v>-0.86602540377682058</v>
      </c>
      <c r="G19" s="2">
        <f t="shared" si="5"/>
        <v>-0.50000000001319489</v>
      </c>
      <c r="H19" s="2">
        <f t="shared" si="6"/>
        <v>0.49999999997361028</v>
      </c>
      <c r="I19" s="2">
        <f t="shared" si="7"/>
        <v>0.86602540379967474</v>
      </c>
      <c r="J19" s="2">
        <f t="shared" si="8"/>
        <v>0.74999999998680511</v>
      </c>
      <c r="K19" s="2">
        <f t="shared" si="9"/>
        <v>0.43301270189983743</v>
      </c>
      <c r="L19" s="2">
        <f t="shared" si="10"/>
        <v>0.25000000001319489</v>
      </c>
      <c r="M19" s="2">
        <f t="shared" si="11"/>
        <v>-0.43301270186555613</v>
      </c>
      <c r="N19" s="2">
        <f t="shared" si="12"/>
        <v>-0.75000000000659739</v>
      </c>
      <c r="O19" s="2">
        <f t="shared" si="13"/>
        <v>-0.43301270191126451</v>
      </c>
      <c r="P19" s="2">
        <f t="shared" si="14"/>
        <v>-0.24999999999340258</v>
      </c>
      <c r="Q19" s="2">
        <f t="shared" si="15"/>
        <v>0.43301270187698321</v>
      </c>
      <c r="R19" s="2">
        <f t="shared" si="16"/>
        <v>0.24999999997361028</v>
      </c>
      <c r="S19" s="2">
        <f t="shared" si="16"/>
        <v>0.75000000002638967</v>
      </c>
      <c r="T19" s="5">
        <f t="shared" si="17"/>
        <v>126</v>
      </c>
      <c r="U19" s="2">
        <f t="shared" si="18"/>
        <v>-109.11920087587939</v>
      </c>
      <c r="V19" s="2">
        <f t="shared" si="19"/>
        <v>-63.000000001662556</v>
      </c>
      <c r="W19" s="2">
        <f t="shared" si="20"/>
        <v>62.999999996674894</v>
      </c>
      <c r="X19" s="2">
        <f t="shared" si="21"/>
        <v>109.11920087875902</v>
      </c>
      <c r="Z19" s="2">
        <f t="shared" si="0"/>
        <v>125.95937402616545</v>
      </c>
      <c r="AA19" s="5">
        <f t="shared" si="22"/>
        <v>2.3913043478260931</v>
      </c>
      <c r="AB19" s="5">
        <f t="shared" si="23"/>
        <v>4.0625973834551132E-2</v>
      </c>
      <c r="AC19" s="5">
        <f t="shared" si="24"/>
        <v>2.350678373991542</v>
      </c>
      <c r="AD19" s="5">
        <f t="shared" ref="AD19:AF82" si="36">AA19^2</f>
        <v>5.718336483931977</v>
      </c>
      <c r="AE19" s="5">
        <f t="shared" si="36"/>
        <v>1.6504697500056332E-3</v>
      </c>
      <c r="AF19" s="5">
        <f t="shared" si="36"/>
        <v>5.5256888179515196</v>
      </c>
      <c r="AG19" s="2">
        <f t="shared" si="2"/>
        <v>122.66558669429213</v>
      </c>
      <c r="AH19" s="2">
        <f t="shared" si="3"/>
        <v>126.81683242017749</v>
      </c>
      <c r="AI19" s="5">
        <f t="shared" si="26"/>
        <v>3.3344133057078693</v>
      </c>
      <c r="AJ19" s="5">
        <f t="shared" si="27"/>
        <v>-0.94310895788177618</v>
      </c>
      <c r="AK19" s="5">
        <f t="shared" si="28"/>
        <v>-0.8168324201774908</v>
      </c>
      <c r="AL19" s="5">
        <f t="shared" si="29"/>
        <v>3.2081367680035839</v>
      </c>
      <c r="AM19" s="4">
        <f t="shared" si="30"/>
        <v>0.88945450643684987</v>
      </c>
      <c r="AN19" s="4">
        <f t="shared" si="31"/>
        <v>10.292141522216481</v>
      </c>
      <c r="AP19" s="4">
        <f t="shared" si="32"/>
        <v>-2.0709303133793591</v>
      </c>
      <c r="AQ19" s="4">
        <f t="shared" si="33"/>
        <v>-1.1956521739445996</v>
      </c>
      <c r="AR19" s="4">
        <f t="shared" si="34"/>
        <v>1.1956521738499406</v>
      </c>
      <c r="AS19" s="4">
        <f t="shared" si="35"/>
        <v>2.07093031343401</v>
      </c>
    </row>
    <row r="20" spans="1:45" x14ac:dyDescent="0.3">
      <c r="A20" s="1">
        <v>3.7083333333357587</v>
      </c>
      <c r="B20" s="2">
        <v>119</v>
      </c>
      <c r="C20" s="5"/>
      <c r="E20" s="2">
        <v>1</v>
      </c>
      <c r="F20" s="2">
        <f t="shared" si="4"/>
        <v>-0.25881904508780296</v>
      </c>
      <c r="G20" s="2">
        <f t="shared" si="5"/>
        <v>-0.96592582629301194</v>
      </c>
      <c r="H20" s="2">
        <f t="shared" si="6"/>
        <v>-0.86602540379967563</v>
      </c>
      <c r="I20" s="2">
        <f t="shared" si="7"/>
        <v>0.49999999997360878</v>
      </c>
      <c r="J20" s="2">
        <f t="shared" si="8"/>
        <v>6.6987298100162185E-2</v>
      </c>
      <c r="K20" s="2">
        <f t="shared" si="9"/>
        <v>0.24999999998680439</v>
      </c>
      <c r="L20" s="2">
        <f t="shared" si="10"/>
        <v>0.93301270189983787</v>
      </c>
      <c r="M20" s="2">
        <f t="shared" si="11"/>
        <v>0.22414386803321101</v>
      </c>
      <c r="N20" s="2">
        <f t="shared" si="12"/>
        <v>-0.12940952253707091</v>
      </c>
      <c r="O20" s="2">
        <f t="shared" si="13"/>
        <v>-0.48296291312101403</v>
      </c>
      <c r="P20" s="2">
        <f t="shared" si="14"/>
        <v>0.83651630375594099</v>
      </c>
      <c r="Q20" s="2">
        <f t="shared" si="15"/>
        <v>-0.43301270187698232</v>
      </c>
      <c r="R20" s="2">
        <f t="shared" si="16"/>
        <v>0.75000000002639122</v>
      </c>
      <c r="S20" s="2">
        <f t="shared" si="16"/>
        <v>0.24999999997360878</v>
      </c>
      <c r="T20" s="5">
        <f t="shared" si="17"/>
        <v>119</v>
      </c>
      <c r="U20" s="2">
        <f t="shared" si="18"/>
        <v>-30.799466365448552</v>
      </c>
      <c r="V20" s="2">
        <f t="shared" si="19"/>
        <v>-114.94517332886842</v>
      </c>
      <c r="W20" s="2">
        <f t="shared" si="20"/>
        <v>-103.0570230521614</v>
      </c>
      <c r="X20" s="2">
        <f t="shared" si="21"/>
        <v>59.499999996859444</v>
      </c>
      <c r="Z20" s="2">
        <f t="shared" si="0"/>
        <v>121.30358550180898</v>
      </c>
      <c r="AA20" s="5">
        <f t="shared" si="22"/>
        <v>-4.6086956521739069</v>
      </c>
      <c r="AB20" s="5">
        <f t="shared" si="23"/>
        <v>-2.3035855018089819</v>
      </c>
      <c r="AC20" s="5">
        <f t="shared" si="24"/>
        <v>-2.3051101503649249</v>
      </c>
      <c r="AD20" s="5">
        <f t="shared" si="36"/>
        <v>21.240075614366674</v>
      </c>
      <c r="AE20" s="5">
        <f t="shared" si="36"/>
        <v>5.3065061641445395</v>
      </c>
      <c r="AF20" s="5">
        <f t="shared" si="36"/>
        <v>5.3135328053154067</v>
      </c>
      <c r="AG20" s="2">
        <f t="shared" si="2"/>
        <v>122.85618534382913</v>
      </c>
      <c r="AH20" s="2">
        <f t="shared" si="3"/>
        <v>121.97044524628403</v>
      </c>
      <c r="AI20" s="5">
        <f t="shared" si="26"/>
        <v>-3.8561853438291251</v>
      </c>
      <c r="AJ20" s="5">
        <f t="shared" si="27"/>
        <v>-0.75251030834478172</v>
      </c>
      <c r="AK20" s="5">
        <f t="shared" si="28"/>
        <v>-2.9704452462840294</v>
      </c>
      <c r="AL20" s="5">
        <f t="shared" si="29"/>
        <v>-1.6382504058898775</v>
      </c>
      <c r="AM20" s="4">
        <f t="shared" si="30"/>
        <v>0.56627176416515845</v>
      </c>
      <c r="AN20" s="4">
        <f t="shared" si="31"/>
        <v>2.6838643923983483</v>
      </c>
      <c r="AP20" s="4">
        <f t="shared" si="32"/>
        <v>1.1928182077959599</v>
      </c>
      <c r="AQ20" s="4">
        <f t="shared" si="33"/>
        <v>4.4516581559590929</v>
      </c>
      <c r="AR20" s="4">
        <f t="shared" si="34"/>
        <v>3.9912475131637173</v>
      </c>
      <c r="AS20" s="4">
        <f t="shared" si="35"/>
        <v>-2.3043478259653245</v>
      </c>
    </row>
    <row r="21" spans="1:45" x14ac:dyDescent="0.3">
      <c r="A21" s="1">
        <v>3.7916666666642413</v>
      </c>
      <c r="B21" s="2">
        <v>114</v>
      </c>
      <c r="C21" s="5"/>
      <c r="E21" s="2">
        <v>1</v>
      </c>
      <c r="F21" s="2">
        <f t="shared" si="4"/>
        <v>0.25881904508780118</v>
      </c>
      <c r="G21" s="2">
        <f t="shared" si="5"/>
        <v>-0.96592582629301238</v>
      </c>
      <c r="H21" s="2">
        <f t="shared" si="6"/>
        <v>-0.86602540379967741</v>
      </c>
      <c r="I21" s="2">
        <f t="shared" si="7"/>
        <v>-0.49999999997360561</v>
      </c>
      <c r="J21" s="2">
        <f t="shared" si="8"/>
        <v>6.6987298100161255E-2</v>
      </c>
      <c r="K21" s="2">
        <f t="shared" si="9"/>
        <v>-0.24999999998680278</v>
      </c>
      <c r="L21" s="2">
        <f t="shared" si="10"/>
        <v>0.93301270189983876</v>
      </c>
      <c r="M21" s="2">
        <f t="shared" si="11"/>
        <v>-0.22414386803320993</v>
      </c>
      <c r="N21" s="2">
        <f t="shared" si="12"/>
        <v>-0.12940952253706922</v>
      </c>
      <c r="O21" s="2">
        <f t="shared" si="13"/>
        <v>0.48296291312101119</v>
      </c>
      <c r="P21" s="2">
        <f t="shared" si="14"/>
        <v>0.8365163037559431</v>
      </c>
      <c r="Q21" s="2">
        <f t="shared" si="15"/>
        <v>0.43301270187698049</v>
      </c>
      <c r="R21" s="2">
        <f t="shared" si="16"/>
        <v>0.75000000002639433</v>
      </c>
      <c r="S21" s="2">
        <f t="shared" si="16"/>
        <v>0.24999999997360561</v>
      </c>
      <c r="T21" s="5">
        <f t="shared" si="17"/>
        <v>114</v>
      </c>
      <c r="U21" s="2">
        <f t="shared" si="18"/>
        <v>29.505371140009334</v>
      </c>
      <c r="V21" s="2">
        <f t="shared" si="19"/>
        <v>-110.11554419740341</v>
      </c>
      <c r="W21" s="2">
        <f t="shared" si="20"/>
        <v>-98.726896033163229</v>
      </c>
      <c r="X21" s="2">
        <f t="shared" si="21"/>
        <v>-56.999999996991043</v>
      </c>
      <c r="Z21" s="2">
        <f t="shared" si="0"/>
        <v>119.58960895649945</v>
      </c>
      <c r="AA21" s="5">
        <f t="shared" si="22"/>
        <v>-9.6086956521739069</v>
      </c>
      <c r="AB21" s="5">
        <f t="shared" si="23"/>
        <v>-5.5896089564994469</v>
      </c>
      <c r="AC21" s="5">
        <f t="shared" si="24"/>
        <v>-4.01908669567446</v>
      </c>
      <c r="AD21" s="5">
        <f t="shared" si="36"/>
        <v>92.327032136105743</v>
      </c>
      <c r="AE21" s="5">
        <f t="shared" si="36"/>
        <v>31.243728286578836</v>
      </c>
      <c r="AF21" s="5">
        <f t="shared" si="36"/>
        <v>16.153057867347449</v>
      </c>
      <c r="AG21" s="2">
        <f t="shared" si="2"/>
        <v>123.21841238155675</v>
      </c>
      <c r="AH21" s="2">
        <f t="shared" si="3"/>
        <v>119.89424166324687</v>
      </c>
      <c r="AI21" s="5">
        <f t="shared" si="26"/>
        <v>-9.218412381556746</v>
      </c>
      <c r="AJ21" s="5">
        <f t="shared" si="27"/>
        <v>-0.39028327061716084</v>
      </c>
      <c r="AK21" s="5">
        <f t="shared" si="28"/>
        <v>-5.8942416632468735</v>
      </c>
      <c r="AL21" s="5">
        <f t="shared" si="29"/>
        <v>-3.7144539889270334</v>
      </c>
      <c r="AM21" s="4">
        <f t="shared" si="30"/>
        <v>0.15232103132362801</v>
      </c>
      <c r="AN21" s="4">
        <f t="shared" si="31"/>
        <v>13.79716843585595</v>
      </c>
      <c r="AP21" s="4">
        <f t="shared" si="32"/>
        <v>-2.4869134332349576</v>
      </c>
      <c r="AQ21" s="4">
        <f t="shared" si="33"/>
        <v>9.2812872874241563</v>
      </c>
      <c r="AR21" s="4">
        <f t="shared" si="34"/>
        <v>8.3213745321621122</v>
      </c>
      <c r="AS21" s="4">
        <f t="shared" si="35"/>
        <v>4.8043478258333376</v>
      </c>
    </row>
    <row r="22" spans="1:45" x14ac:dyDescent="0.3">
      <c r="A22" s="1">
        <v>3.875</v>
      </c>
      <c r="B22" s="2">
        <v>125</v>
      </c>
      <c r="C22" s="5"/>
      <c r="E22" s="2">
        <v>1</v>
      </c>
      <c r="F22" s="2">
        <f t="shared" si="4"/>
        <v>0.70710678118654624</v>
      </c>
      <c r="G22" s="2">
        <f t="shared" si="5"/>
        <v>-0.70710678118654879</v>
      </c>
      <c r="H22" s="2">
        <f t="shared" si="6"/>
        <v>-3.6753369445086115E-15</v>
      </c>
      <c r="I22" s="2">
        <f t="shared" si="7"/>
        <v>-1</v>
      </c>
      <c r="J22" s="2">
        <f t="shared" si="8"/>
        <v>0.49999999999999817</v>
      </c>
      <c r="K22" s="2">
        <f t="shared" si="9"/>
        <v>-0.5</v>
      </c>
      <c r="L22" s="2">
        <f t="shared" si="10"/>
        <v>0.50000000000000178</v>
      </c>
      <c r="M22" s="2">
        <f t="shared" si="11"/>
        <v>-2.5988556766074802E-15</v>
      </c>
      <c r="N22" s="2">
        <f t="shared" si="12"/>
        <v>-0.70710678118654624</v>
      </c>
      <c r="O22" s="2">
        <f t="shared" si="13"/>
        <v>0.70710678118654879</v>
      </c>
      <c r="P22" s="2">
        <f t="shared" si="14"/>
        <v>2.5988556766074897E-15</v>
      </c>
      <c r="Q22" s="2">
        <f t="shared" si="15"/>
        <v>3.6753369445086115E-15</v>
      </c>
      <c r="R22" s="2">
        <f t="shared" si="16"/>
        <v>1.3508101655669896E-29</v>
      </c>
      <c r="S22" s="2">
        <f t="shared" si="16"/>
        <v>1</v>
      </c>
      <c r="T22" s="5">
        <f t="shared" si="17"/>
        <v>125</v>
      </c>
      <c r="U22" s="2">
        <f t="shared" si="18"/>
        <v>88.388347648318273</v>
      </c>
      <c r="V22" s="2">
        <f t="shared" si="19"/>
        <v>-88.3883476483186</v>
      </c>
      <c r="W22" s="2">
        <f t="shared" si="20"/>
        <v>-4.5941711806357644E-13</v>
      </c>
      <c r="X22" s="2">
        <f t="shared" si="21"/>
        <v>-125</v>
      </c>
      <c r="Z22" s="2">
        <f t="shared" si="0"/>
        <v>121.58606192392826</v>
      </c>
      <c r="AA22" s="5">
        <f t="shared" si="22"/>
        <v>1.3913043478260931</v>
      </c>
      <c r="AB22" s="5">
        <f t="shared" si="23"/>
        <v>3.4139380760717444</v>
      </c>
      <c r="AC22" s="5">
        <f t="shared" si="24"/>
        <v>-2.0226337282456512</v>
      </c>
      <c r="AD22" s="5">
        <f t="shared" si="36"/>
        <v>1.9357277882797903</v>
      </c>
      <c r="AE22" s="5">
        <f t="shared" si="36"/>
        <v>11.654973187252443</v>
      </c>
      <c r="AF22" s="5">
        <f t="shared" si="36"/>
        <v>4.091047198636903</v>
      </c>
      <c r="AG22" s="2">
        <f t="shared" si="2"/>
        <v>123.66226550707502</v>
      </c>
      <c r="AH22" s="2">
        <f t="shared" si="3"/>
        <v>121.44684150515741</v>
      </c>
      <c r="AI22" s="5">
        <f t="shared" si="26"/>
        <v>1.3377344929249801</v>
      </c>
      <c r="AJ22" s="5">
        <f t="shared" si="27"/>
        <v>5.356985490111299E-2</v>
      </c>
      <c r="AK22" s="5">
        <f t="shared" si="28"/>
        <v>3.5531584948425916</v>
      </c>
      <c r="AL22" s="5">
        <f t="shared" si="29"/>
        <v>-2.1618541470164985</v>
      </c>
      <c r="AM22" s="4">
        <f t="shared" si="30"/>
        <v>2.8697293541262996E-3</v>
      </c>
      <c r="AN22" s="4">
        <f t="shared" si="31"/>
        <v>4.6736133529724322</v>
      </c>
      <c r="AP22" s="4">
        <f t="shared" si="32"/>
        <v>0.9838007390421557</v>
      </c>
      <c r="AQ22" s="4">
        <f t="shared" si="33"/>
        <v>-0.98380073904215926</v>
      </c>
      <c r="AR22" s="4">
        <f t="shared" si="34"/>
        <v>-5.1135122706206995E-15</v>
      </c>
      <c r="AS22" s="4">
        <f t="shared" si="35"/>
        <v>-1.3913043478260931</v>
      </c>
    </row>
    <row r="23" spans="1:45" x14ac:dyDescent="0.3">
      <c r="A23" s="1">
        <v>3.9583333333357587</v>
      </c>
      <c r="B23" s="2">
        <v>125</v>
      </c>
      <c r="C23" s="5"/>
      <c r="E23" s="2">
        <v>1</v>
      </c>
      <c r="F23" s="2">
        <f t="shared" si="4"/>
        <v>0.96592582629301238</v>
      </c>
      <c r="G23" s="2">
        <f t="shared" si="5"/>
        <v>-0.25881904508780129</v>
      </c>
      <c r="H23" s="2">
        <f t="shared" si="6"/>
        <v>0.8660254037996773</v>
      </c>
      <c r="I23" s="2">
        <f t="shared" si="7"/>
        <v>-0.49999999997360584</v>
      </c>
      <c r="J23" s="2">
        <f t="shared" si="8"/>
        <v>0.93301270189983876</v>
      </c>
      <c r="K23" s="2">
        <f t="shared" si="9"/>
        <v>-0.24999999998680289</v>
      </c>
      <c r="L23" s="2">
        <f t="shared" si="10"/>
        <v>6.6987298100161324E-2</v>
      </c>
      <c r="M23" s="2">
        <f t="shared" si="11"/>
        <v>0.83651630375594299</v>
      </c>
      <c r="N23" s="2">
        <f t="shared" si="12"/>
        <v>-0.48296291312101136</v>
      </c>
      <c r="O23" s="2">
        <f t="shared" si="13"/>
        <v>0.12940952253706933</v>
      </c>
      <c r="P23" s="2">
        <f t="shared" si="14"/>
        <v>-0.22414386803320999</v>
      </c>
      <c r="Q23" s="2">
        <f t="shared" si="15"/>
        <v>-0.43301270187698065</v>
      </c>
      <c r="R23" s="2">
        <f t="shared" si="16"/>
        <v>0.75000000002639411</v>
      </c>
      <c r="S23" s="2">
        <f t="shared" si="16"/>
        <v>0.24999999997360584</v>
      </c>
      <c r="T23" s="5">
        <f t="shared" si="17"/>
        <v>125</v>
      </c>
      <c r="U23" s="2">
        <f t="shared" si="18"/>
        <v>120.74072828662655</v>
      </c>
      <c r="V23" s="2">
        <f t="shared" si="19"/>
        <v>-32.352380635975159</v>
      </c>
      <c r="W23" s="2">
        <f t="shared" si="20"/>
        <v>108.25317547495966</v>
      </c>
      <c r="X23" s="2">
        <f t="shared" si="21"/>
        <v>-62.49999999670073</v>
      </c>
      <c r="Z23" s="2">
        <f t="shared" si="0"/>
        <v>125.62141447583177</v>
      </c>
      <c r="AA23" s="5">
        <f t="shared" si="22"/>
        <v>1.3913043478260931</v>
      </c>
      <c r="AB23" s="5">
        <f t="shared" si="23"/>
        <v>-0.62141447583177012</v>
      </c>
      <c r="AC23" s="5">
        <f t="shared" si="24"/>
        <v>2.0127188236578633</v>
      </c>
      <c r="AD23" s="5">
        <f t="shared" si="36"/>
        <v>1.9357277882797903</v>
      </c>
      <c r="AE23" s="5">
        <f t="shared" si="36"/>
        <v>0.38615595077327358</v>
      </c>
      <c r="AF23" s="5">
        <f t="shared" si="36"/>
        <v>4.0510370631066932</v>
      </c>
      <c r="AG23" s="2">
        <f t="shared" si="2"/>
        <v>124.06881463381161</v>
      </c>
      <c r="AH23" s="2">
        <f t="shared" si="3"/>
        <v>125.07564493032433</v>
      </c>
      <c r="AI23" s="5">
        <f t="shared" si="26"/>
        <v>0.93118536618838732</v>
      </c>
      <c r="AJ23" s="5">
        <f t="shared" si="27"/>
        <v>0.46011898163770582</v>
      </c>
      <c r="AK23" s="5">
        <f t="shared" si="28"/>
        <v>-7.5644930324330062E-2</v>
      </c>
      <c r="AL23" s="5">
        <f t="shared" si="29"/>
        <v>1.4669492781504232</v>
      </c>
      <c r="AM23" s="4">
        <f t="shared" si="30"/>
        <v>0.21170947726331946</v>
      </c>
      <c r="AN23" s="4">
        <f t="shared" si="31"/>
        <v>2.1519401846660475</v>
      </c>
      <c r="AP23" s="4">
        <f t="shared" si="32"/>
        <v>1.3438968017989796</v>
      </c>
      <c r="AQ23" s="4">
        <f t="shared" si="33"/>
        <v>-0.36009606273085559</v>
      </c>
      <c r="AR23" s="4">
        <f t="shared" si="34"/>
        <v>1.2049049096343389</v>
      </c>
      <c r="AS23" s="4">
        <f t="shared" si="35"/>
        <v>-0.69565217387632428</v>
      </c>
    </row>
    <row r="24" spans="1:45" x14ac:dyDescent="0.3">
      <c r="A24" s="8">
        <v>4</v>
      </c>
      <c r="B24" s="9">
        <v>130</v>
      </c>
      <c r="C24" s="5"/>
      <c r="E24" s="2">
        <v>1</v>
      </c>
      <c r="F24" s="2">
        <f t="shared" si="4"/>
        <v>1</v>
      </c>
      <c r="G24" s="2">
        <f t="shared" si="5"/>
        <v>-9.8011876392689601E-16</v>
      </c>
      <c r="H24" s="2">
        <f t="shared" si="6"/>
        <v>1</v>
      </c>
      <c r="I24" s="2">
        <f t="shared" si="7"/>
        <v>-1.960237527853792E-15</v>
      </c>
      <c r="J24" s="2">
        <f t="shared" si="8"/>
        <v>1</v>
      </c>
      <c r="K24" s="2">
        <f t="shared" si="9"/>
        <v>-9.8011876392689601E-16</v>
      </c>
      <c r="L24" s="2">
        <f t="shared" si="10"/>
        <v>9.6063279140158651E-31</v>
      </c>
      <c r="M24" s="2">
        <f t="shared" si="11"/>
        <v>1</v>
      </c>
      <c r="N24" s="2">
        <f t="shared" si="12"/>
        <v>-1.960237527853792E-15</v>
      </c>
      <c r="O24" s="2">
        <f t="shared" si="13"/>
        <v>1.921265582803173E-30</v>
      </c>
      <c r="P24" s="2">
        <f t="shared" si="14"/>
        <v>-9.8011876392689601E-16</v>
      </c>
      <c r="Q24" s="2">
        <f t="shared" si="15"/>
        <v>-1.960237527853792E-15</v>
      </c>
      <c r="R24" s="2">
        <f t="shared" si="16"/>
        <v>1</v>
      </c>
      <c r="S24" s="2">
        <f t="shared" si="16"/>
        <v>3.842531165606346E-30</v>
      </c>
      <c r="T24" s="5">
        <f t="shared" si="17"/>
        <v>130</v>
      </c>
      <c r="U24" s="2">
        <f t="shared" si="18"/>
        <v>130</v>
      </c>
      <c r="V24" s="2">
        <f t="shared" si="19"/>
        <v>-1.2741543931049648E-13</v>
      </c>
      <c r="W24" s="2">
        <f t="shared" si="20"/>
        <v>130</v>
      </c>
      <c r="X24" s="2">
        <f t="shared" si="21"/>
        <v>-2.5483087862099296E-13</v>
      </c>
      <c r="Z24" s="2">
        <f t="shared" si="0"/>
        <v>127.21429856076107</v>
      </c>
      <c r="AA24" s="5">
        <f t="shared" si="22"/>
        <v>6.3913043478260931</v>
      </c>
      <c r="AB24" s="5">
        <f t="shared" si="23"/>
        <v>2.7857014392389345</v>
      </c>
      <c r="AC24" s="5">
        <f t="shared" si="24"/>
        <v>3.6056029085871586</v>
      </c>
      <c r="AD24" s="5">
        <f t="shared" si="36"/>
        <v>40.848771266540723</v>
      </c>
      <c r="AE24" s="5">
        <f t="shared" si="36"/>
        <v>7.760132508577871</v>
      </c>
      <c r="AF24" s="5">
        <f t="shared" si="36"/>
        <v>13.000372334412178</v>
      </c>
      <c r="AG24" s="2">
        <f t="shared" si="2"/>
        <v>124.22281398978653</v>
      </c>
      <c r="AH24" s="2">
        <f t="shared" si="3"/>
        <v>126.51452965927871</v>
      </c>
      <c r="AI24" s="5">
        <f t="shared" si="26"/>
        <v>5.7771860102134696</v>
      </c>
      <c r="AJ24" s="5">
        <f t="shared" si="27"/>
        <v>0.61411833761262358</v>
      </c>
      <c r="AK24" s="5">
        <f t="shared" si="28"/>
        <v>3.4854703407212924</v>
      </c>
      <c r="AL24" s="5">
        <f t="shared" si="29"/>
        <v>2.9058340071048008</v>
      </c>
      <c r="AM24" s="4">
        <f t="shared" si="30"/>
        <v>0.37714133259209232</v>
      </c>
      <c r="AN24" s="4">
        <f t="shared" si="31"/>
        <v>8.4438712768467425</v>
      </c>
      <c r="AP24" s="4">
        <f t="shared" si="32"/>
        <v>6.3913043478260931</v>
      </c>
      <c r="AQ24" s="4">
        <f t="shared" si="33"/>
        <v>-6.2642373172719067E-15</v>
      </c>
      <c r="AR24" s="4">
        <f t="shared" si="34"/>
        <v>6.3913043478260931</v>
      </c>
      <c r="AS24" s="4">
        <f t="shared" si="35"/>
        <v>-1.2528474634543813E-14</v>
      </c>
    </row>
    <row r="25" spans="1:45" x14ac:dyDescent="0.3">
      <c r="C25" s="5"/>
      <c r="T25" s="5"/>
      <c r="AA25" s="5"/>
      <c r="AB25" s="5"/>
      <c r="AC25" s="5"/>
      <c r="AD25" s="5"/>
      <c r="AE25" s="5"/>
      <c r="AF25" s="5"/>
      <c r="AG25" s="2"/>
      <c r="AH25" s="2"/>
      <c r="AI25" s="5"/>
      <c r="AJ25" s="5"/>
      <c r="AK25" s="5"/>
      <c r="AL25" s="5"/>
      <c r="AM25" s="4"/>
      <c r="AN25" s="4"/>
    </row>
    <row r="26" spans="1:45" x14ac:dyDescent="0.3">
      <c r="C26" s="5"/>
      <c r="T26" s="5"/>
      <c r="AA26" s="5"/>
      <c r="AB26" s="5"/>
      <c r="AC26" s="5"/>
      <c r="AD26" s="5"/>
      <c r="AE26" s="5"/>
      <c r="AF26" s="5"/>
      <c r="AG26" s="2"/>
      <c r="AH26" s="2"/>
      <c r="AI26" s="5"/>
      <c r="AJ26" s="5"/>
      <c r="AK26" s="5"/>
      <c r="AL26" s="5"/>
      <c r="AM26" s="4"/>
      <c r="AN26" s="4"/>
    </row>
    <row r="27" spans="1:45" x14ac:dyDescent="0.3">
      <c r="C27" s="5"/>
      <c r="T27" s="5"/>
      <c r="AA27" s="5"/>
      <c r="AB27" s="5"/>
      <c r="AC27" s="5"/>
      <c r="AD27" s="5"/>
      <c r="AE27" s="5"/>
      <c r="AF27" s="5"/>
      <c r="AG27" s="2"/>
      <c r="AH27" s="2"/>
      <c r="AI27" s="5"/>
      <c r="AJ27" s="5"/>
      <c r="AK27" s="5"/>
      <c r="AL27" s="5"/>
      <c r="AM27" s="4"/>
      <c r="AN27" s="4"/>
    </row>
    <row r="28" spans="1:45" x14ac:dyDescent="0.3">
      <c r="C28" s="5"/>
      <c r="T28" s="5"/>
      <c r="AA28" s="5"/>
      <c r="AB28" s="5"/>
      <c r="AC28" s="5"/>
      <c r="AD28" s="5"/>
      <c r="AE28" s="5"/>
      <c r="AF28" s="5"/>
      <c r="AG28" s="2"/>
      <c r="AH28" s="2"/>
      <c r="AI28" s="5"/>
      <c r="AJ28" s="5"/>
      <c r="AK28" s="5"/>
      <c r="AL28" s="5"/>
      <c r="AM28" s="4"/>
      <c r="AN28" s="4"/>
    </row>
    <row r="29" spans="1:45" x14ac:dyDescent="0.3">
      <c r="C29" s="5"/>
      <c r="T29" s="5"/>
      <c r="AA29" s="5"/>
      <c r="AB29" s="5"/>
      <c r="AC29" s="5"/>
      <c r="AD29" s="5"/>
      <c r="AE29" s="5"/>
      <c r="AF29" s="5"/>
      <c r="AG29" s="2"/>
      <c r="AH29" s="2"/>
      <c r="AI29" s="5"/>
      <c r="AJ29" s="5"/>
      <c r="AK29" s="5"/>
      <c r="AL29" s="5"/>
      <c r="AM29" s="4"/>
      <c r="AN29" s="4"/>
    </row>
    <row r="30" spans="1:45" x14ac:dyDescent="0.3">
      <c r="C30" s="5"/>
      <c r="T30" s="5"/>
      <c r="AA30" s="5"/>
      <c r="AB30" s="5"/>
      <c r="AC30" s="5"/>
      <c r="AD30" s="5"/>
      <c r="AE30" s="5"/>
      <c r="AF30" s="5"/>
      <c r="AG30" s="2"/>
      <c r="AH30" s="2"/>
      <c r="AI30" s="5"/>
      <c r="AJ30" s="5"/>
      <c r="AK30" s="5"/>
      <c r="AL30" s="5"/>
      <c r="AM30" s="4"/>
      <c r="AN30" s="4"/>
    </row>
    <row r="31" spans="1:45" x14ac:dyDescent="0.3">
      <c r="C31" s="5"/>
      <c r="T31" s="5"/>
      <c r="AA31" s="5"/>
      <c r="AB31" s="5"/>
      <c r="AC31" s="5"/>
      <c r="AD31" s="5"/>
      <c r="AE31" s="5"/>
      <c r="AF31" s="5"/>
      <c r="AG31" s="2"/>
      <c r="AH31" s="2"/>
      <c r="AI31" s="5"/>
      <c r="AJ31" s="5"/>
      <c r="AK31" s="5"/>
      <c r="AL31" s="5"/>
      <c r="AM31" s="4"/>
      <c r="AN31" s="4"/>
    </row>
    <row r="32" spans="1:45" x14ac:dyDescent="0.3">
      <c r="C32" s="5"/>
      <c r="T32" s="5"/>
      <c r="AA32" s="5"/>
      <c r="AB32" s="5"/>
      <c r="AC32" s="5"/>
      <c r="AD32" s="5"/>
      <c r="AE32" s="5"/>
      <c r="AF32" s="5"/>
      <c r="AG32" s="2"/>
      <c r="AH32" s="2"/>
      <c r="AI32" s="5"/>
      <c r="AJ32" s="5"/>
      <c r="AK32" s="5"/>
      <c r="AL32" s="5"/>
      <c r="AM32" s="4"/>
      <c r="AN32" s="4"/>
    </row>
    <row r="33" spans="1:40" x14ac:dyDescent="0.3">
      <c r="C33" s="5"/>
      <c r="T33" s="5"/>
      <c r="AA33" s="5"/>
      <c r="AB33" s="5"/>
      <c r="AC33" s="5"/>
      <c r="AD33" s="5"/>
      <c r="AE33" s="5"/>
      <c r="AF33" s="5"/>
      <c r="AG33" s="2"/>
      <c r="AH33" s="2"/>
      <c r="AI33" s="5"/>
      <c r="AJ33" s="5"/>
      <c r="AK33" s="5"/>
      <c r="AL33" s="5"/>
      <c r="AM33" s="4"/>
      <c r="AN33" s="4"/>
    </row>
    <row r="34" spans="1:40" x14ac:dyDescent="0.3">
      <c r="C34" s="5"/>
      <c r="T34" s="5"/>
      <c r="AA34" s="5"/>
      <c r="AB34" s="5"/>
      <c r="AC34" s="5"/>
      <c r="AD34" s="5"/>
      <c r="AE34" s="5"/>
      <c r="AF34" s="5"/>
      <c r="AG34" s="2"/>
      <c r="AH34" s="2"/>
      <c r="AI34" s="5"/>
      <c r="AJ34" s="5"/>
      <c r="AK34" s="5"/>
      <c r="AL34" s="5"/>
      <c r="AM34" s="4"/>
      <c r="AN34" s="4"/>
    </row>
    <row r="35" spans="1:40" x14ac:dyDescent="0.3">
      <c r="C35" s="5"/>
      <c r="T35" s="5"/>
      <c r="AA35" s="5"/>
      <c r="AB35" s="5"/>
      <c r="AC35" s="5"/>
      <c r="AD35" s="5"/>
      <c r="AE35" s="5"/>
      <c r="AF35" s="5"/>
      <c r="AG35" s="2"/>
      <c r="AH35" s="2"/>
      <c r="AI35" s="5"/>
      <c r="AJ35" s="5"/>
      <c r="AK35" s="5"/>
      <c r="AL35" s="5"/>
      <c r="AM35" s="4"/>
      <c r="AN35" s="4"/>
    </row>
    <row r="36" spans="1:40" x14ac:dyDescent="0.3">
      <c r="C36" s="5"/>
      <c r="T36" s="5"/>
      <c r="AA36" s="5"/>
      <c r="AB36" s="5"/>
      <c r="AC36" s="5"/>
      <c r="AD36" s="5"/>
      <c r="AE36" s="5"/>
      <c r="AF36" s="5"/>
      <c r="AG36" s="2"/>
      <c r="AH36" s="2"/>
      <c r="AI36" s="5"/>
      <c r="AJ36" s="5"/>
      <c r="AK36" s="5"/>
      <c r="AL36" s="5"/>
      <c r="AM36" s="4"/>
      <c r="AN36" s="4"/>
    </row>
    <row r="37" spans="1:40" x14ac:dyDescent="0.3">
      <c r="C37" s="5"/>
      <c r="T37" s="5"/>
      <c r="AA37" s="5"/>
      <c r="AB37" s="5"/>
      <c r="AC37" s="5"/>
      <c r="AD37" s="5"/>
      <c r="AE37" s="5"/>
      <c r="AF37" s="5"/>
      <c r="AG37" s="2"/>
      <c r="AH37" s="2"/>
      <c r="AI37" s="5"/>
      <c r="AJ37" s="5"/>
      <c r="AK37" s="5"/>
      <c r="AL37" s="5"/>
      <c r="AM37" s="4"/>
      <c r="AN37" s="4"/>
    </row>
    <row r="38" spans="1:40" x14ac:dyDescent="0.3">
      <c r="C38" s="5"/>
      <c r="T38" s="5"/>
      <c r="AA38" s="5"/>
      <c r="AB38" s="5"/>
      <c r="AC38" s="5"/>
      <c r="AD38" s="5"/>
      <c r="AE38" s="5"/>
      <c r="AF38" s="5"/>
      <c r="AG38" s="2"/>
      <c r="AH38" s="2"/>
      <c r="AI38" s="5"/>
      <c r="AJ38" s="5"/>
      <c r="AK38" s="5"/>
      <c r="AL38" s="5"/>
      <c r="AM38" s="4"/>
      <c r="AN38" s="4"/>
    </row>
    <row r="39" spans="1:40" x14ac:dyDescent="0.3">
      <c r="C39" s="5"/>
      <c r="T39" s="5"/>
      <c r="AA39" s="5"/>
      <c r="AB39" s="5"/>
      <c r="AC39" s="5"/>
      <c r="AD39" s="5"/>
      <c r="AE39" s="5"/>
      <c r="AF39" s="5"/>
      <c r="AG39" s="2"/>
      <c r="AH39" s="2"/>
      <c r="AI39" s="5"/>
      <c r="AJ39" s="5"/>
      <c r="AK39" s="5"/>
      <c r="AL39" s="5"/>
      <c r="AM39" s="4"/>
      <c r="AN39" s="4"/>
    </row>
    <row r="40" spans="1:40" x14ac:dyDescent="0.3">
      <c r="C40" s="5"/>
      <c r="T40" s="5"/>
      <c r="AA40" s="5"/>
      <c r="AB40" s="5"/>
      <c r="AC40" s="5"/>
      <c r="AD40" s="5"/>
      <c r="AE40" s="5"/>
      <c r="AF40" s="5"/>
      <c r="AG40" s="2"/>
      <c r="AH40" s="2"/>
      <c r="AI40" s="5"/>
      <c r="AJ40" s="5"/>
      <c r="AK40" s="5"/>
      <c r="AL40" s="5"/>
      <c r="AM40" s="4"/>
      <c r="AN40" s="4"/>
    </row>
    <row r="41" spans="1:40" x14ac:dyDescent="0.3">
      <c r="C41" s="5"/>
      <c r="T41" s="5"/>
      <c r="AA41" s="5"/>
      <c r="AB41" s="5"/>
      <c r="AC41" s="5"/>
      <c r="AD41" s="5"/>
      <c r="AE41" s="5"/>
      <c r="AF41" s="5"/>
      <c r="AG41" s="2"/>
      <c r="AH41" s="2"/>
      <c r="AI41" s="5"/>
      <c r="AJ41" s="5"/>
      <c r="AK41" s="5"/>
      <c r="AL41" s="5"/>
      <c r="AM41" s="4"/>
      <c r="AN41" s="4"/>
    </row>
    <row r="42" spans="1:40" x14ac:dyDescent="0.3">
      <c r="C42" s="5"/>
      <c r="T42" s="5"/>
      <c r="AA42" s="5"/>
      <c r="AB42" s="5"/>
      <c r="AC42" s="5"/>
      <c r="AD42" s="5"/>
      <c r="AE42" s="5"/>
      <c r="AF42" s="5"/>
      <c r="AG42" s="2"/>
      <c r="AH42" s="2"/>
      <c r="AI42" s="5"/>
      <c r="AJ42" s="5"/>
      <c r="AK42" s="5"/>
      <c r="AL42" s="5"/>
      <c r="AM42" s="4"/>
      <c r="AN42" s="4"/>
    </row>
    <row r="43" spans="1:40" x14ac:dyDescent="0.3">
      <c r="A43" s="8"/>
      <c r="B43" s="9"/>
      <c r="C43" s="5"/>
      <c r="T43" s="5"/>
      <c r="AA43" s="5"/>
      <c r="AB43" s="5"/>
      <c r="AC43" s="5"/>
      <c r="AD43" s="5"/>
      <c r="AE43" s="5"/>
      <c r="AF43" s="5"/>
      <c r="AG43" s="2"/>
      <c r="AH43" s="2"/>
      <c r="AI43" s="5"/>
      <c r="AJ43" s="5"/>
      <c r="AK43" s="5"/>
      <c r="AL43" s="5"/>
      <c r="AM43" s="4"/>
      <c r="AN43" s="4"/>
    </row>
    <row r="44" spans="1:40" x14ac:dyDescent="0.3">
      <c r="C44" s="5"/>
      <c r="T44" s="5"/>
      <c r="AA44" s="5"/>
      <c r="AB44" s="5"/>
      <c r="AC44" s="5"/>
      <c r="AD44" s="5"/>
      <c r="AE44" s="5"/>
      <c r="AF44" s="5"/>
      <c r="AG44" s="2"/>
      <c r="AH44" s="2"/>
      <c r="AI44" s="5"/>
      <c r="AJ44" s="5"/>
      <c r="AK44" s="5"/>
      <c r="AL44" s="5"/>
      <c r="AM44" s="4"/>
      <c r="AN44" s="4"/>
    </row>
    <row r="45" spans="1:40" x14ac:dyDescent="0.3">
      <c r="C45" s="5"/>
      <c r="T45" s="5"/>
      <c r="AA45" s="5"/>
      <c r="AB45" s="5"/>
      <c r="AC45" s="5"/>
      <c r="AD45" s="5"/>
      <c r="AE45" s="5"/>
      <c r="AF45" s="5"/>
      <c r="AG45" s="2"/>
      <c r="AH45" s="2"/>
      <c r="AI45" s="5"/>
      <c r="AJ45" s="5"/>
      <c r="AK45" s="5"/>
      <c r="AL45" s="5"/>
      <c r="AM45" s="4"/>
      <c r="AN45" s="4"/>
    </row>
    <row r="46" spans="1:40" x14ac:dyDescent="0.3">
      <c r="C46" s="5"/>
      <c r="T46" s="5"/>
      <c r="AA46" s="5"/>
      <c r="AB46" s="5"/>
      <c r="AC46" s="5"/>
      <c r="AD46" s="5"/>
      <c r="AE46" s="5"/>
      <c r="AF46" s="5"/>
      <c r="AG46" s="2"/>
      <c r="AH46" s="2"/>
      <c r="AI46" s="5"/>
      <c r="AJ46" s="5"/>
      <c r="AK46" s="5"/>
      <c r="AL46" s="5"/>
      <c r="AM46" s="4"/>
      <c r="AN46" s="4"/>
    </row>
    <row r="47" spans="1:40" x14ac:dyDescent="0.3">
      <c r="C47" s="5"/>
      <c r="T47" s="5"/>
      <c r="AA47" s="5"/>
      <c r="AB47" s="5"/>
      <c r="AC47" s="5"/>
      <c r="AD47" s="5"/>
      <c r="AE47" s="5"/>
      <c r="AF47" s="5"/>
      <c r="AG47" s="2"/>
      <c r="AH47" s="2"/>
      <c r="AI47" s="5"/>
      <c r="AJ47" s="5"/>
      <c r="AK47" s="5"/>
      <c r="AL47" s="5"/>
      <c r="AM47" s="4"/>
      <c r="AN47" s="4"/>
    </row>
    <row r="48" spans="1:40" x14ac:dyDescent="0.3">
      <c r="C48" s="5"/>
      <c r="T48" s="5"/>
      <c r="AA48" s="5"/>
      <c r="AB48" s="5"/>
      <c r="AC48" s="5"/>
      <c r="AD48" s="5"/>
      <c r="AE48" s="5"/>
      <c r="AF48" s="5"/>
      <c r="AG48" s="2"/>
      <c r="AH48" s="2"/>
      <c r="AI48" s="5"/>
      <c r="AJ48" s="5"/>
      <c r="AK48" s="5"/>
      <c r="AL48" s="5"/>
      <c r="AM48" s="4"/>
      <c r="AN48" s="4"/>
    </row>
    <row r="49" spans="3:40" x14ac:dyDescent="0.3">
      <c r="C49" s="5"/>
      <c r="T49" s="5"/>
      <c r="AA49" s="5"/>
      <c r="AB49" s="5"/>
      <c r="AC49" s="5"/>
      <c r="AD49" s="5"/>
      <c r="AE49" s="5"/>
      <c r="AF49" s="5"/>
      <c r="AG49" s="2"/>
      <c r="AH49" s="2"/>
      <c r="AI49" s="5"/>
      <c r="AJ49" s="5"/>
      <c r="AK49" s="5"/>
      <c r="AL49" s="5"/>
      <c r="AM49" s="4"/>
      <c r="AN49" s="4"/>
    </row>
    <row r="50" spans="3:40" x14ac:dyDescent="0.3">
      <c r="C50" s="5"/>
      <c r="T50" s="5"/>
      <c r="AA50" s="5"/>
      <c r="AB50" s="5"/>
      <c r="AC50" s="5"/>
      <c r="AD50" s="5"/>
      <c r="AE50" s="5"/>
      <c r="AF50" s="5"/>
      <c r="AG50" s="2"/>
      <c r="AH50" s="2"/>
      <c r="AI50" s="5"/>
      <c r="AJ50" s="5"/>
      <c r="AK50" s="5"/>
      <c r="AL50" s="5"/>
      <c r="AM50" s="4"/>
      <c r="AN50" s="4"/>
    </row>
    <row r="51" spans="3:40" x14ac:dyDescent="0.3">
      <c r="C51" s="5"/>
      <c r="T51" s="5"/>
      <c r="AA51" s="5"/>
      <c r="AB51" s="5"/>
      <c r="AC51" s="5"/>
      <c r="AD51" s="5"/>
      <c r="AE51" s="5"/>
      <c r="AF51" s="5"/>
      <c r="AG51" s="2"/>
      <c r="AH51" s="2"/>
      <c r="AI51" s="5"/>
      <c r="AJ51" s="5"/>
      <c r="AK51" s="5"/>
      <c r="AL51" s="5"/>
      <c r="AM51" s="4"/>
      <c r="AN51" s="4"/>
    </row>
    <row r="52" spans="3:40" x14ac:dyDescent="0.3">
      <c r="C52" s="5"/>
      <c r="T52" s="5"/>
      <c r="AA52" s="5"/>
      <c r="AB52" s="5"/>
      <c r="AC52" s="5"/>
      <c r="AD52" s="5"/>
      <c r="AE52" s="5"/>
      <c r="AF52" s="5"/>
      <c r="AG52" s="2"/>
      <c r="AH52" s="2"/>
      <c r="AI52" s="5"/>
      <c r="AJ52" s="5"/>
      <c r="AK52" s="5"/>
      <c r="AL52" s="5"/>
      <c r="AM52" s="4"/>
      <c r="AN52" s="4"/>
    </row>
    <row r="53" spans="3:40" x14ac:dyDescent="0.3">
      <c r="C53" s="5"/>
      <c r="T53" s="5"/>
      <c r="AA53" s="5"/>
      <c r="AB53" s="5"/>
      <c r="AC53" s="5"/>
      <c r="AD53" s="5"/>
      <c r="AE53" s="5"/>
      <c r="AF53" s="5"/>
      <c r="AG53" s="2"/>
      <c r="AH53" s="2"/>
      <c r="AI53" s="5"/>
      <c r="AJ53" s="5"/>
      <c r="AK53" s="5"/>
      <c r="AL53" s="5"/>
      <c r="AM53" s="4"/>
      <c r="AN53" s="4"/>
    </row>
    <row r="54" spans="3:40" x14ac:dyDescent="0.3">
      <c r="C54" s="5"/>
      <c r="T54" s="5"/>
      <c r="AA54" s="5"/>
      <c r="AB54" s="5"/>
      <c r="AC54" s="5"/>
      <c r="AD54" s="5"/>
      <c r="AE54" s="5"/>
      <c r="AF54" s="5"/>
      <c r="AG54" s="2"/>
      <c r="AH54" s="2"/>
      <c r="AI54" s="5"/>
      <c r="AJ54" s="5"/>
      <c r="AK54" s="5"/>
      <c r="AL54" s="5"/>
      <c r="AM54" s="4"/>
      <c r="AN54" s="4"/>
    </row>
    <row r="55" spans="3:40" x14ac:dyDescent="0.3">
      <c r="C55" s="5"/>
      <c r="T55" s="5"/>
      <c r="AA55" s="5"/>
      <c r="AB55" s="5"/>
      <c r="AC55" s="5"/>
      <c r="AD55" s="5"/>
      <c r="AE55" s="5"/>
      <c r="AF55" s="5"/>
      <c r="AG55" s="2"/>
      <c r="AH55" s="2"/>
      <c r="AI55" s="5"/>
      <c r="AJ55" s="5"/>
      <c r="AK55" s="5"/>
      <c r="AL55" s="5"/>
      <c r="AM55" s="4"/>
      <c r="AN55" s="4"/>
    </row>
    <row r="56" spans="3:40" x14ac:dyDescent="0.3">
      <c r="C56" s="5"/>
      <c r="T56" s="5"/>
      <c r="AA56" s="5"/>
      <c r="AB56" s="5"/>
      <c r="AC56" s="5"/>
      <c r="AD56" s="5"/>
      <c r="AE56" s="5"/>
      <c r="AF56" s="5"/>
      <c r="AG56" s="2"/>
      <c r="AH56" s="2"/>
      <c r="AI56" s="5"/>
      <c r="AJ56" s="5"/>
      <c r="AK56" s="5"/>
      <c r="AL56" s="5"/>
      <c r="AM56" s="4"/>
      <c r="AN56" s="4"/>
    </row>
    <row r="57" spans="3:40" x14ac:dyDescent="0.3">
      <c r="C57" s="5"/>
      <c r="T57" s="5"/>
      <c r="AA57" s="5"/>
      <c r="AB57" s="5"/>
      <c r="AC57" s="5"/>
      <c r="AD57" s="5"/>
      <c r="AE57" s="5"/>
      <c r="AF57" s="5"/>
      <c r="AG57" s="2"/>
      <c r="AH57" s="2"/>
      <c r="AI57" s="5"/>
      <c r="AJ57" s="5"/>
      <c r="AK57" s="5"/>
      <c r="AL57" s="5"/>
      <c r="AM57" s="4"/>
      <c r="AN57" s="4"/>
    </row>
    <row r="58" spans="3:40" x14ac:dyDescent="0.3">
      <c r="C58" s="5"/>
      <c r="T58" s="5"/>
      <c r="AA58" s="5"/>
      <c r="AB58" s="5"/>
      <c r="AC58" s="5"/>
      <c r="AD58" s="5"/>
      <c r="AE58" s="5"/>
      <c r="AF58" s="5"/>
      <c r="AG58" s="2"/>
      <c r="AH58" s="2"/>
      <c r="AI58" s="5"/>
      <c r="AJ58" s="5"/>
      <c r="AK58" s="5"/>
      <c r="AL58" s="5"/>
      <c r="AM58" s="4"/>
      <c r="AN58" s="4"/>
    </row>
    <row r="59" spans="3:40" x14ac:dyDescent="0.3">
      <c r="C59" s="5"/>
      <c r="T59" s="5"/>
      <c r="AA59" s="5"/>
      <c r="AB59" s="5"/>
      <c r="AC59" s="5"/>
      <c r="AD59" s="5"/>
      <c r="AE59" s="5"/>
      <c r="AF59" s="5"/>
      <c r="AG59" s="2"/>
      <c r="AH59" s="2"/>
      <c r="AI59" s="5"/>
      <c r="AJ59" s="5"/>
      <c r="AK59" s="5"/>
      <c r="AL59" s="5"/>
      <c r="AM59" s="4"/>
      <c r="AN59" s="4"/>
    </row>
    <row r="60" spans="3:40" x14ac:dyDescent="0.3">
      <c r="C60" s="5"/>
      <c r="T60" s="5"/>
      <c r="AA60" s="5"/>
      <c r="AB60" s="5"/>
      <c r="AC60" s="5"/>
      <c r="AD60" s="5"/>
      <c r="AE60" s="5"/>
      <c r="AF60" s="5"/>
      <c r="AG60" s="2"/>
      <c r="AH60" s="2"/>
      <c r="AI60" s="5"/>
      <c r="AJ60" s="5"/>
      <c r="AK60" s="5"/>
      <c r="AL60" s="5"/>
      <c r="AM60" s="4"/>
      <c r="AN60" s="4"/>
    </row>
    <row r="61" spans="3:40" x14ac:dyDescent="0.3">
      <c r="C61" s="5"/>
      <c r="T61" s="5"/>
      <c r="AA61" s="5"/>
      <c r="AB61" s="5"/>
      <c r="AC61" s="5"/>
      <c r="AD61" s="5"/>
      <c r="AE61" s="5"/>
      <c r="AF61" s="5"/>
      <c r="AG61" s="2"/>
      <c r="AH61" s="2"/>
      <c r="AI61" s="5"/>
      <c r="AJ61" s="5"/>
      <c r="AK61" s="5"/>
      <c r="AL61" s="5"/>
      <c r="AM61" s="4"/>
      <c r="AN61" s="4"/>
    </row>
    <row r="62" spans="3:40" x14ac:dyDescent="0.3">
      <c r="C62" s="5"/>
      <c r="T62" s="5"/>
      <c r="AA62" s="5"/>
      <c r="AB62" s="5"/>
      <c r="AC62" s="5"/>
      <c r="AD62" s="5"/>
      <c r="AE62" s="5"/>
      <c r="AF62" s="5"/>
      <c r="AG62" s="2"/>
      <c r="AH62" s="2"/>
      <c r="AI62" s="5"/>
      <c r="AJ62" s="5"/>
      <c r="AK62" s="5"/>
      <c r="AL62" s="5"/>
      <c r="AM62" s="4"/>
      <c r="AN62" s="4"/>
    </row>
    <row r="63" spans="3:40" x14ac:dyDescent="0.3">
      <c r="C63" s="5"/>
      <c r="T63" s="5"/>
      <c r="AA63" s="5"/>
      <c r="AB63" s="5"/>
      <c r="AC63" s="5"/>
      <c r="AD63" s="5"/>
      <c r="AE63" s="5"/>
      <c r="AF63" s="5"/>
      <c r="AG63" s="2"/>
      <c r="AH63" s="2"/>
      <c r="AI63" s="5"/>
      <c r="AJ63" s="5"/>
      <c r="AK63" s="5"/>
      <c r="AL63" s="5"/>
      <c r="AM63" s="4"/>
      <c r="AN63" s="4"/>
    </row>
    <row r="64" spans="3:40" x14ac:dyDescent="0.3">
      <c r="C64" s="5"/>
      <c r="T64" s="5"/>
      <c r="AA64" s="5"/>
      <c r="AB64" s="5"/>
      <c r="AC64" s="5"/>
      <c r="AD64" s="5"/>
      <c r="AE64" s="5"/>
      <c r="AF64" s="5"/>
      <c r="AG64" s="2"/>
      <c r="AH64" s="2"/>
      <c r="AI64" s="5"/>
      <c r="AJ64" s="5"/>
      <c r="AK64" s="5"/>
      <c r="AL64" s="5"/>
      <c r="AM64" s="4"/>
      <c r="AN64" s="4"/>
    </row>
    <row r="65" spans="1:40" x14ac:dyDescent="0.3">
      <c r="A65" s="8"/>
      <c r="B65" s="9"/>
      <c r="C65" s="5"/>
      <c r="T65" s="5"/>
      <c r="AA65" s="5"/>
      <c r="AB65" s="5"/>
      <c r="AC65" s="5"/>
      <c r="AD65" s="5"/>
      <c r="AE65" s="5"/>
      <c r="AF65" s="5"/>
      <c r="AG65" s="2"/>
      <c r="AH65" s="2"/>
      <c r="AI65" s="5"/>
      <c r="AJ65" s="5"/>
      <c r="AK65" s="5"/>
      <c r="AL65" s="5"/>
      <c r="AM65" s="4"/>
      <c r="AN65" s="4"/>
    </row>
    <row r="66" spans="1:40" x14ac:dyDescent="0.3">
      <c r="C66" s="5"/>
      <c r="T66" s="5"/>
      <c r="AA66" s="5"/>
      <c r="AB66" s="5"/>
      <c r="AC66" s="5"/>
      <c r="AD66" s="5"/>
      <c r="AE66" s="5"/>
      <c r="AF66" s="5"/>
      <c r="AG66" s="2"/>
      <c r="AH66" s="2"/>
      <c r="AI66" s="5"/>
      <c r="AJ66" s="5"/>
      <c r="AK66" s="5"/>
      <c r="AL66" s="5"/>
      <c r="AM66" s="4"/>
      <c r="AN66" s="4"/>
    </row>
    <row r="67" spans="1:40" x14ac:dyDescent="0.3">
      <c r="C67" s="5"/>
      <c r="T67" s="5"/>
      <c r="AA67" s="5"/>
      <c r="AB67" s="5"/>
      <c r="AC67" s="5"/>
      <c r="AD67" s="5"/>
      <c r="AE67" s="5"/>
      <c r="AF67" s="5"/>
      <c r="AG67" s="2"/>
      <c r="AH67" s="2"/>
      <c r="AI67" s="5"/>
      <c r="AJ67" s="5"/>
      <c r="AK67" s="5"/>
      <c r="AL67" s="5"/>
      <c r="AM67" s="4"/>
      <c r="AN67" s="4"/>
    </row>
    <row r="68" spans="1:40" x14ac:dyDescent="0.3">
      <c r="C68" s="5"/>
      <c r="T68" s="5"/>
      <c r="AA68" s="5"/>
      <c r="AB68" s="5"/>
      <c r="AC68" s="5"/>
      <c r="AD68" s="5"/>
      <c r="AE68" s="5"/>
      <c r="AF68" s="5"/>
      <c r="AG68" s="2"/>
      <c r="AH68" s="2"/>
      <c r="AI68" s="5"/>
      <c r="AJ68" s="5"/>
      <c r="AK68" s="5"/>
      <c r="AL68" s="5"/>
      <c r="AM68" s="4"/>
      <c r="AN68" s="4"/>
    </row>
    <row r="69" spans="1:40" x14ac:dyDescent="0.3">
      <c r="C69" s="5"/>
      <c r="T69" s="5"/>
      <c r="AA69" s="5"/>
      <c r="AB69" s="5"/>
      <c r="AC69" s="5"/>
      <c r="AD69" s="5"/>
      <c r="AE69" s="5"/>
      <c r="AF69" s="5"/>
      <c r="AG69" s="2"/>
      <c r="AH69" s="2"/>
      <c r="AI69" s="5"/>
      <c r="AJ69" s="5"/>
      <c r="AK69" s="5"/>
      <c r="AL69" s="5"/>
      <c r="AM69" s="4"/>
      <c r="AN69" s="4"/>
    </row>
    <row r="70" spans="1:40" x14ac:dyDescent="0.3">
      <c r="C70" s="5"/>
      <c r="T70" s="5"/>
      <c r="AA70" s="5"/>
      <c r="AB70" s="5"/>
      <c r="AC70" s="5"/>
      <c r="AD70" s="5"/>
      <c r="AE70" s="5"/>
      <c r="AF70" s="5"/>
      <c r="AG70" s="2"/>
      <c r="AH70" s="2"/>
      <c r="AI70" s="5"/>
      <c r="AJ70" s="5"/>
      <c r="AK70" s="5"/>
      <c r="AL70" s="5"/>
      <c r="AM70" s="4"/>
      <c r="AN70" s="4"/>
    </row>
    <row r="71" spans="1:40" x14ac:dyDescent="0.3">
      <c r="C71" s="5"/>
      <c r="T71" s="5"/>
      <c r="AA71" s="5"/>
      <c r="AB71" s="5"/>
      <c r="AC71" s="5"/>
      <c r="AD71" s="5"/>
      <c r="AE71" s="5"/>
      <c r="AF71" s="5"/>
      <c r="AG71" s="2"/>
      <c r="AH71" s="2"/>
      <c r="AI71" s="5"/>
      <c r="AJ71" s="5"/>
      <c r="AK71" s="5"/>
      <c r="AL71" s="5"/>
      <c r="AM71" s="4"/>
      <c r="AN71" s="4"/>
    </row>
    <row r="72" spans="1:40" x14ac:dyDescent="0.3">
      <c r="C72" s="5"/>
      <c r="T72" s="5"/>
      <c r="AA72" s="5"/>
      <c r="AB72" s="5"/>
      <c r="AC72" s="5"/>
      <c r="AD72" s="5"/>
      <c r="AE72" s="5"/>
      <c r="AF72" s="5"/>
      <c r="AG72" s="2"/>
      <c r="AH72" s="2"/>
      <c r="AI72" s="5"/>
      <c r="AJ72" s="5"/>
      <c r="AK72" s="5"/>
      <c r="AL72" s="5"/>
      <c r="AM72" s="4"/>
      <c r="AN72" s="4"/>
    </row>
    <row r="73" spans="1:40" x14ac:dyDescent="0.3">
      <c r="C73" s="5"/>
      <c r="T73" s="5"/>
      <c r="AA73" s="5"/>
      <c r="AB73" s="5"/>
      <c r="AC73" s="5"/>
      <c r="AD73" s="5"/>
      <c r="AE73" s="5"/>
      <c r="AF73" s="5"/>
      <c r="AG73" s="2"/>
      <c r="AH73" s="2"/>
      <c r="AI73" s="5"/>
      <c r="AJ73" s="5"/>
      <c r="AK73" s="5"/>
      <c r="AL73" s="5"/>
      <c r="AM73" s="4"/>
      <c r="AN73" s="4"/>
    </row>
    <row r="74" spans="1:40" x14ac:dyDescent="0.3">
      <c r="C74" s="5"/>
      <c r="T74" s="5"/>
      <c r="AA74" s="5"/>
      <c r="AB74" s="5"/>
      <c r="AC74" s="5"/>
      <c r="AD74" s="5"/>
      <c r="AE74" s="5"/>
      <c r="AF74" s="5"/>
      <c r="AG74" s="2"/>
      <c r="AH74" s="2"/>
      <c r="AI74" s="5"/>
      <c r="AJ74" s="5"/>
      <c r="AK74" s="5"/>
      <c r="AL74" s="5"/>
      <c r="AM74" s="4"/>
      <c r="AN74" s="4"/>
    </row>
    <row r="75" spans="1:40" x14ac:dyDescent="0.3">
      <c r="C75" s="5"/>
      <c r="T75" s="5"/>
      <c r="AA75" s="5"/>
      <c r="AB75" s="5"/>
      <c r="AC75" s="5"/>
      <c r="AD75" s="5"/>
      <c r="AE75" s="5"/>
      <c r="AF75" s="5"/>
      <c r="AG75" s="2"/>
      <c r="AH75" s="2"/>
      <c r="AI75" s="5"/>
      <c r="AJ75" s="5"/>
      <c r="AK75" s="5"/>
      <c r="AL75" s="5"/>
      <c r="AM75" s="4"/>
      <c r="AN75" s="4"/>
    </row>
    <row r="76" spans="1:40" x14ac:dyDescent="0.3">
      <c r="C76" s="5"/>
      <c r="T76" s="5"/>
      <c r="AA76" s="5"/>
      <c r="AB76" s="5"/>
      <c r="AC76" s="5"/>
      <c r="AD76" s="5"/>
      <c r="AE76" s="5"/>
      <c r="AF76" s="5"/>
      <c r="AG76" s="2"/>
      <c r="AH76" s="2"/>
      <c r="AI76" s="5"/>
      <c r="AJ76" s="5"/>
      <c r="AK76" s="5"/>
      <c r="AL76" s="5"/>
      <c r="AM76" s="4"/>
      <c r="AN76" s="4"/>
    </row>
    <row r="77" spans="1:40" x14ac:dyDescent="0.3">
      <c r="C77" s="5"/>
      <c r="T77" s="5"/>
      <c r="AA77" s="5"/>
      <c r="AB77" s="5"/>
      <c r="AC77" s="5"/>
      <c r="AD77" s="5"/>
      <c r="AE77" s="5"/>
      <c r="AF77" s="5"/>
      <c r="AG77" s="2"/>
      <c r="AH77" s="2"/>
      <c r="AI77" s="5"/>
      <c r="AJ77" s="5"/>
      <c r="AK77" s="5"/>
      <c r="AL77" s="5"/>
      <c r="AM77" s="4"/>
      <c r="AN77" s="4"/>
    </row>
    <row r="78" spans="1:40" x14ac:dyDescent="0.3">
      <c r="C78" s="5"/>
      <c r="T78" s="5"/>
      <c r="AA78" s="5"/>
      <c r="AB78" s="5"/>
      <c r="AC78" s="5"/>
      <c r="AD78" s="5"/>
      <c r="AE78" s="5"/>
      <c r="AF78" s="5"/>
      <c r="AG78" s="2"/>
      <c r="AH78" s="2"/>
      <c r="AI78" s="5"/>
      <c r="AJ78" s="5"/>
      <c r="AK78" s="5"/>
      <c r="AL78" s="5"/>
      <c r="AM78" s="4"/>
      <c r="AN78" s="4"/>
    </row>
    <row r="79" spans="1:40" x14ac:dyDescent="0.3">
      <c r="A79" s="8"/>
      <c r="B79" s="9"/>
      <c r="C79" s="5"/>
      <c r="T79" s="5"/>
      <c r="AA79" s="5"/>
      <c r="AB79" s="5"/>
      <c r="AC79" s="5"/>
      <c r="AD79" s="5"/>
      <c r="AE79" s="5"/>
      <c r="AF79" s="5"/>
      <c r="AG79" s="2"/>
      <c r="AH79" s="2"/>
      <c r="AI79" s="5"/>
      <c r="AJ79" s="5"/>
      <c r="AK79" s="5"/>
      <c r="AL79" s="5"/>
      <c r="AM79" s="4"/>
      <c r="AN79" s="4"/>
    </row>
    <row r="80" spans="1:40" x14ac:dyDescent="0.3">
      <c r="C80" s="5"/>
      <c r="T80" s="5"/>
      <c r="AA80" s="5"/>
      <c r="AB80" s="5"/>
      <c r="AC80" s="5"/>
      <c r="AD80" s="5"/>
      <c r="AE80" s="5"/>
      <c r="AF80" s="5"/>
      <c r="AG80" s="2"/>
      <c r="AH80" s="2"/>
      <c r="AI80" s="5"/>
      <c r="AJ80" s="5"/>
      <c r="AK80" s="5"/>
      <c r="AL80" s="5"/>
      <c r="AM80" s="4"/>
      <c r="AN80" s="4"/>
    </row>
    <row r="81" spans="1:40" x14ac:dyDescent="0.3">
      <c r="C81" s="5"/>
      <c r="T81" s="5"/>
      <c r="AA81" s="5"/>
      <c r="AB81" s="5"/>
      <c r="AC81" s="5"/>
      <c r="AD81" s="5"/>
      <c r="AE81" s="5"/>
      <c r="AF81" s="5"/>
      <c r="AG81" s="2"/>
      <c r="AH81" s="2"/>
      <c r="AI81" s="5"/>
      <c r="AJ81" s="5"/>
      <c r="AK81" s="5"/>
      <c r="AL81" s="5"/>
      <c r="AM81" s="4"/>
      <c r="AN81" s="4"/>
    </row>
    <row r="82" spans="1:40" x14ac:dyDescent="0.3">
      <c r="C82" s="5"/>
      <c r="T82" s="5"/>
      <c r="AA82" s="5"/>
      <c r="AB82" s="5"/>
      <c r="AC82" s="5"/>
      <c r="AD82" s="5"/>
      <c r="AE82" s="5"/>
      <c r="AF82" s="5"/>
      <c r="AG82" s="2"/>
      <c r="AH82" s="2"/>
      <c r="AI82" s="5"/>
      <c r="AJ82" s="5"/>
      <c r="AK82" s="5"/>
      <c r="AL82" s="5"/>
      <c r="AM82" s="4"/>
      <c r="AN82" s="4"/>
    </row>
    <row r="83" spans="1:40" x14ac:dyDescent="0.3">
      <c r="C83" s="5"/>
      <c r="T83" s="5"/>
      <c r="AA83" s="5"/>
      <c r="AB83" s="5"/>
      <c r="AC83" s="5"/>
      <c r="AD83" s="5"/>
      <c r="AE83" s="5"/>
      <c r="AF83" s="5"/>
      <c r="AG83" s="2"/>
      <c r="AH83" s="2"/>
      <c r="AI83" s="5"/>
      <c r="AJ83" s="5"/>
      <c r="AK83" s="5"/>
      <c r="AL83" s="5"/>
      <c r="AM83" s="4"/>
      <c r="AN83" s="4"/>
    </row>
    <row r="84" spans="1:40" x14ac:dyDescent="0.3">
      <c r="C84" s="5"/>
      <c r="T84" s="5"/>
      <c r="AA84" s="5"/>
      <c r="AB84" s="5"/>
      <c r="AC84" s="5"/>
      <c r="AD84" s="5"/>
      <c r="AE84" s="5"/>
      <c r="AF84" s="5"/>
      <c r="AG84" s="2"/>
      <c r="AH84" s="2"/>
      <c r="AI84" s="5"/>
      <c r="AJ84" s="5"/>
      <c r="AK84" s="5"/>
      <c r="AL84" s="5"/>
      <c r="AM84" s="4"/>
      <c r="AN84" s="4"/>
    </row>
    <row r="85" spans="1:40" x14ac:dyDescent="0.3">
      <c r="C85" s="5"/>
      <c r="T85" s="5"/>
      <c r="AA85" s="5"/>
      <c r="AB85" s="5"/>
      <c r="AC85" s="5"/>
      <c r="AD85" s="5"/>
      <c r="AE85" s="5"/>
      <c r="AF85" s="5"/>
      <c r="AG85" s="2"/>
      <c r="AH85" s="2"/>
      <c r="AI85" s="5"/>
      <c r="AJ85" s="5"/>
      <c r="AK85" s="5"/>
      <c r="AL85" s="5"/>
      <c r="AM85" s="4"/>
      <c r="AN85" s="4"/>
    </row>
    <row r="86" spans="1:40" x14ac:dyDescent="0.3">
      <c r="C86" s="5"/>
      <c r="T86" s="5"/>
      <c r="AA86" s="5"/>
      <c r="AB86" s="5"/>
      <c r="AC86" s="5"/>
      <c r="AD86" s="5"/>
      <c r="AE86" s="5"/>
      <c r="AF86" s="5"/>
      <c r="AG86" s="2"/>
      <c r="AH86" s="2"/>
      <c r="AI86" s="5"/>
      <c r="AJ86" s="5"/>
      <c r="AK86" s="5"/>
      <c r="AL86" s="5"/>
      <c r="AM86" s="4"/>
      <c r="AN86" s="4"/>
    </row>
    <row r="87" spans="1:40" x14ac:dyDescent="0.3">
      <c r="C87" s="5"/>
      <c r="T87" s="5"/>
      <c r="AA87" s="5"/>
      <c r="AB87" s="5"/>
      <c r="AC87" s="5"/>
      <c r="AD87" s="5"/>
      <c r="AE87" s="5"/>
      <c r="AF87" s="5"/>
      <c r="AG87" s="2"/>
      <c r="AH87" s="2"/>
      <c r="AI87" s="5"/>
      <c r="AJ87" s="5"/>
      <c r="AK87" s="5"/>
      <c r="AL87" s="5"/>
      <c r="AM87" s="4"/>
      <c r="AN87" s="4"/>
    </row>
    <row r="88" spans="1:40" x14ac:dyDescent="0.3">
      <c r="A88" s="8"/>
      <c r="B88" s="9"/>
      <c r="C88" s="5"/>
      <c r="T88" s="5"/>
      <c r="AA88" s="5"/>
      <c r="AB88" s="5"/>
      <c r="AC88" s="5"/>
      <c r="AD88" s="5"/>
      <c r="AE88" s="5"/>
      <c r="AF88" s="5"/>
      <c r="AG88" s="2"/>
      <c r="AH88" s="2"/>
      <c r="AI88" s="5"/>
      <c r="AJ88" s="5"/>
      <c r="AK88" s="5"/>
      <c r="AL88" s="5"/>
      <c r="AM88" s="4"/>
      <c r="AN88" s="4"/>
    </row>
    <row r="89" spans="1:40" x14ac:dyDescent="0.3">
      <c r="C89" s="5"/>
      <c r="T89" s="5"/>
      <c r="AA89" s="5"/>
      <c r="AB89" s="5"/>
      <c r="AC89" s="5"/>
      <c r="AD89" s="5"/>
      <c r="AE89" s="5"/>
      <c r="AF89" s="5"/>
      <c r="AG89" s="2"/>
      <c r="AH89" s="2"/>
      <c r="AI89" s="5"/>
      <c r="AJ89" s="5"/>
      <c r="AK89" s="5"/>
      <c r="AL89" s="5"/>
      <c r="AM89" s="4"/>
      <c r="AN89" s="4"/>
    </row>
    <row r="90" spans="1:40" x14ac:dyDescent="0.3">
      <c r="C90" s="5"/>
      <c r="T90" s="5"/>
      <c r="AA90" s="5"/>
      <c r="AB90" s="5"/>
      <c r="AC90" s="5"/>
      <c r="AD90" s="5"/>
      <c r="AE90" s="5"/>
      <c r="AF90" s="5"/>
      <c r="AG90" s="2"/>
      <c r="AH90" s="2"/>
      <c r="AI90" s="5"/>
      <c r="AJ90" s="5"/>
      <c r="AK90" s="5"/>
      <c r="AL90" s="5"/>
      <c r="AM90" s="4"/>
      <c r="AN90" s="4"/>
    </row>
    <row r="91" spans="1:40" x14ac:dyDescent="0.3">
      <c r="C91" s="5"/>
      <c r="T91" s="5"/>
      <c r="AA91" s="5"/>
      <c r="AB91" s="5"/>
      <c r="AC91" s="5"/>
      <c r="AD91" s="5"/>
      <c r="AE91" s="5"/>
      <c r="AF91" s="5"/>
      <c r="AG91" s="2"/>
      <c r="AH91" s="2"/>
      <c r="AI91" s="5"/>
      <c r="AJ91" s="5"/>
      <c r="AK91" s="5"/>
      <c r="AL91" s="5"/>
      <c r="AM91" s="4"/>
      <c r="AN91" s="4"/>
    </row>
    <row r="92" spans="1:40" x14ac:dyDescent="0.3">
      <c r="C92" s="5"/>
      <c r="T92" s="5"/>
      <c r="AA92" s="5"/>
      <c r="AB92" s="5"/>
      <c r="AC92" s="5"/>
      <c r="AD92" s="5"/>
      <c r="AE92" s="5"/>
      <c r="AF92" s="5"/>
      <c r="AG92" s="2"/>
      <c r="AH92" s="2"/>
      <c r="AI92" s="5"/>
      <c r="AJ92" s="5"/>
      <c r="AK92" s="5"/>
      <c r="AL92" s="5"/>
      <c r="AM92" s="4"/>
      <c r="AN92" s="4"/>
    </row>
    <row r="93" spans="1:40" x14ac:dyDescent="0.3">
      <c r="C93" s="5"/>
      <c r="T93" s="5"/>
      <c r="AA93" s="5"/>
      <c r="AB93" s="5"/>
      <c r="AC93" s="5"/>
      <c r="AD93" s="5"/>
      <c r="AE93" s="5"/>
      <c r="AF93" s="5"/>
      <c r="AG93" s="2"/>
      <c r="AH93" s="2"/>
      <c r="AI93" s="5"/>
      <c r="AJ93" s="5"/>
      <c r="AK93" s="5"/>
      <c r="AL93" s="5"/>
      <c r="AM93" s="4"/>
      <c r="AN93" s="4"/>
    </row>
    <row r="94" spans="1:40" x14ac:dyDescent="0.3">
      <c r="C94" s="5"/>
      <c r="T94" s="5"/>
      <c r="AA94" s="5"/>
      <c r="AB94" s="5"/>
      <c r="AC94" s="5"/>
      <c r="AD94" s="5"/>
      <c r="AE94" s="5"/>
      <c r="AF94" s="5"/>
      <c r="AG94" s="2"/>
      <c r="AH94" s="2"/>
      <c r="AI94" s="5"/>
      <c r="AJ94" s="5"/>
      <c r="AK94" s="5"/>
      <c r="AL94" s="5"/>
      <c r="AM94" s="4"/>
      <c r="AN94" s="4"/>
    </row>
    <row r="95" spans="1:40" x14ac:dyDescent="0.3">
      <c r="C95" s="5"/>
      <c r="T95" s="5"/>
      <c r="AA95" s="5"/>
      <c r="AB95" s="5"/>
      <c r="AC95" s="5"/>
      <c r="AD95" s="5"/>
      <c r="AE95" s="5"/>
      <c r="AF95" s="5"/>
      <c r="AG95" s="2"/>
      <c r="AH95" s="2"/>
      <c r="AI95" s="5"/>
      <c r="AJ95" s="5"/>
      <c r="AK95" s="5"/>
      <c r="AL95" s="5"/>
      <c r="AM95" s="4"/>
      <c r="AN95" s="4"/>
    </row>
    <row r="96" spans="1:40" x14ac:dyDescent="0.3">
      <c r="C96" s="5"/>
      <c r="T96" s="5"/>
      <c r="AA96" s="5"/>
      <c r="AB96" s="5"/>
      <c r="AC96" s="5"/>
      <c r="AD96" s="5"/>
      <c r="AE96" s="5"/>
      <c r="AF96" s="5"/>
      <c r="AG96" s="2"/>
      <c r="AH96" s="2"/>
      <c r="AI96" s="5"/>
      <c r="AJ96" s="5"/>
      <c r="AK96" s="5"/>
      <c r="AL96" s="5"/>
      <c r="AM96" s="4"/>
      <c r="AN96" s="4"/>
    </row>
    <row r="97" spans="1:40" x14ac:dyDescent="0.3">
      <c r="A97" s="8"/>
      <c r="B97" s="9"/>
      <c r="C97" s="5"/>
      <c r="T97" s="5"/>
      <c r="AA97" s="5"/>
      <c r="AB97" s="5"/>
      <c r="AC97" s="5"/>
      <c r="AD97" s="5"/>
      <c r="AE97" s="5"/>
      <c r="AF97" s="5"/>
      <c r="AG97" s="2"/>
      <c r="AH97" s="2"/>
      <c r="AI97" s="5"/>
      <c r="AJ97" s="5"/>
      <c r="AK97" s="5"/>
      <c r="AL97" s="5"/>
      <c r="AM97" s="4"/>
      <c r="AN97" s="4"/>
    </row>
    <row r="98" spans="1:40" x14ac:dyDescent="0.3">
      <c r="C98" s="5"/>
      <c r="T98" s="5"/>
      <c r="AA98" s="5"/>
      <c r="AB98" s="5"/>
      <c r="AC98" s="5"/>
      <c r="AD98" s="5"/>
      <c r="AE98" s="5"/>
      <c r="AF98" s="5"/>
      <c r="AG98" s="2"/>
      <c r="AH98" s="2"/>
      <c r="AI98" s="5"/>
      <c r="AJ98" s="5"/>
      <c r="AK98" s="5"/>
      <c r="AL98" s="5"/>
      <c r="AM98" s="4"/>
      <c r="AN98" s="4"/>
    </row>
    <row r="99" spans="1:40" x14ac:dyDescent="0.3">
      <c r="C99" s="5"/>
      <c r="T99" s="5"/>
      <c r="AA99" s="5"/>
      <c r="AB99" s="5"/>
      <c r="AC99" s="5"/>
      <c r="AD99" s="5"/>
      <c r="AE99" s="5"/>
      <c r="AF99" s="5"/>
      <c r="AG99" s="2"/>
      <c r="AH99" s="2"/>
      <c r="AI99" s="5"/>
      <c r="AJ99" s="5"/>
      <c r="AK99" s="5"/>
      <c r="AL99" s="5"/>
      <c r="AM99" s="4"/>
      <c r="AN99" s="4"/>
    </row>
    <row r="100" spans="1:40" x14ac:dyDescent="0.3">
      <c r="C100" s="5"/>
      <c r="T100" s="5"/>
      <c r="AA100" s="5"/>
      <c r="AB100" s="5"/>
      <c r="AC100" s="5"/>
      <c r="AD100" s="5"/>
      <c r="AE100" s="5"/>
      <c r="AF100" s="5"/>
      <c r="AG100" s="2"/>
      <c r="AH100" s="2"/>
      <c r="AI100" s="5"/>
      <c r="AJ100" s="5"/>
      <c r="AK100" s="5"/>
      <c r="AL100" s="5"/>
      <c r="AM100" s="4"/>
      <c r="AN100" s="4"/>
    </row>
    <row r="101" spans="1:40" x14ac:dyDescent="0.3">
      <c r="C101" s="5"/>
      <c r="T101" s="5"/>
      <c r="AA101" s="5"/>
      <c r="AB101" s="5"/>
      <c r="AC101" s="5"/>
      <c r="AD101" s="5"/>
      <c r="AE101" s="5"/>
      <c r="AF101" s="5"/>
      <c r="AG101" s="2"/>
      <c r="AH101" s="2"/>
      <c r="AI101" s="5"/>
      <c r="AJ101" s="5"/>
      <c r="AK101" s="5"/>
      <c r="AL101" s="5"/>
      <c r="AM101" s="4"/>
      <c r="AN101" s="4"/>
    </row>
    <row r="102" spans="1:40" x14ac:dyDescent="0.3">
      <c r="C102" s="5"/>
      <c r="T102" s="5"/>
      <c r="AA102" s="5"/>
      <c r="AB102" s="5"/>
      <c r="AC102" s="5"/>
      <c r="AD102" s="5"/>
      <c r="AE102" s="5"/>
      <c r="AF102" s="5"/>
      <c r="AG102" s="2"/>
      <c r="AH102" s="2"/>
      <c r="AI102" s="5"/>
      <c r="AJ102" s="5"/>
      <c r="AK102" s="5"/>
      <c r="AL102" s="5"/>
      <c r="AM102" s="4"/>
      <c r="AN102" s="4"/>
    </row>
    <row r="103" spans="1:40" x14ac:dyDescent="0.3">
      <c r="C103" s="5"/>
      <c r="T103" s="5"/>
      <c r="AA103" s="5"/>
      <c r="AB103" s="5"/>
      <c r="AC103" s="5"/>
      <c r="AD103" s="5"/>
      <c r="AE103" s="5"/>
      <c r="AF103" s="5"/>
      <c r="AG103" s="2"/>
      <c r="AH103" s="2"/>
      <c r="AI103" s="5"/>
      <c r="AJ103" s="5"/>
      <c r="AK103" s="5"/>
      <c r="AL103" s="5"/>
      <c r="AM103" s="4"/>
      <c r="AN103" s="4"/>
    </row>
    <row r="104" spans="1:40" x14ac:dyDescent="0.3">
      <c r="C104" s="5"/>
      <c r="T104" s="5"/>
      <c r="AA104" s="5"/>
      <c r="AB104" s="5"/>
      <c r="AC104" s="5"/>
      <c r="AD104" s="5"/>
      <c r="AE104" s="5"/>
      <c r="AF104" s="5"/>
      <c r="AG104" s="2"/>
      <c r="AH104" s="2"/>
      <c r="AI104" s="5"/>
      <c r="AJ104" s="5"/>
      <c r="AK104" s="5"/>
      <c r="AL104" s="5"/>
      <c r="AM104" s="4"/>
      <c r="AN104" s="4"/>
    </row>
    <row r="105" spans="1:40" x14ac:dyDescent="0.3">
      <c r="A105" s="8"/>
      <c r="B105" s="9"/>
      <c r="C105" s="5"/>
      <c r="T105" s="5"/>
      <c r="AA105" s="5"/>
      <c r="AB105" s="5"/>
      <c r="AC105" s="5"/>
      <c r="AD105" s="5"/>
      <c r="AE105" s="5"/>
      <c r="AF105" s="5"/>
      <c r="AG105" s="2"/>
      <c r="AH105" s="2"/>
      <c r="AI105" s="5"/>
      <c r="AJ105" s="5"/>
      <c r="AK105" s="5"/>
      <c r="AL105" s="5"/>
      <c r="AM105" s="4"/>
      <c r="AN105" s="4"/>
    </row>
    <row r="106" spans="1:40" x14ac:dyDescent="0.3">
      <c r="C106" s="5"/>
      <c r="T106" s="5"/>
      <c r="AA106" s="5"/>
      <c r="AB106" s="5"/>
      <c r="AC106" s="5"/>
      <c r="AD106" s="5"/>
      <c r="AE106" s="5"/>
      <c r="AF106" s="5"/>
      <c r="AG106" s="2"/>
      <c r="AH106" s="2"/>
      <c r="AI106" s="5"/>
      <c r="AJ106" s="5"/>
      <c r="AK106" s="5"/>
      <c r="AL106" s="5"/>
      <c r="AM106" s="4"/>
      <c r="AN106" s="4"/>
    </row>
    <row r="107" spans="1:40" x14ac:dyDescent="0.3">
      <c r="C107" s="5"/>
      <c r="T107" s="5"/>
      <c r="AA107" s="5"/>
      <c r="AB107" s="5"/>
      <c r="AC107" s="5"/>
      <c r="AD107" s="5"/>
      <c r="AE107" s="5"/>
      <c r="AF107" s="5"/>
      <c r="AG107" s="2"/>
      <c r="AH107" s="2"/>
      <c r="AI107" s="5"/>
      <c r="AJ107" s="5"/>
      <c r="AK107" s="5"/>
      <c r="AL107" s="5"/>
      <c r="AM107" s="4"/>
      <c r="AN107" s="4"/>
    </row>
    <row r="108" spans="1:40" x14ac:dyDescent="0.3">
      <c r="C108" s="5"/>
      <c r="T108" s="5"/>
      <c r="AA108" s="5"/>
      <c r="AB108" s="5"/>
      <c r="AC108" s="5"/>
      <c r="AD108" s="5"/>
      <c r="AE108" s="5"/>
      <c r="AF108" s="5"/>
      <c r="AG108" s="2"/>
      <c r="AH108" s="2"/>
      <c r="AI108" s="5"/>
      <c r="AJ108" s="5"/>
      <c r="AK108" s="5"/>
      <c r="AL108" s="5"/>
      <c r="AM108" s="4"/>
      <c r="AN108" s="4"/>
    </row>
    <row r="109" spans="1:40" x14ac:dyDescent="0.3">
      <c r="C109" s="5"/>
      <c r="T109" s="5"/>
      <c r="AA109" s="5"/>
      <c r="AB109" s="5"/>
      <c r="AC109" s="5"/>
      <c r="AD109" s="5"/>
      <c r="AE109" s="5"/>
      <c r="AF109" s="5"/>
      <c r="AG109" s="2"/>
      <c r="AH109" s="2"/>
      <c r="AI109" s="5"/>
      <c r="AJ109" s="5"/>
      <c r="AK109" s="5"/>
      <c r="AL109" s="5"/>
      <c r="AM109" s="4"/>
      <c r="AN109" s="4"/>
    </row>
    <row r="110" spans="1:40" x14ac:dyDescent="0.3">
      <c r="C110" s="5"/>
      <c r="T110" s="5"/>
      <c r="AA110" s="5"/>
      <c r="AB110" s="5"/>
      <c r="AC110" s="5"/>
      <c r="AD110" s="5"/>
      <c r="AE110" s="5"/>
      <c r="AF110" s="5"/>
      <c r="AG110" s="2"/>
      <c r="AH110" s="2"/>
      <c r="AI110" s="5"/>
      <c r="AJ110" s="5"/>
      <c r="AK110" s="5"/>
      <c r="AL110" s="5"/>
      <c r="AM110" s="4"/>
      <c r="AN110" s="4"/>
    </row>
    <row r="111" spans="1:40" x14ac:dyDescent="0.3">
      <c r="C111" s="5"/>
      <c r="T111" s="5"/>
      <c r="AA111" s="5"/>
      <c r="AB111" s="5"/>
      <c r="AC111" s="5"/>
      <c r="AD111" s="5"/>
      <c r="AE111" s="5"/>
      <c r="AF111" s="5"/>
      <c r="AG111" s="2"/>
      <c r="AH111" s="2"/>
      <c r="AI111" s="5"/>
      <c r="AJ111" s="5"/>
      <c r="AK111" s="5"/>
      <c r="AL111" s="5"/>
      <c r="AM111" s="4"/>
      <c r="AN111" s="4"/>
    </row>
    <row r="112" spans="1:40" x14ac:dyDescent="0.3">
      <c r="C112" s="5"/>
      <c r="T112" s="5"/>
      <c r="AA112" s="5"/>
      <c r="AB112" s="5"/>
      <c r="AC112" s="5"/>
      <c r="AD112" s="5"/>
      <c r="AE112" s="5"/>
      <c r="AF112" s="5"/>
      <c r="AG112" s="2"/>
      <c r="AH112" s="2"/>
      <c r="AI112" s="5"/>
      <c r="AJ112" s="5"/>
      <c r="AK112" s="5"/>
      <c r="AL112" s="5"/>
      <c r="AM112" s="4"/>
      <c r="AN112" s="4"/>
    </row>
    <row r="113" spans="1:40" x14ac:dyDescent="0.3">
      <c r="A113" s="8"/>
      <c r="B113" s="9"/>
      <c r="C113" s="5"/>
      <c r="T113" s="5"/>
      <c r="AA113" s="5"/>
      <c r="AB113" s="5"/>
      <c r="AC113" s="5"/>
      <c r="AD113" s="5"/>
      <c r="AE113" s="5"/>
      <c r="AF113" s="5"/>
      <c r="AG113" s="2"/>
      <c r="AH113" s="2"/>
      <c r="AI113" s="5"/>
      <c r="AJ113" s="5"/>
      <c r="AK113" s="5"/>
      <c r="AL113" s="5"/>
      <c r="AM113" s="4"/>
      <c r="AN113" s="4"/>
    </row>
    <row r="114" spans="1:40" x14ac:dyDescent="0.3">
      <c r="C114" s="5"/>
      <c r="T114" s="5"/>
      <c r="AA114" s="5"/>
      <c r="AB114" s="5"/>
      <c r="AC114" s="5"/>
      <c r="AD114" s="5"/>
      <c r="AE114" s="5"/>
      <c r="AF114" s="5"/>
      <c r="AG114" s="2"/>
      <c r="AH114" s="2"/>
      <c r="AI114" s="5"/>
      <c r="AJ114" s="5"/>
      <c r="AK114" s="5"/>
      <c r="AL114" s="5"/>
      <c r="AM114" s="4"/>
      <c r="AN114" s="4"/>
    </row>
    <row r="115" spans="1:40" x14ac:dyDescent="0.3">
      <c r="C115" s="5"/>
      <c r="T115" s="5"/>
      <c r="AA115" s="5"/>
      <c r="AB115" s="5"/>
      <c r="AC115" s="5"/>
      <c r="AD115" s="5"/>
      <c r="AE115" s="5"/>
      <c r="AF115" s="5"/>
      <c r="AG115" s="2"/>
      <c r="AH115" s="2"/>
      <c r="AI115" s="5"/>
      <c r="AJ115" s="5"/>
      <c r="AK115" s="5"/>
      <c r="AL115" s="5"/>
      <c r="AM115" s="4"/>
      <c r="AN115" s="4"/>
    </row>
    <row r="116" spans="1:40" x14ac:dyDescent="0.3">
      <c r="C116" s="5"/>
      <c r="T116" s="5"/>
      <c r="AA116" s="5"/>
      <c r="AB116" s="5"/>
      <c r="AC116" s="5"/>
      <c r="AD116" s="5"/>
      <c r="AE116" s="5"/>
      <c r="AF116" s="5"/>
      <c r="AG116" s="2"/>
      <c r="AH116" s="2"/>
      <c r="AI116" s="5"/>
      <c r="AJ116" s="5"/>
      <c r="AK116" s="5"/>
      <c r="AL116" s="5"/>
      <c r="AM116" s="4"/>
      <c r="AN116" s="4"/>
    </row>
    <row r="117" spans="1:40" x14ac:dyDescent="0.3">
      <c r="C117" s="5"/>
      <c r="T117" s="5"/>
      <c r="AA117" s="5"/>
      <c r="AB117" s="5"/>
      <c r="AC117" s="5"/>
      <c r="AD117" s="5"/>
      <c r="AE117" s="5"/>
      <c r="AF117" s="5"/>
      <c r="AG117" s="2"/>
      <c r="AH117" s="2"/>
      <c r="AI117" s="5"/>
      <c r="AJ117" s="5"/>
      <c r="AK117" s="5"/>
      <c r="AL117" s="5"/>
      <c r="AM117" s="4"/>
      <c r="AN117" s="4"/>
    </row>
    <row r="118" spans="1:40" x14ac:dyDescent="0.3">
      <c r="C118" s="5"/>
      <c r="T118" s="5"/>
      <c r="AA118" s="5"/>
      <c r="AB118" s="5"/>
      <c r="AC118" s="5"/>
      <c r="AD118" s="5"/>
      <c r="AE118" s="5"/>
      <c r="AF118" s="5"/>
      <c r="AG118" s="2"/>
      <c r="AH118" s="2"/>
      <c r="AI118" s="5"/>
      <c r="AJ118" s="5"/>
      <c r="AK118" s="5"/>
      <c r="AL118" s="5"/>
      <c r="AM118" s="4"/>
      <c r="AN118" s="4"/>
    </row>
    <row r="119" spans="1:40" x14ac:dyDescent="0.3">
      <c r="C119" s="5"/>
      <c r="T119" s="5"/>
      <c r="AA119" s="5"/>
      <c r="AB119" s="5"/>
      <c r="AC119" s="5"/>
      <c r="AD119" s="5"/>
      <c r="AE119" s="5"/>
      <c r="AF119" s="5"/>
      <c r="AG119" s="2"/>
      <c r="AH119" s="2"/>
      <c r="AI119" s="5"/>
      <c r="AJ119" s="5"/>
      <c r="AK119" s="5"/>
      <c r="AL119" s="5"/>
      <c r="AM119" s="4"/>
      <c r="AN119" s="4"/>
    </row>
    <row r="120" spans="1:40" x14ac:dyDescent="0.3">
      <c r="A120" s="8"/>
      <c r="B120" s="9"/>
      <c r="C120" s="5"/>
      <c r="T120" s="5"/>
      <c r="AA120" s="5"/>
      <c r="AB120" s="5"/>
      <c r="AC120" s="5"/>
      <c r="AD120" s="5"/>
      <c r="AE120" s="5"/>
      <c r="AF120" s="5"/>
      <c r="AG120" s="2"/>
      <c r="AH120" s="2"/>
      <c r="AI120" s="5"/>
      <c r="AJ120" s="5"/>
      <c r="AK120" s="5"/>
      <c r="AL120" s="5"/>
      <c r="AM120" s="4"/>
      <c r="AN120" s="4"/>
    </row>
    <row r="121" spans="1:40" x14ac:dyDescent="0.3">
      <c r="C121" s="5"/>
      <c r="T121" s="5"/>
      <c r="AA121" s="5"/>
      <c r="AB121" s="5"/>
      <c r="AC121" s="5"/>
      <c r="AD121" s="5"/>
      <c r="AE121" s="5"/>
      <c r="AF121" s="5"/>
      <c r="AG121" s="2"/>
      <c r="AH121" s="2"/>
      <c r="AI121" s="5"/>
      <c r="AJ121" s="5"/>
      <c r="AK121" s="5"/>
      <c r="AL121" s="5"/>
      <c r="AM121" s="4"/>
      <c r="AN121" s="4"/>
    </row>
    <row r="122" spans="1:40" x14ac:dyDescent="0.3">
      <c r="C122" s="5"/>
      <c r="T122" s="5"/>
      <c r="AA122" s="5"/>
      <c r="AB122" s="5"/>
      <c r="AC122" s="5"/>
      <c r="AD122" s="5"/>
      <c r="AE122" s="5"/>
      <c r="AF122" s="5"/>
      <c r="AG122" s="2"/>
      <c r="AH122" s="2"/>
      <c r="AI122" s="5"/>
      <c r="AJ122" s="5"/>
      <c r="AK122" s="5"/>
      <c r="AL122" s="5"/>
      <c r="AM122" s="4"/>
      <c r="AN122" s="4"/>
    </row>
    <row r="123" spans="1:40" x14ac:dyDescent="0.3">
      <c r="C123" s="5"/>
      <c r="T123" s="5"/>
      <c r="AA123" s="5"/>
      <c r="AB123" s="5"/>
      <c r="AC123" s="5"/>
      <c r="AD123" s="5"/>
      <c r="AE123" s="5"/>
      <c r="AF123" s="5"/>
      <c r="AG123" s="2"/>
      <c r="AH123" s="2"/>
      <c r="AI123" s="5"/>
      <c r="AJ123" s="5"/>
      <c r="AK123" s="5"/>
      <c r="AL123" s="5"/>
      <c r="AM123" s="4"/>
      <c r="AN123" s="4"/>
    </row>
    <row r="124" spans="1:40" x14ac:dyDescent="0.3">
      <c r="C124" s="5"/>
      <c r="T124" s="5"/>
      <c r="AA124" s="5"/>
      <c r="AB124" s="5"/>
      <c r="AC124" s="5"/>
      <c r="AD124" s="5"/>
      <c r="AE124" s="5"/>
      <c r="AF124" s="5"/>
      <c r="AG124" s="2"/>
      <c r="AH124" s="2"/>
      <c r="AI124" s="5"/>
      <c r="AJ124" s="5"/>
      <c r="AK124" s="5"/>
      <c r="AL124" s="5"/>
      <c r="AM124" s="4"/>
      <c r="AN124" s="4"/>
    </row>
    <row r="125" spans="1:40" x14ac:dyDescent="0.3">
      <c r="C125" s="5"/>
      <c r="T125" s="5"/>
      <c r="AA125" s="5"/>
      <c r="AB125" s="5"/>
      <c r="AC125" s="5"/>
      <c r="AD125" s="5"/>
      <c r="AE125" s="5"/>
      <c r="AF125" s="5"/>
      <c r="AG125" s="2"/>
      <c r="AH125" s="2"/>
      <c r="AI125" s="5"/>
      <c r="AJ125" s="5"/>
      <c r="AK125" s="5"/>
      <c r="AL125" s="5"/>
      <c r="AM125" s="4"/>
      <c r="AN125" s="4"/>
    </row>
    <row r="126" spans="1:40" x14ac:dyDescent="0.3">
      <c r="A126" s="8"/>
      <c r="B126" s="9"/>
      <c r="C126" s="5"/>
      <c r="T126" s="5"/>
      <c r="AA126" s="5"/>
      <c r="AB126" s="5"/>
      <c r="AC126" s="5"/>
      <c r="AD126" s="5"/>
      <c r="AE126" s="5"/>
      <c r="AF126" s="5"/>
      <c r="AG126" s="2"/>
      <c r="AH126" s="2"/>
      <c r="AI126" s="5"/>
      <c r="AJ126" s="5"/>
      <c r="AK126" s="5"/>
      <c r="AL126" s="5"/>
      <c r="AM126" s="4"/>
      <c r="AN126" s="4"/>
    </row>
    <row r="127" spans="1:40" x14ac:dyDescent="0.3">
      <c r="C127" s="5"/>
      <c r="T127" s="5"/>
      <c r="AA127" s="5"/>
      <c r="AB127" s="5"/>
      <c r="AC127" s="5"/>
      <c r="AD127" s="5"/>
      <c r="AE127" s="5"/>
      <c r="AF127" s="5"/>
      <c r="AG127" s="2"/>
      <c r="AH127" s="2"/>
      <c r="AI127" s="5"/>
      <c r="AJ127" s="5"/>
      <c r="AK127" s="5"/>
      <c r="AL127" s="5"/>
      <c r="AM127" s="4"/>
      <c r="AN127" s="4"/>
    </row>
    <row r="128" spans="1:40" x14ac:dyDescent="0.3">
      <c r="C128" s="5"/>
      <c r="T128" s="5"/>
      <c r="AA128" s="5"/>
      <c r="AB128" s="5"/>
      <c r="AC128" s="5"/>
      <c r="AD128" s="5"/>
      <c r="AE128" s="5"/>
      <c r="AF128" s="5"/>
      <c r="AG128" s="2"/>
      <c r="AH128" s="2"/>
      <c r="AI128" s="5"/>
      <c r="AJ128" s="5"/>
      <c r="AK128" s="5"/>
      <c r="AL128" s="5"/>
      <c r="AM128" s="4"/>
      <c r="AN128" s="4"/>
    </row>
    <row r="129" spans="1:40" x14ac:dyDescent="0.3">
      <c r="C129" s="5"/>
      <c r="T129" s="5"/>
      <c r="AA129" s="5"/>
      <c r="AB129" s="5"/>
      <c r="AC129" s="5"/>
      <c r="AD129" s="5"/>
      <c r="AE129" s="5"/>
      <c r="AF129" s="5"/>
      <c r="AG129" s="2"/>
      <c r="AH129" s="2"/>
      <c r="AI129" s="5"/>
      <c r="AJ129" s="5"/>
      <c r="AK129" s="5"/>
      <c r="AL129" s="5"/>
      <c r="AM129" s="4"/>
      <c r="AN129" s="4"/>
    </row>
    <row r="130" spans="1:40" x14ac:dyDescent="0.3">
      <c r="C130" s="5"/>
      <c r="T130" s="5"/>
      <c r="AA130" s="5"/>
      <c r="AB130" s="5"/>
      <c r="AC130" s="5"/>
      <c r="AD130" s="5"/>
      <c r="AE130" s="5"/>
      <c r="AF130" s="5"/>
      <c r="AG130" s="2"/>
      <c r="AH130" s="2"/>
      <c r="AI130" s="5"/>
      <c r="AJ130" s="5"/>
      <c r="AK130" s="5"/>
      <c r="AL130" s="5"/>
      <c r="AM130" s="4"/>
      <c r="AN130" s="4"/>
    </row>
    <row r="131" spans="1:40" x14ac:dyDescent="0.3">
      <c r="C131" s="5"/>
      <c r="T131" s="5"/>
      <c r="AA131" s="5"/>
      <c r="AB131" s="5"/>
      <c r="AC131" s="5"/>
      <c r="AD131" s="5"/>
      <c r="AE131" s="5"/>
      <c r="AF131" s="5"/>
      <c r="AG131" s="2"/>
      <c r="AH131" s="2"/>
      <c r="AI131" s="5"/>
      <c r="AJ131" s="5"/>
      <c r="AK131" s="5"/>
      <c r="AL131" s="5"/>
      <c r="AM131" s="4"/>
      <c r="AN131" s="4"/>
    </row>
    <row r="132" spans="1:40" x14ac:dyDescent="0.3">
      <c r="A132" s="8"/>
      <c r="B132" s="9"/>
      <c r="C132" s="5"/>
      <c r="T132" s="5"/>
      <c r="AA132" s="5"/>
      <c r="AB132" s="5"/>
      <c r="AC132" s="5"/>
      <c r="AD132" s="5"/>
      <c r="AE132" s="5"/>
      <c r="AF132" s="5"/>
      <c r="AG132" s="2"/>
      <c r="AH132" s="2"/>
      <c r="AI132" s="5"/>
      <c r="AJ132" s="5"/>
      <c r="AK132" s="5"/>
      <c r="AL132" s="5"/>
      <c r="AM132" s="4"/>
      <c r="AN132" s="4"/>
    </row>
    <row r="133" spans="1:40" x14ac:dyDescent="0.3">
      <c r="C133" s="5"/>
      <c r="T133" s="5"/>
      <c r="AA133" s="5"/>
      <c r="AB133" s="5"/>
      <c r="AC133" s="5"/>
      <c r="AD133" s="5"/>
      <c r="AE133" s="5"/>
      <c r="AF133" s="5"/>
      <c r="AG133" s="2"/>
      <c r="AH133" s="2"/>
      <c r="AI133" s="5"/>
      <c r="AJ133" s="5"/>
      <c r="AK133" s="5"/>
      <c r="AL133" s="5"/>
      <c r="AM133" s="4"/>
      <c r="AN133" s="4"/>
    </row>
    <row r="134" spans="1:40" x14ac:dyDescent="0.3">
      <c r="C134" s="5"/>
      <c r="T134" s="5"/>
      <c r="AA134" s="5"/>
      <c r="AB134" s="5"/>
      <c r="AC134" s="5"/>
      <c r="AD134" s="5"/>
      <c r="AE134" s="5"/>
      <c r="AF134" s="5"/>
      <c r="AG134" s="2"/>
      <c r="AH134" s="2"/>
      <c r="AI134" s="5"/>
      <c r="AJ134" s="5"/>
      <c r="AK134" s="5"/>
      <c r="AL134" s="5"/>
      <c r="AM134" s="4"/>
      <c r="AN134" s="4"/>
    </row>
    <row r="135" spans="1:40" x14ac:dyDescent="0.3">
      <c r="C135" s="5"/>
      <c r="T135" s="5"/>
      <c r="AA135" s="5"/>
      <c r="AB135" s="5"/>
      <c r="AC135" s="5"/>
      <c r="AD135" s="5"/>
      <c r="AE135" s="5"/>
      <c r="AF135" s="5"/>
      <c r="AG135" s="2"/>
      <c r="AH135" s="2"/>
      <c r="AI135" s="5"/>
      <c r="AJ135" s="5"/>
      <c r="AK135" s="5"/>
      <c r="AL135" s="5"/>
      <c r="AM135" s="4"/>
      <c r="AN135" s="4"/>
    </row>
    <row r="136" spans="1:40" x14ac:dyDescent="0.3">
      <c r="C136" s="5"/>
      <c r="T136" s="5"/>
      <c r="AA136" s="5"/>
      <c r="AB136" s="5"/>
      <c r="AC136" s="5"/>
      <c r="AD136" s="5"/>
      <c r="AE136" s="5"/>
      <c r="AF136" s="5"/>
      <c r="AG136" s="2"/>
      <c r="AH136" s="2"/>
      <c r="AI136" s="5"/>
      <c r="AJ136" s="5"/>
      <c r="AK136" s="5"/>
      <c r="AL136" s="5"/>
      <c r="AM136" s="4"/>
      <c r="AN136" s="4"/>
    </row>
    <row r="137" spans="1:40" x14ac:dyDescent="0.3">
      <c r="C137" s="5"/>
      <c r="T137" s="5"/>
      <c r="AA137" s="5"/>
      <c r="AB137" s="5"/>
      <c r="AC137" s="5"/>
      <c r="AD137" s="5"/>
      <c r="AE137" s="5"/>
      <c r="AF137" s="5"/>
      <c r="AG137" s="2"/>
      <c r="AH137" s="2"/>
      <c r="AI137" s="5"/>
      <c r="AJ137" s="5"/>
      <c r="AK137" s="5"/>
      <c r="AL137" s="5"/>
      <c r="AM137" s="4"/>
      <c r="AN137" s="4"/>
    </row>
    <row r="138" spans="1:40" x14ac:dyDescent="0.3">
      <c r="A138" s="8"/>
      <c r="B138" s="9"/>
      <c r="C138" s="5"/>
      <c r="T138" s="5"/>
      <c r="AA138" s="5"/>
      <c r="AB138" s="5"/>
      <c r="AC138" s="5"/>
      <c r="AD138" s="5"/>
      <c r="AE138" s="5"/>
      <c r="AF138" s="5"/>
      <c r="AG138" s="2"/>
      <c r="AH138" s="2"/>
      <c r="AI138" s="5"/>
      <c r="AJ138" s="5"/>
      <c r="AK138" s="5"/>
      <c r="AL138" s="5"/>
      <c r="AM138" s="4"/>
      <c r="AN138" s="4"/>
    </row>
    <row r="139" spans="1:40" x14ac:dyDescent="0.3">
      <c r="C139" s="5"/>
      <c r="T139" s="5"/>
      <c r="AA139" s="5"/>
      <c r="AB139" s="5"/>
      <c r="AC139" s="5"/>
      <c r="AD139" s="5"/>
      <c r="AE139" s="5"/>
      <c r="AF139" s="5"/>
      <c r="AG139" s="2"/>
      <c r="AH139" s="2"/>
      <c r="AI139" s="5"/>
      <c r="AJ139" s="5"/>
      <c r="AK139" s="5"/>
      <c r="AL139" s="5"/>
      <c r="AM139" s="4"/>
      <c r="AN139" s="4"/>
    </row>
    <row r="140" spans="1:40" x14ac:dyDescent="0.3">
      <c r="C140" s="5"/>
      <c r="T140" s="5"/>
      <c r="AA140" s="5"/>
      <c r="AB140" s="5"/>
      <c r="AC140" s="5"/>
      <c r="AD140" s="5"/>
      <c r="AE140" s="5"/>
      <c r="AF140" s="5"/>
      <c r="AG140" s="2"/>
      <c r="AH140" s="2"/>
      <c r="AI140" s="5"/>
      <c r="AJ140" s="5"/>
      <c r="AK140" s="5"/>
      <c r="AL140" s="5"/>
      <c r="AM140" s="4"/>
      <c r="AN140" s="4"/>
    </row>
    <row r="141" spans="1:40" x14ac:dyDescent="0.3">
      <c r="C141" s="5"/>
      <c r="T141" s="5"/>
      <c r="AA141" s="5"/>
      <c r="AB141" s="5"/>
      <c r="AC141" s="5"/>
      <c r="AD141" s="5"/>
      <c r="AE141" s="5"/>
      <c r="AF141" s="5"/>
      <c r="AG141" s="2"/>
      <c r="AH141" s="2"/>
      <c r="AI141" s="5"/>
      <c r="AJ141" s="5"/>
      <c r="AK141" s="5"/>
      <c r="AL141" s="5"/>
      <c r="AM141" s="4"/>
      <c r="AN141" s="4"/>
    </row>
    <row r="142" spans="1:40" x14ac:dyDescent="0.3">
      <c r="C142" s="5"/>
      <c r="T142" s="5"/>
      <c r="AA142" s="5"/>
      <c r="AB142" s="5"/>
      <c r="AC142" s="5"/>
      <c r="AD142" s="5"/>
      <c r="AE142" s="5"/>
      <c r="AF142" s="5"/>
      <c r="AG142" s="2"/>
      <c r="AH142" s="2"/>
      <c r="AI142" s="5"/>
      <c r="AJ142" s="5"/>
      <c r="AK142" s="5"/>
      <c r="AL142" s="5"/>
      <c r="AM142" s="4"/>
      <c r="AN142" s="4"/>
    </row>
    <row r="143" spans="1:40" x14ac:dyDescent="0.3">
      <c r="C143" s="5"/>
      <c r="T143" s="5"/>
      <c r="AA143" s="5"/>
      <c r="AB143" s="5"/>
      <c r="AC143" s="5"/>
      <c r="AD143" s="5"/>
      <c r="AE143" s="5"/>
      <c r="AF143" s="5"/>
      <c r="AG143" s="2"/>
      <c r="AH143" s="2"/>
      <c r="AI143" s="5"/>
      <c r="AJ143" s="5"/>
      <c r="AK143" s="5"/>
      <c r="AL143" s="5"/>
      <c r="AM143" s="4"/>
      <c r="AN143" s="4"/>
    </row>
    <row r="144" spans="1:40" x14ac:dyDescent="0.3">
      <c r="A144" s="8"/>
      <c r="B144" s="9"/>
      <c r="C144" s="5"/>
      <c r="T144" s="5"/>
      <c r="AA144" s="5"/>
      <c r="AB144" s="5"/>
      <c r="AC144" s="5"/>
      <c r="AD144" s="5"/>
      <c r="AE144" s="5"/>
      <c r="AF144" s="5"/>
      <c r="AG144" s="2"/>
      <c r="AH144" s="2"/>
      <c r="AI144" s="5"/>
      <c r="AJ144" s="5"/>
      <c r="AK144" s="5"/>
      <c r="AL144" s="5"/>
      <c r="AM144" s="4"/>
      <c r="AN144" s="4"/>
    </row>
    <row r="145" spans="1:40" x14ac:dyDescent="0.3">
      <c r="C145" s="5"/>
      <c r="T145" s="5"/>
      <c r="AA145" s="5"/>
      <c r="AB145" s="5"/>
      <c r="AC145" s="5"/>
      <c r="AD145" s="5"/>
      <c r="AE145" s="5"/>
      <c r="AF145" s="5"/>
      <c r="AG145" s="2"/>
      <c r="AH145" s="2"/>
      <c r="AI145" s="5"/>
      <c r="AJ145" s="5"/>
      <c r="AK145" s="5"/>
      <c r="AL145" s="5"/>
      <c r="AM145" s="4"/>
      <c r="AN145" s="4"/>
    </row>
    <row r="146" spans="1:40" x14ac:dyDescent="0.3">
      <c r="C146" s="5"/>
      <c r="T146" s="5"/>
      <c r="AA146" s="5"/>
      <c r="AB146" s="5"/>
      <c r="AC146" s="5"/>
      <c r="AD146" s="5"/>
      <c r="AE146" s="5"/>
      <c r="AF146" s="5"/>
      <c r="AG146" s="2"/>
      <c r="AH146" s="2"/>
      <c r="AI146" s="5"/>
      <c r="AJ146" s="5"/>
      <c r="AK146" s="5"/>
      <c r="AL146" s="5"/>
      <c r="AM146" s="4"/>
      <c r="AN146" s="4"/>
    </row>
    <row r="147" spans="1:40" x14ac:dyDescent="0.3">
      <c r="C147" s="5"/>
      <c r="T147" s="5"/>
      <c r="AA147" s="5"/>
      <c r="AB147" s="5"/>
      <c r="AC147" s="5"/>
      <c r="AD147" s="5"/>
      <c r="AE147" s="5"/>
      <c r="AF147" s="5"/>
      <c r="AG147" s="2"/>
      <c r="AH147" s="2"/>
      <c r="AI147" s="5"/>
      <c r="AJ147" s="5"/>
      <c r="AK147" s="5"/>
      <c r="AL147" s="5"/>
      <c r="AM147" s="4"/>
      <c r="AN147" s="4"/>
    </row>
    <row r="148" spans="1:40" x14ac:dyDescent="0.3">
      <c r="C148" s="5"/>
      <c r="T148" s="5"/>
      <c r="AA148" s="5"/>
      <c r="AB148" s="5"/>
      <c r="AC148" s="5"/>
      <c r="AD148" s="5"/>
      <c r="AE148" s="5"/>
      <c r="AF148" s="5"/>
      <c r="AG148" s="2"/>
      <c r="AH148" s="2"/>
      <c r="AI148" s="5"/>
      <c r="AJ148" s="5"/>
      <c r="AK148" s="5"/>
      <c r="AL148" s="5"/>
      <c r="AM148" s="4"/>
      <c r="AN148" s="4"/>
    </row>
    <row r="149" spans="1:40" x14ac:dyDescent="0.3">
      <c r="C149" s="5"/>
      <c r="T149" s="5"/>
      <c r="AA149" s="5"/>
      <c r="AB149" s="5"/>
      <c r="AC149" s="5"/>
      <c r="AD149" s="5"/>
      <c r="AE149" s="5"/>
      <c r="AF149" s="5"/>
      <c r="AG149" s="2"/>
      <c r="AH149" s="2"/>
      <c r="AI149" s="5"/>
      <c r="AJ149" s="5"/>
      <c r="AK149" s="5"/>
      <c r="AL149" s="5"/>
      <c r="AM149" s="4"/>
      <c r="AN149" s="4"/>
    </row>
    <row r="150" spans="1:40" x14ac:dyDescent="0.3">
      <c r="A150" s="8"/>
      <c r="B150" s="9"/>
      <c r="C150" s="5"/>
      <c r="T150" s="5"/>
      <c r="AA150" s="5"/>
      <c r="AB150" s="5"/>
      <c r="AC150" s="5"/>
      <c r="AD150" s="5"/>
      <c r="AE150" s="5"/>
      <c r="AF150" s="5"/>
      <c r="AG150" s="2"/>
      <c r="AH150" s="2"/>
      <c r="AI150" s="5"/>
      <c r="AJ150" s="5"/>
      <c r="AK150" s="5"/>
      <c r="AL150" s="5"/>
      <c r="AM150" s="4"/>
      <c r="AN150" s="4"/>
    </row>
    <row r="151" spans="1:40" x14ac:dyDescent="0.3">
      <c r="C151" s="5"/>
      <c r="T151" s="5"/>
      <c r="AA151" s="5"/>
      <c r="AB151" s="5"/>
      <c r="AC151" s="5"/>
      <c r="AD151" s="5"/>
      <c r="AE151" s="5"/>
      <c r="AF151" s="5"/>
      <c r="AG151" s="2"/>
      <c r="AH151" s="2"/>
      <c r="AI151" s="5"/>
      <c r="AJ151" s="5"/>
      <c r="AK151" s="5"/>
      <c r="AL151" s="5"/>
      <c r="AM151" s="4"/>
      <c r="AN151" s="4"/>
    </row>
    <row r="152" spans="1:40" x14ac:dyDescent="0.3">
      <c r="C152" s="5"/>
      <c r="T152" s="5"/>
      <c r="AA152" s="5"/>
      <c r="AB152" s="5"/>
      <c r="AC152" s="5"/>
      <c r="AD152" s="5"/>
      <c r="AE152" s="5"/>
      <c r="AF152" s="5"/>
      <c r="AG152" s="2"/>
      <c r="AH152" s="2"/>
      <c r="AI152" s="5"/>
      <c r="AJ152" s="5"/>
      <c r="AK152" s="5"/>
      <c r="AL152" s="5"/>
      <c r="AM152" s="4"/>
      <c r="AN152" s="4"/>
    </row>
    <row r="153" spans="1:40" x14ac:dyDescent="0.3">
      <c r="C153" s="5"/>
      <c r="T153" s="5"/>
      <c r="AA153" s="5"/>
      <c r="AB153" s="5"/>
      <c r="AC153" s="5"/>
      <c r="AD153" s="5"/>
      <c r="AE153" s="5"/>
      <c r="AF153" s="5"/>
      <c r="AG153" s="2"/>
      <c r="AH153" s="2"/>
      <c r="AI153" s="5"/>
      <c r="AJ153" s="5"/>
      <c r="AK153" s="5"/>
      <c r="AL153" s="5"/>
      <c r="AM153" s="4"/>
      <c r="AN153" s="4"/>
    </row>
    <row r="154" spans="1:40" x14ac:dyDescent="0.3">
      <c r="C154" s="5"/>
      <c r="T154" s="5"/>
      <c r="AA154" s="5"/>
      <c r="AB154" s="5"/>
      <c r="AC154" s="5"/>
      <c r="AD154" s="5"/>
      <c r="AE154" s="5"/>
      <c r="AF154" s="5"/>
      <c r="AG154" s="2"/>
      <c r="AH154" s="2"/>
      <c r="AI154" s="5"/>
      <c r="AJ154" s="5"/>
      <c r="AK154" s="5"/>
      <c r="AL154" s="5"/>
      <c r="AM154" s="4"/>
      <c r="AN154" s="4"/>
    </row>
    <row r="155" spans="1:40" x14ac:dyDescent="0.3">
      <c r="C155" s="5"/>
      <c r="T155" s="5"/>
      <c r="AA155" s="5"/>
      <c r="AB155" s="5"/>
      <c r="AC155" s="5"/>
      <c r="AD155" s="5"/>
      <c r="AE155" s="5"/>
      <c r="AF155" s="5"/>
      <c r="AG155" s="2"/>
      <c r="AH155" s="2"/>
      <c r="AI155" s="5"/>
      <c r="AJ155" s="5"/>
      <c r="AK155" s="5"/>
      <c r="AL155" s="5"/>
      <c r="AM155" s="4"/>
      <c r="AN155" s="4"/>
    </row>
    <row r="156" spans="1:40" x14ac:dyDescent="0.3">
      <c r="A156" s="8"/>
      <c r="B156" s="9"/>
      <c r="C156" s="5"/>
      <c r="T156" s="5"/>
      <c r="AA156" s="5"/>
      <c r="AB156" s="5"/>
      <c r="AC156" s="5"/>
      <c r="AD156" s="5"/>
      <c r="AE156" s="5"/>
      <c r="AF156" s="5"/>
      <c r="AG156" s="2"/>
      <c r="AH156" s="2"/>
      <c r="AI156" s="5"/>
      <c r="AJ156" s="5"/>
      <c r="AK156" s="5"/>
      <c r="AL156" s="5"/>
      <c r="AM156" s="4"/>
      <c r="AN156" s="4"/>
    </row>
    <row r="157" spans="1:40" x14ac:dyDescent="0.3">
      <c r="B157" s="5"/>
      <c r="C157" s="5"/>
      <c r="T157" s="5"/>
      <c r="AA157" s="5"/>
      <c r="AB157" s="5"/>
      <c r="AC157" s="5"/>
      <c r="AD157" s="5"/>
      <c r="AE157" s="5"/>
      <c r="AF157" s="5"/>
      <c r="AG157" s="2"/>
      <c r="AH157" s="2"/>
      <c r="AI157" s="5"/>
      <c r="AJ157" s="5"/>
      <c r="AK157" s="5"/>
      <c r="AL157" s="5"/>
      <c r="AM157" s="4"/>
      <c r="AN157" s="4"/>
    </row>
    <row r="158" spans="1:40" x14ac:dyDescent="0.3">
      <c r="B158" s="5"/>
      <c r="C158" s="5"/>
      <c r="T158" s="5"/>
      <c r="AA158" s="5"/>
      <c r="AB158" s="5"/>
      <c r="AC158" s="5"/>
      <c r="AD158" s="5"/>
      <c r="AE158" s="5"/>
      <c r="AF158" s="5"/>
      <c r="AG158" s="2"/>
      <c r="AH158" s="2"/>
      <c r="AI158" s="5"/>
      <c r="AJ158" s="5"/>
      <c r="AK158" s="5"/>
      <c r="AL158" s="5"/>
      <c r="AM158" s="4"/>
      <c r="AN158" s="4"/>
    </row>
    <row r="159" spans="1:40" x14ac:dyDescent="0.3">
      <c r="B159" s="5"/>
      <c r="C159" s="5"/>
      <c r="T159" s="5"/>
      <c r="AA159" s="5"/>
      <c r="AB159" s="5"/>
      <c r="AC159" s="5"/>
      <c r="AD159" s="5"/>
      <c r="AE159" s="5"/>
      <c r="AF159" s="5"/>
      <c r="AG159" s="2"/>
      <c r="AH159" s="2"/>
      <c r="AI159" s="5"/>
      <c r="AJ159" s="5"/>
      <c r="AK159" s="5"/>
      <c r="AL159" s="5"/>
      <c r="AM159" s="4"/>
      <c r="AN159" s="4"/>
    </row>
    <row r="160" spans="1:40" x14ac:dyDescent="0.3">
      <c r="B160" s="5"/>
      <c r="C160" s="5"/>
      <c r="T160" s="5"/>
      <c r="AA160" s="5"/>
      <c r="AB160" s="5"/>
      <c r="AC160" s="5"/>
      <c r="AD160" s="5"/>
      <c r="AE160" s="5"/>
      <c r="AF160" s="5"/>
      <c r="AG160" s="2"/>
      <c r="AH160" s="2"/>
      <c r="AI160" s="5"/>
      <c r="AJ160" s="5"/>
      <c r="AK160" s="5"/>
      <c r="AL160" s="5"/>
      <c r="AM160" s="4"/>
      <c r="AN160" s="4"/>
    </row>
    <row r="161" spans="2:40" x14ac:dyDescent="0.3">
      <c r="B161" s="5"/>
      <c r="C161" s="5"/>
      <c r="T161" s="5"/>
      <c r="AA161" s="5"/>
      <c r="AB161" s="5"/>
      <c r="AC161" s="5"/>
      <c r="AD161" s="5"/>
      <c r="AE161" s="5"/>
      <c r="AF161" s="5"/>
      <c r="AG161" s="2"/>
      <c r="AH161" s="2"/>
      <c r="AI161" s="5"/>
      <c r="AJ161" s="5"/>
      <c r="AK161" s="5"/>
      <c r="AL161" s="5"/>
      <c r="AM161" s="4"/>
      <c r="AN161" s="4"/>
    </row>
    <row r="162" spans="2:40" x14ac:dyDescent="0.3">
      <c r="B162" s="5"/>
      <c r="C162" s="5"/>
      <c r="T162" s="5"/>
      <c r="AA162" s="5"/>
      <c r="AB162" s="5"/>
      <c r="AC162" s="5"/>
      <c r="AD162" s="5"/>
      <c r="AE162" s="5"/>
      <c r="AF162" s="5"/>
      <c r="AG162" s="2"/>
      <c r="AH162" s="2"/>
      <c r="AI162" s="5"/>
      <c r="AJ162" s="5"/>
      <c r="AK162" s="5"/>
      <c r="AL162" s="5"/>
      <c r="AM162" s="4"/>
      <c r="AN162" s="4"/>
    </row>
    <row r="163" spans="2:40" x14ac:dyDescent="0.3">
      <c r="B163" s="5"/>
      <c r="C163" s="5"/>
      <c r="T163" s="5"/>
      <c r="AA163" s="5"/>
      <c r="AB163" s="5"/>
      <c r="AC163" s="5"/>
      <c r="AD163" s="5"/>
      <c r="AE163" s="5"/>
      <c r="AF163" s="5"/>
      <c r="AG163" s="2"/>
      <c r="AH163" s="2"/>
      <c r="AI163" s="5"/>
      <c r="AJ163" s="5"/>
      <c r="AK163" s="5"/>
      <c r="AL163" s="5"/>
      <c r="AM163" s="4"/>
      <c r="AN163" s="4"/>
    </row>
    <row r="164" spans="2:40" x14ac:dyDescent="0.3">
      <c r="B164" s="5"/>
      <c r="C164" s="5"/>
      <c r="T164" s="5"/>
      <c r="AA164" s="5"/>
      <c r="AB164" s="5"/>
      <c r="AC164" s="5"/>
      <c r="AD164" s="5"/>
      <c r="AE164" s="5"/>
      <c r="AF164" s="5"/>
      <c r="AG164" s="2"/>
      <c r="AH164" s="2"/>
      <c r="AI164" s="5"/>
      <c r="AJ164" s="5"/>
      <c r="AK164" s="5"/>
      <c r="AL164" s="5"/>
      <c r="AM164" s="4"/>
      <c r="AN164" s="4"/>
    </row>
    <row r="165" spans="2:40" x14ac:dyDescent="0.3">
      <c r="B165" s="5"/>
      <c r="C165" s="5"/>
      <c r="T165" s="5"/>
      <c r="AA165" s="5"/>
      <c r="AB165" s="5"/>
      <c r="AC165" s="5"/>
      <c r="AD165" s="5"/>
      <c r="AE165" s="5"/>
      <c r="AF165" s="5"/>
      <c r="AG165" s="2"/>
      <c r="AH165" s="2"/>
      <c r="AI165" s="5"/>
      <c r="AJ165" s="5"/>
      <c r="AK165" s="5"/>
      <c r="AL165" s="5"/>
      <c r="AM165" s="4"/>
      <c r="AN165" s="4"/>
    </row>
    <row r="166" spans="2:40" x14ac:dyDescent="0.3">
      <c r="B166" s="5"/>
      <c r="C166" s="5"/>
      <c r="T166" s="5"/>
      <c r="AA166" s="5"/>
      <c r="AB166" s="5"/>
      <c r="AC166" s="5"/>
      <c r="AD166" s="5"/>
      <c r="AE166" s="5"/>
      <c r="AF166" s="5"/>
      <c r="AG166" s="2"/>
      <c r="AH166" s="2"/>
      <c r="AI166" s="5"/>
      <c r="AJ166" s="5"/>
      <c r="AK166" s="5"/>
      <c r="AL166" s="5"/>
      <c r="AM166" s="4"/>
      <c r="AN166" s="4"/>
    </row>
    <row r="167" spans="2:40" x14ac:dyDescent="0.3">
      <c r="B167" s="5"/>
      <c r="C167" s="5"/>
      <c r="T167" s="5"/>
      <c r="AA167" s="5"/>
      <c r="AB167" s="5"/>
      <c r="AC167" s="5"/>
      <c r="AD167" s="5"/>
      <c r="AE167" s="5"/>
      <c r="AF167" s="5"/>
      <c r="AG167" s="2"/>
      <c r="AH167" s="2"/>
      <c r="AI167" s="5"/>
      <c r="AJ167" s="5"/>
      <c r="AK167" s="5"/>
      <c r="AL167" s="5"/>
      <c r="AM167" s="4"/>
      <c r="AN167" s="4"/>
    </row>
    <row r="168" spans="2:40" x14ac:dyDescent="0.3">
      <c r="B168" s="5"/>
      <c r="C168" s="5"/>
      <c r="T168" s="5"/>
      <c r="AA168" s="5"/>
      <c r="AB168" s="5"/>
      <c r="AC168" s="5"/>
      <c r="AD168" s="5"/>
      <c r="AE168" s="5"/>
      <c r="AF168" s="5"/>
      <c r="AG168" s="2"/>
      <c r="AH168" s="2"/>
      <c r="AI168" s="5"/>
      <c r="AJ168" s="5"/>
      <c r="AK168" s="5"/>
      <c r="AL168" s="5"/>
      <c r="AM168" s="4"/>
      <c r="AN168" s="4"/>
    </row>
    <row r="169" spans="2:40" x14ac:dyDescent="0.3">
      <c r="B169" s="5"/>
      <c r="C169" s="5"/>
      <c r="T169" s="5"/>
      <c r="AA169" s="5"/>
      <c r="AB169" s="5"/>
      <c r="AC169" s="5"/>
      <c r="AD169" s="5"/>
      <c r="AE169" s="5"/>
      <c r="AF169" s="5"/>
      <c r="AG169" s="2"/>
      <c r="AH169" s="2"/>
      <c r="AI169" s="5"/>
      <c r="AJ169" s="5"/>
      <c r="AK169" s="5"/>
      <c r="AL169" s="5"/>
      <c r="AM169" s="4"/>
      <c r="AN169" s="4"/>
    </row>
    <row r="170" spans="2:40" x14ac:dyDescent="0.3">
      <c r="B170" s="5"/>
      <c r="C170" s="5"/>
      <c r="T170" s="5"/>
      <c r="AA170" s="5"/>
      <c r="AB170" s="5"/>
      <c r="AC170" s="5"/>
      <c r="AD170" s="5"/>
      <c r="AE170" s="5"/>
      <c r="AF170" s="5"/>
      <c r="AG170" s="2"/>
      <c r="AH170" s="2"/>
      <c r="AI170" s="5"/>
      <c r="AJ170" s="5"/>
      <c r="AK170" s="5"/>
      <c r="AL170" s="5"/>
      <c r="AM170" s="4"/>
      <c r="AN170" s="4"/>
    </row>
    <row r="171" spans="2:40" x14ac:dyDescent="0.3">
      <c r="B171" s="5"/>
      <c r="C171" s="5"/>
      <c r="T171" s="5"/>
      <c r="AA171" s="5"/>
      <c r="AB171" s="5"/>
      <c r="AC171" s="5"/>
      <c r="AD171" s="5"/>
      <c r="AE171" s="5"/>
      <c r="AF171" s="5"/>
      <c r="AG171" s="2"/>
      <c r="AH171" s="2"/>
      <c r="AI171" s="5"/>
      <c r="AJ171" s="5"/>
      <c r="AK171" s="5"/>
      <c r="AL171" s="5"/>
      <c r="AM171" s="4"/>
      <c r="AN171" s="4"/>
    </row>
    <row r="172" spans="2:40" x14ac:dyDescent="0.3">
      <c r="B172" s="5"/>
      <c r="C172" s="5"/>
      <c r="T172" s="5"/>
      <c r="AA172" s="5"/>
      <c r="AB172" s="5"/>
      <c r="AC172" s="5"/>
      <c r="AD172" s="5"/>
      <c r="AE172" s="5"/>
      <c r="AF172" s="5"/>
      <c r="AG172" s="2"/>
      <c r="AH172" s="2"/>
      <c r="AI172" s="5"/>
      <c r="AJ172" s="5"/>
      <c r="AK172" s="5"/>
      <c r="AL172" s="5"/>
      <c r="AM172" s="4"/>
      <c r="AN172" s="4"/>
    </row>
    <row r="173" spans="2:40" x14ac:dyDescent="0.3">
      <c r="B173" s="5"/>
      <c r="C173" s="5"/>
      <c r="T173" s="5"/>
      <c r="AA173" s="5"/>
      <c r="AB173" s="5"/>
      <c r="AC173" s="5"/>
      <c r="AD173" s="5"/>
      <c r="AE173" s="5"/>
      <c r="AF173" s="5"/>
      <c r="AG173" s="2"/>
      <c r="AH173" s="2"/>
      <c r="AI173" s="5"/>
      <c r="AJ173" s="5"/>
      <c r="AK173" s="5"/>
      <c r="AL173" s="5"/>
      <c r="AM173" s="4"/>
      <c r="AN173" s="4"/>
    </row>
    <row r="174" spans="2:40" x14ac:dyDescent="0.3">
      <c r="B174" s="5"/>
      <c r="C174" s="5"/>
      <c r="T174" s="5"/>
      <c r="AA174" s="5"/>
      <c r="AB174" s="5"/>
      <c r="AC174" s="5"/>
      <c r="AD174" s="5"/>
      <c r="AE174" s="5"/>
      <c r="AF174" s="5"/>
      <c r="AG174" s="2"/>
      <c r="AH174" s="2"/>
      <c r="AI174" s="5"/>
      <c r="AJ174" s="5"/>
      <c r="AK174" s="5"/>
      <c r="AL174" s="5"/>
      <c r="AM174" s="4"/>
      <c r="AN174" s="4"/>
    </row>
    <row r="175" spans="2:40" x14ac:dyDescent="0.3">
      <c r="B175" s="5"/>
      <c r="C175" s="5"/>
      <c r="T175" s="5"/>
      <c r="AA175" s="5"/>
      <c r="AB175" s="5"/>
      <c r="AC175" s="5"/>
      <c r="AD175" s="5"/>
      <c r="AE175" s="5"/>
      <c r="AF175" s="5"/>
      <c r="AG175" s="2"/>
      <c r="AH175" s="2"/>
      <c r="AI175" s="5"/>
      <c r="AJ175" s="5"/>
      <c r="AK175" s="5"/>
      <c r="AL175" s="5"/>
      <c r="AM175" s="4"/>
      <c r="AN175" s="4"/>
    </row>
    <row r="176" spans="2:40" x14ac:dyDescent="0.3">
      <c r="B176" s="5"/>
      <c r="C176" s="5"/>
      <c r="T176" s="5"/>
      <c r="AA176" s="5"/>
      <c r="AB176" s="5"/>
      <c r="AC176" s="5"/>
      <c r="AD176" s="5"/>
      <c r="AE176" s="5"/>
      <c r="AF176" s="5"/>
      <c r="AG176" s="2"/>
      <c r="AH176" s="2"/>
      <c r="AI176" s="5"/>
      <c r="AJ176" s="5"/>
      <c r="AK176" s="5"/>
      <c r="AL176" s="5"/>
      <c r="AM176" s="4"/>
      <c r="AN176" s="4"/>
    </row>
    <row r="177" spans="2:40" x14ac:dyDescent="0.3">
      <c r="B177" s="5"/>
      <c r="C177" s="5"/>
      <c r="T177" s="5"/>
      <c r="AA177" s="5"/>
      <c r="AB177" s="5"/>
      <c r="AC177" s="5"/>
      <c r="AD177" s="5"/>
      <c r="AE177" s="5"/>
      <c r="AF177" s="5"/>
      <c r="AG177" s="2"/>
      <c r="AH177" s="2"/>
      <c r="AI177" s="5"/>
      <c r="AJ177" s="5"/>
      <c r="AK177" s="5"/>
      <c r="AL177" s="5"/>
      <c r="AM177" s="4"/>
      <c r="AN177" s="4"/>
    </row>
    <row r="178" spans="2:40" x14ac:dyDescent="0.3">
      <c r="B178" s="5"/>
      <c r="C178" s="5"/>
      <c r="T178" s="5"/>
      <c r="AA178" s="5"/>
      <c r="AB178" s="5"/>
      <c r="AC178" s="5"/>
      <c r="AD178" s="5"/>
      <c r="AE178" s="5"/>
      <c r="AF178" s="5"/>
      <c r="AG178" s="2"/>
      <c r="AH178" s="2"/>
      <c r="AI178" s="5"/>
      <c r="AJ178" s="5"/>
      <c r="AK178" s="5"/>
      <c r="AL178" s="5"/>
      <c r="AM178" s="4"/>
      <c r="AN178" s="4"/>
    </row>
    <row r="179" spans="2:40" x14ac:dyDescent="0.3">
      <c r="B179" s="5"/>
      <c r="C179" s="5"/>
      <c r="T179" s="5"/>
      <c r="AA179" s="5"/>
      <c r="AB179" s="5"/>
      <c r="AC179" s="5"/>
      <c r="AD179" s="5"/>
      <c r="AE179" s="5"/>
      <c r="AF179" s="5"/>
      <c r="AG179" s="2"/>
      <c r="AH179" s="2"/>
      <c r="AI179" s="5"/>
      <c r="AJ179" s="5"/>
      <c r="AK179" s="5"/>
      <c r="AL179" s="5"/>
      <c r="AM179" s="4"/>
      <c r="AN179" s="4"/>
    </row>
    <row r="180" spans="2:40" x14ac:dyDescent="0.3">
      <c r="B180" s="5"/>
      <c r="C180" s="5"/>
      <c r="T180" s="5"/>
      <c r="AA180" s="5"/>
      <c r="AB180" s="5"/>
      <c r="AC180" s="5"/>
      <c r="AD180" s="5"/>
      <c r="AE180" s="5"/>
      <c r="AF180" s="5"/>
      <c r="AG180" s="2"/>
      <c r="AH180" s="2"/>
      <c r="AI180" s="5"/>
      <c r="AJ180" s="5"/>
      <c r="AK180" s="5"/>
      <c r="AL180" s="5"/>
      <c r="AM180" s="4"/>
      <c r="AN180" s="4"/>
    </row>
    <row r="181" spans="2:40" x14ac:dyDescent="0.3">
      <c r="B181" s="5"/>
      <c r="C181" s="5"/>
      <c r="T181" s="5"/>
      <c r="AA181" s="5"/>
      <c r="AB181" s="5"/>
      <c r="AC181" s="5"/>
      <c r="AD181" s="5"/>
      <c r="AE181" s="5"/>
      <c r="AF181" s="5"/>
      <c r="AG181" s="2"/>
      <c r="AH181" s="2"/>
      <c r="AI181" s="5"/>
      <c r="AJ181" s="5"/>
      <c r="AK181" s="5"/>
      <c r="AL181" s="5"/>
      <c r="AM181" s="4"/>
      <c r="AN181" s="4"/>
    </row>
    <row r="182" spans="2:40" x14ac:dyDescent="0.3">
      <c r="B182" s="5"/>
      <c r="C182" s="5"/>
      <c r="T182" s="5"/>
      <c r="AA182" s="5"/>
      <c r="AB182" s="5"/>
      <c r="AC182" s="5"/>
      <c r="AD182" s="5"/>
      <c r="AE182" s="5"/>
      <c r="AF182" s="5"/>
      <c r="AG182" s="2"/>
      <c r="AH182" s="2"/>
      <c r="AI182" s="5"/>
      <c r="AJ182" s="5"/>
      <c r="AK182" s="5"/>
      <c r="AL182" s="5"/>
      <c r="AM182" s="4"/>
      <c r="AN182" s="4"/>
    </row>
    <row r="183" spans="2:40" x14ac:dyDescent="0.3">
      <c r="B183" s="5"/>
      <c r="C183" s="5"/>
      <c r="T183" s="5"/>
      <c r="AA183" s="5"/>
      <c r="AB183" s="5"/>
      <c r="AC183" s="5"/>
      <c r="AD183" s="5"/>
      <c r="AE183" s="5"/>
      <c r="AF183" s="5"/>
      <c r="AG183" s="2"/>
      <c r="AH183" s="2"/>
      <c r="AI183" s="5"/>
      <c r="AJ183" s="5"/>
      <c r="AK183" s="5"/>
      <c r="AL183" s="5"/>
      <c r="AM183" s="4"/>
      <c r="AN183" s="4"/>
    </row>
    <row r="184" spans="2:40" x14ac:dyDescent="0.3">
      <c r="B184" s="5"/>
      <c r="C184" s="5"/>
      <c r="T184" s="5"/>
      <c r="AA184" s="5"/>
      <c r="AB184" s="5"/>
      <c r="AC184" s="5"/>
      <c r="AD184" s="5"/>
      <c r="AE184" s="5"/>
      <c r="AF184" s="5"/>
      <c r="AG184" s="2"/>
      <c r="AH184" s="2"/>
      <c r="AI184" s="5"/>
      <c r="AJ184" s="5"/>
      <c r="AK184" s="5"/>
      <c r="AL184" s="5"/>
      <c r="AM184" s="4"/>
      <c r="AN184" s="4"/>
    </row>
    <row r="185" spans="2:40" x14ac:dyDescent="0.3">
      <c r="B185" s="5"/>
      <c r="C185" s="5"/>
      <c r="T185" s="5"/>
      <c r="AA185" s="5"/>
      <c r="AB185" s="5"/>
      <c r="AC185" s="5"/>
      <c r="AD185" s="5"/>
      <c r="AE185" s="5"/>
      <c r="AF185" s="5"/>
      <c r="AG185" s="2"/>
      <c r="AH185" s="2"/>
      <c r="AI185" s="5"/>
      <c r="AJ185" s="5"/>
      <c r="AK185" s="5"/>
      <c r="AL185" s="5"/>
      <c r="AM185" s="4"/>
      <c r="AN185" s="4"/>
    </row>
    <row r="186" spans="2:40" x14ac:dyDescent="0.3">
      <c r="B186" s="5"/>
      <c r="C186" s="5"/>
      <c r="T186" s="5"/>
      <c r="AA186" s="5"/>
      <c r="AB186" s="5"/>
      <c r="AC186" s="5"/>
      <c r="AD186" s="5"/>
      <c r="AE186" s="5"/>
      <c r="AF186" s="5"/>
      <c r="AG186" s="2"/>
      <c r="AH186" s="2"/>
      <c r="AI186" s="5"/>
      <c r="AJ186" s="5"/>
      <c r="AK186" s="5"/>
      <c r="AL186" s="5"/>
      <c r="AM186" s="4"/>
      <c r="AN186" s="4"/>
    </row>
    <row r="187" spans="2:40" x14ac:dyDescent="0.3">
      <c r="B187" s="5"/>
      <c r="C187" s="5"/>
      <c r="T187" s="5"/>
      <c r="AA187" s="5"/>
      <c r="AB187" s="5"/>
      <c r="AC187" s="5"/>
      <c r="AD187" s="5"/>
      <c r="AE187" s="5"/>
      <c r="AF187" s="5"/>
      <c r="AG187" s="2"/>
      <c r="AH187" s="2"/>
      <c r="AI187" s="5"/>
      <c r="AJ187" s="5"/>
      <c r="AK187" s="5"/>
      <c r="AL187" s="5"/>
      <c r="AM187" s="4"/>
      <c r="AN187" s="4"/>
    </row>
    <row r="188" spans="2:40" x14ac:dyDescent="0.3">
      <c r="B188" s="5"/>
      <c r="C188" s="5"/>
      <c r="T188" s="5"/>
      <c r="AA188" s="5"/>
      <c r="AB188" s="5"/>
      <c r="AC188" s="5"/>
      <c r="AD188" s="5"/>
      <c r="AE188" s="5"/>
      <c r="AF188" s="5"/>
      <c r="AG188" s="2"/>
      <c r="AH188" s="2"/>
      <c r="AI188" s="5"/>
      <c r="AJ188" s="5"/>
      <c r="AK188" s="5"/>
      <c r="AL188" s="5"/>
      <c r="AM188" s="4"/>
      <c r="AN188" s="4"/>
    </row>
    <row r="189" spans="2:40" x14ac:dyDescent="0.3">
      <c r="B189" s="5"/>
      <c r="C189" s="5"/>
      <c r="T189" s="5"/>
      <c r="AA189" s="5"/>
      <c r="AB189" s="5"/>
      <c r="AC189" s="5"/>
      <c r="AD189" s="5"/>
      <c r="AE189" s="5"/>
      <c r="AF189" s="5"/>
      <c r="AG189" s="2"/>
      <c r="AH189" s="2"/>
      <c r="AI189" s="5"/>
      <c r="AJ189" s="5"/>
      <c r="AK189" s="5"/>
      <c r="AL189" s="5"/>
      <c r="AM189" s="4"/>
      <c r="AN189" s="4"/>
    </row>
    <row r="190" spans="2:40" x14ac:dyDescent="0.3">
      <c r="B190" s="5"/>
      <c r="C190" s="5"/>
      <c r="T190" s="5"/>
      <c r="AA190" s="5"/>
      <c r="AB190" s="5"/>
      <c r="AC190" s="5"/>
      <c r="AD190" s="5"/>
      <c r="AE190" s="5"/>
      <c r="AF190" s="5"/>
      <c r="AG190" s="2"/>
      <c r="AH190" s="2"/>
      <c r="AI190" s="5"/>
      <c r="AJ190" s="5"/>
      <c r="AK190" s="5"/>
      <c r="AL190" s="5"/>
      <c r="AM190" s="4"/>
      <c r="AN190" s="4"/>
    </row>
    <row r="191" spans="2:40" x14ac:dyDescent="0.3">
      <c r="B191" s="5"/>
      <c r="C191" s="5"/>
      <c r="T191" s="5"/>
      <c r="AA191" s="5"/>
      <c r="AB191" s="5"/>
      <c r="AC191" s="5"/>
      <c r="AD191" s="5"/>
      <c r="AE191" s="5"/>
      <c r="AF191" s="5"/>
      <c r="AG191" s="2"/>
      <c r="AH191" s="2"/>
      <c r="AI191" s="5"/>
      <c r="AJ191" s="5"/>
      <c r="AK191" s="5"/>
      <c r="AL191" s="5"/>
      <c r="AM191" s="4"/>
      <c r="AN191" s="4"/>
    </row>
    <row r="192" spans="2:40" x14ac:dyDescent="0.3">
      <c r="B192" s="5"/>
      <c r="C192" s="5"/>
      <c r="T192" s="5"/>
      <c r="AA192" s="5"/>
      <c r="AB192" s="5"/>
      <c r="AC192" s="5"/>
      <c r="AD192" s="5"/>
      <c r="AE192" s="5"/>
      <c r="AF192" s="5"/>
      <c r="AG192" s="2"/>
      <c r="AH192" s="2"/>
      <c r="AI192" s="5"/>
      <c r="AJ192" s="5"/>
      <c r="AK192" s="5"/>
      <c r="AL192" s="5"/>
      <c r="AM192" s="4"/>
      <c r="AN192" s="4"/>
    </row>
    <row r="193" spans="2:40" x14ac:dyDescent="0.3">
      <c r="B193" s="5"/>
      <c r="C193" s="5"/>
      <c r="T193" s="5"/>
      <c r="AA193" s="5"/>
      <c r="AB193" s="5"/>
      <c r="AC193" s="5"/>
      <c r="AD193" s="5"/>
      <c r="AE193" s="5"/>
      <c r="AF193" s="5"/>
      <c r="AG193" s="2"/>
      <c r="AH193" s="2"/>
      <c r="AI193" s="5"/>
      <c r="AJ193" s="5"/>
      <c r="AK193" s="5"/>
      <c r="AL193" s="5"/>
      <c r="AM193" s="4"/>
      <c r="AN193" s="4"/>
    </row>
    <row r="194" spans="2:40" x14ac:dyDescent="0.3">
      <c r="B194" s="5"/>
      <c r="C194" s="5"/>
      <c r="T194" s="5"/>
      <c r="AA194" s="5"/>
      <c r="AB194" s="5"/>
      <c r="AC194" s="5"/>
      <c r="AD194" s="5"/>
      <c r="AE194" s="5"/>
      <c r="AF194" s="5"/>
      <c r="AG194" s="2"/>
      <c r="AH194" s="2"/>
      <c r="AI194" s="5"/>
      <c r="AJ194" s="5"/>
      <c r="AK194" s="5"/>
      <c r="AL194" s="5"/>
      <c r="AM194" s="4"/>
      <c r="AN194" s="4"/>
    </row>
    <row r="195" spans="2:40" x14ac:dyDescent="0.3">
      <c r="B195" s="5"/>
      <c r="C195" s="5"/>
      <c r="T195" s="5"/>
      <c r="AA195" s="5"/>
      <c r="AB195" s="5"/>
      <c r="AC195" s="5"/>
      <c r="AD195" s="5"/>
      <c r="AE195" s="5"/>
      <c r="AF195" s="5"/>
      <c r="AG195" s="2"/>
      <c r="AH195" s="2"/>
      <c r="AI195" s="5"/>
      <c r="AJ195" s="5"/>
      <c r="AK195" s="5"/>
      <c r="AL195" s="5"/>
      <c r="AM195" s="4"/>
      <c r="AN195" s="4"/>
    </row>
    <row r="196" spans="2:40" x14ac:dyDescent="0.3">
      <c r="B196" s="5"/>
      <c r="C196" s="5"/>
      <c r="T196" s="5"/>
      <c r="AA196" s="5"/>
      <c r="AB196" s="5"/>
      <c r="AC196" s="5"/>
      <c r="AD196" s="5"/>
      <c r="AE196" s="5"/>
      <c r="AF196" s="5"/>
      <c r="AG196" s="2"/>
      <c r="AH196" s="2"/>
      <c r="AI196" s="5"/>
      <c r="AJ196" s="5"/>
      <c r="AK196" s="5"/>
      <c r="AL196" s="5"/>
      <c r="AM196" s="4"/>
      <c r="AN196" s="4"/>
    </row>
    <row r="197" spans="2:40" x14ac:dyDescent="0.3">
      <c r="B197" s="5"/>
      <c r="C197" s="5"/>
      <c r="T197" s="5"/>
      <c r="AA197" s="5"/>
      <c r="AB197" s="5"/>
      <c r="AC197" s="5"/>
      <c r="AD197" s="5"/>
      <c r="AE197" s="5"/>
      <c r="AF197" s="5"/>
      <c r="AG197" s="2"/>
      <c r="AH197" s="2"/>
      <c r="AI197" s="5"/>
      <c r="AJ197" s="5"/>
      <c r="AK197" s="5"/>
      <c r="AL197" s="5"/>
      <c r="AM197" s="4"/>
      <c r="AN197" s="4"/>
    </row>
    <row r="198" spans="2:40" x14ac:dyDescent="0.3">
      <c r="B198" s="5"/>
      <c r="C198" s="5"/>
      <c r="T198" s="5"/>
      <c r="AA198" s="5"/>
      <c r="AB198" s="5"/>
      <c r="AC198" s="5"/>
      <c r="AD198" s="5"/>
      <c r="AE198" s="5"/>
      <c r="AF198" s="5"/>
      <c r="AG198" s="2"/>
      <c r="AH198" s="2"/>
      <c r="AI198" s="5"/>
      <c r="AJ198" s="5"/>
      <c r="AK198" s="5"/>
      <c r="AL198" s="5"/>
      <c r="AM198" s="4"/>
      <c r="AN198" s="4"/>
    </row>
    <row r="199" spans="2:40" x14ac:dyDescent="0.3">
      <c r="B199" s="5"/>
      <c r="C199" s="5"/>
      <c r="T199" s="5"/>
      <c r="AA199" s="5"/>
      <c r="AB199" s="5"/>
      <c r="AC199" s="5"/>
      <c r="AD199" s="5"/>
      <c r="AE199" s="5"/>
      <c r="AF199" s="5"/>
      <c r="AG199" s="2"/>
      <c r="AH199" s="2"/>
      <c r="AI199" s="5"/>
      <c r="AJ199" s="5"/>
      <c r="AK199" s="5"/>
      <c r="AL199" s="5"/>
      <c r="AM199" s="4"/>
      <c r="AN199" s="4"/>
    </row>
    <row r="200" spans="2:40" x14ac:dyDescent="0.3">
      <c r="B200" s="5"/>
      <c r="C200" s="5"/>
      <c r="T200" s="5"/>
      <c r="AA200" s="5"/>
      <c r="AB200" s="5"/>
      <c r="AC200" s="5"/>
      <c r="AD200" s="5"/>
      <c r="AE200" s="5"/>
      <c r="AF200" s="5"/>
      <c r="AG200" s="2"/>
      <c r="AH200" s="2"/>
      <c r="AI200" s="5"/>
      <c r="AJ200" s="5"/>
      <c r="AK200" s="5"/>
      <c r="AL200" s="5"/>
      <c r="AM200" s="4"/>
      <c r="AN200" s="4"/>
    </row>
    <row r="201" spans="2:40" x14ac:dyDescent="0.3">
      <c r="B201" s="5"/>
      <c r="C201" s="5"/>
      <c r="T201" s="5"/>
      <c r="AA201" s="5"/>
      <c r="AB201" s="5"/>
      <c r="AC201" s="5"/>
      <c r="AD201" s="5"/>
      <c r="AE201" s="5"/>
      <c r="AF201" s="5"/>
      <c r="AG201" s="2"/>
      <c r="AH201" s="2"/>
      <c r="AI201" s="5"/>
      <c r="AJ201" s="5"/>
      <c r="AK201" s="5"/>
      <c r="AL201" s="5"/>
      <c r="AM201" s="4"/>
      <c r="AN201" s="4"/>
    </row>
    <row r="202" spans="2:40" x14ac:dyDescent="0.3">
      <c r="B202" s="5"/>
      <c r="C202" s="5"/>
      <c r="T202" s="5"/>
      <c r="AA202" s="5"/>
      <c r="AB202" s="5"/>
      <c r="AC202" s="5"/>
      <c r="AD202" s="5"/>
      <c r="AE202" s="5"/>
      <c r="AF202" s="5"/>
      <c r="AG202" s="2"/>
      <c r="AH202" s="2"/>
      <c r="AI202" s="5"/>
      <c r="AJ202" s="5"/>
      <c r="AK202" s="5"/>
      <c r="AL202" s="5"/>
      <c r="AM202" s="4"/>
      <c r="AN202" s="4"/>
    </row>
    <row r="203" spans="2:40" x14ac:dyDescent="0.3">
      <c r="B203" s="5"/>
      <c r="C203" s="5"/>
      <c r="T203" s="5"/>
      <c r="AA203" s="5"/>
      <c r="AB203" s="5"/>
      <c r="AC203" s="5"/>
      <c r="AD203" s="5"/>
      <c r="AE203" s="5"/>
      <c r="AF203" s="5"/>
      <c r="AG203" s="2"/>
      <c r="AH203" s="2"/>
      <c r="AI203" s="5"/>
      <c r="AJ203" s="5"/>
      <c r="AK203" s="5"/>
      <c r="AL203" s="5"/>
      <c r="AM203" s="4"/>
      <c r="AN203" s="4"/>
    </row>
    <row r="204" spans="2:40" x14ac:dyDescent="0.3">
      <c r="B204" s="5"/>
      <c r="C204" s="5"/>
      <c r="T204" s="5"/>
      <c r="AA204" s="5"/>
      <c r="AB204" s="5"/>
      <c r="AC204" s="5"/>
      <c r="AD204" s="5"/>
      <c r="AE204" s="5"/>
      <c r="AF204" s="5"/>
      <c r="AG204" s="2"/>
      <c r="AH204" s="2"/>
      <c r="AI204" s="5"/>
      <c r="AJ204" s="5"/>
      <c r="AK204" s="5"/>
      <c r="AL204" s="5"/>
      <c r="AM204" s="4"/>
      <c r="AN204" s="4"/>
    </row>
    <row r="205" spans="2:40" x14ac:dyDescent="0.3">
      <c r="B205" s="5"/>
      <c r="C205" s="5"/>
      <c r="T205" s="5"/>
      <c r="AA205" s="5"/>
      <c r="AB205" s="5"/>
      <c r="AC205" s="5"/>
      <c r="AD205" s="5"/>
      <c r="AE205" s="5"/>
      <c r="AF205" s="5"/>
      <c r="AG205" s="2"/>
      <c r="AH205" s="2"/>
      <c r="AI205" s="5"/>
      <c r="AJ205" s="5"/>
      <c r="AK205" s="5"/>
      <c r="AL205" s="5"/>
      <c r="AM205" s="4"/>
      <c r="AN205" s="4"/>
    </row>
    <row r="206" spans="2:40" x14ac:dyDescent="0.3">
      <c r="B206" s="5"/>
      <c r="C206" s="5"/>
      <c r="T206" s="5"/>
      <c r="AA206" s="5"/>
      <c r="AB206" s="5"/>
      <c r="AC206" s="5"/>
      <c r="AD206" s="5"/>
      <c r="AE206" s="5"/>
      <c r="AF206" s="5"/>
      <c r="AG206" s="2"/>
      <c r="AH206" s="2"/>
      <c r="AI206" s="5"/>
      <c r="AJ206" s="5"/>
      <c r="AK206" s="5"/>
      <c r="AL206" s="5"/>
      <c r="AM206" s="4"/>
      <c r="AN206" s="4"/>
    </row>
    <row r="207" spans="2:40" x14ac:dyDescent="0.3">
      <c r="B207" s="5"/>
      <c r="C207" s="5"/>
      <c r="T207" s="5"/>
      <c r="AA207" s="5"/>
      <c r="AB207" s="5"/>
      <c r="AC207" s="5"/>
      <c r="AD207" s="5"/>
      <c r="AE207" s="5"/>
      <c r="AF207" s="5"/>
      <c r="AG207" s="2"/>
      <c r="AH207" s="2"/>
      <c r="AI207" s="5"/>
      <c r="AJ207" s="5"/>
      <c r="AK207" s="5"/>
      <c r="AL207" s="5"/>
      <c r="AM207" s="4"/>
      <c r="AN207" s="4"/>
    </row>
    <row r="208" spans="2:40" x14ac:dyDescent="0.3">
      <c r="B208" s="5"/>
      <c r="C208" s="5"/>
      <c r="T208" s="5"/>
      <c r="AA208" s="5"/>
      <c r="AB208" s="5"/>
      <c r="AC208" s="5"/>
      <c r="AD208" s="5"/>
      <c r="AE208" s="5"/>
      <c r="AF208" s="5"/>
      <c r="AG208" s="2"/>
      <c r="AH208" s="2"/>
      <c r="AI208" s="5"/>
      <c r="AJ208" s="5"/>
      <c r="AK208" s="5"/>
      <c r="AL208" s="5"/>
      <c r="AM208" s="4"/>
      <c r="AN208" s="4"/>
    </row>
    <row r="209" spans="2:40" x14ac:dyDescent="0.3">
      <c r="B209" s="5"/>
      <c r="C209" s="5"/>
      <c r="T209" s="5"/>
      <c r="AA209" s="5"/>
      <c r="AB209" s="5"/>
      <c r="AC209" s="5"/>
      <c r="AD209" s="5"/>
      <c r="AE209" s="5"/>
      <c r="AF209" s="5"/>
      <c r="AG209" s="2"/>
      <c r="AH209" s="2"/>
      <c r="AI209" s="5"/>
      <c r="AJ209" s="5"/>
      <c r="AK209" s="5"/>
      <c r="AL209" s="5"/>
      <c r="AM209" s="4"/>
      <c r="AN209" s="4"/>
    </row>
    <row r="210" spans="2:40" x14ac:dyDescent="0.3">
      <c r="B210" s="5"/>
      <c r="C210" s="5"/>
      <c r="T210" s="5"/>
      <c r="AA210" s="5"/>
      <c r="AB210" s="5"/>
      <c r="AC210" s="5"/>
      <c r="AD210" s="5"/>
      <c r="AE210" s="5"/>
      <c r="AF210" s="5"/>
      <c r="AG210" s="2"/>
      <c r="AH210" s="2"/>
      <c r="AI210" s="5"/>
      <c r="AJ210" s="5"/>
      <c r="AK210" s="5"/>
      <c r="AL210" s="5"/>
      <c r="AM210" s="4"/>
      <c r="AN210" s="4"/>
    </row>
    <row r="211" spans="2:40" x14ac:dyDescent="0.3">
      <c r="B211" s="5"/>
      <c r="C211" s="5"/>
      <c r="T211" s="5"/>
      <c r="AA211" s="5"/>
      <c r="AB211" s="5"/>
      <c r="AC211" s="5"/>
      <c r="AD211" s="5"/>
      <c r="AE211" s="5"/>
      <c r="AF211" s="5"/>
      <c r="AG211" s="2"/>
      <c r="AH211" s="2"/>
      <c r="AI211" s="5"/>
      <c r="AJ211" s="5"/>
      <c r="AK211" s="5"/>
      <c r="AL211" s="5"/>
      <c r="AM211" s="4"/>
      <c r="AN211" s="4"/>
    </row>
    <row r="212" spans="2:40" x14ac:dyDescent="0.3">
      <c r="B212" s="5"/>
      <c r="C212" s="5"/>
      <c r="T212" s="5"/>
      <c r="AA212" s="5"/>
      <c r="AB212" s="5"/>
      <c r="AC212" s="5"/>
      <c r="AD212" s="5"/>
      <c r="AE212" s="5"/>
      <c r="AF212" s="5"/>
      <c r="AG212" s="2"/>
      <c r="AH212" s="2"/>
      <c r="AI212" s="5"/>
      <c r="AJ212" s="5"/>
      <c r="AK212" s="5"/>
      <c r="AL212" s="5"/>
      <c r="AM212" s="4"/>
      <c r="AN212" s="4"/>
    </row>
    <row r="213" spans="2:40" x14ac:dyDescent="0.3">
      <c r="B213" s="5"/>
      <c r="C213" s="5"/>
      <c r="T213" s="5"/>
      <c r="AA213" s="5"/>
      <c r="AB213" s="5"/>
      <c r="AC213" s="5"/>
      <c r="AD213" s="5"/>
      <c r="AE213" s="5"/>
      <c r="AF213" s="5"/>
      <c r="AG213" s="2"/>
      <c r="AH213" s="2"/>
      <c r="AI213" s="5"/>
      <c r="AJ213" s="5"/>
      <c r="AK213" s="5"/>
      <c r="AL213" s="5"/>
      <c r="AM213" s="4"/>
      <c r="AN213" s="4"/>
    </row>
    <row r="214" spans="2:40" x14ac:dyDescent="0.3">
      <c r="B214" s="5"/>
      <c r="C214" s="5"/>
      <c r="T214" s="5"/>
      <c r="AA214" s="5"/>
      <c r="AB214" s="5"/>
      <c r="AC214" s="5"/>
      <c r="AD214" s="5"/>
      <c r="AE214" s="5"/>
      <c r="AF214" s="5"/>
      <c r="AG214" s="2"/>
      <c r="AH214" s="2"/>
      <c r="AI214" s="5"/>
      <c r="AJ214" s="5"/>
      <c r="AK214" s="5"/>
      <c r="AL214" s="5"/>
      <c r="AM214" s="4"/>
      <c r="AN214" s="4"/>
    </row>
    <row r="215" spans="2:40" x14ac:dyDescent="0.3">
      <c r="B215" s="5"/>
      <c r="C215" s="5"/>
      <c r="T215" s="5"/>
      <c r="AA215" s="5"/>
      <c r="AB215" s="5"/>
      <c r="AC215" s="5"/>
      <c r="AD215" s="5"/>
      <c r="AE215" s="5"/>
      <c r="AF215" s="5"/>
      <c r="AG215" s="2"/>
      <c r="AH215" s="2"/>
      <c r="AI215" s="5"/>
      <c r="AJ215" s="5"/>
      <c r="AK215" s="5"/>
      <c r="AL215" s="5"/>
      <c r="AM215" s="4"/>
      <c r="AN215" s="4"/>
    </row>
    <row r="216" spans="2:40" x14ac:dyDescent="0.3">
      <c r="B216" s="5"/>
      <c r="C216" s="5"/>
      <c r="T216" s="5"/>
      <c r="AA216" s="5"/>
      <c r="AB216" s="5"/>
      <c r="AC216" s="5"/>
      <c r="AD216" s="5"/>
      <c r="AE216" s="5"/>
      <c r="AF216" s="5"/>
      <c r="AG216" s="2"/>
      <c r="AH216" s="2"/>
      <c r="AI216" s="5"/>
      <c r="AJ216" s="5"/>
      <c r="AK216" s="5"/>
      <c r="AL216" s="5"/>
      <c r="AM216" s="4"/>
      <c r="AN216" s="4"/>
    </row>
    <row r="217" spans="2:40" x14ac:dyDescent="0.3">
      <c r="B217" s="5"/>
      <c r="C217" s="5"/>
      <c r="T217" s="5"/>
      <c r="AA217" s="5"/>
      <c r="AB217" s="5"/>
      <c r="AC217" s="5"/>
      <c r="AD217" s="5"/>
      <c r="AE217" s="5"/>
      <c r="AF217" s="5"/>
      <c r="AG217" s="2"/>
      <c r="AH217" s="2"/>
      <c r="AI217" s="5"/>
      <c r="AJ217" s="5"/>
      <c r="AK217" s="5"/>
      <c r="AL217" s="5"/>
      <c r="AM217" s="4"/>
      <c r="AN217" s="4"/>
    </row>
    <row r="218" spans="2:40" x14ac:dyDescent="0.3">
      <c r="B218" s="5"/>
      <c r="C218" s="5"/>
      <c r="T218" s="5"/>
      <c r="AA218" s="5"/>
      <c r="AB218" s="5"/>
      <c r="AC218" s="5"/>
      <c r="AD218" s="5"/>
      <c r="AE218" s="5"/>
      <c r="AF218" s="5"/>
      <c r="AG218" s="2"/>
      <c r="AH218" s="2"/>
      <c r="AI218" s="5"/>
      <c r="AJ218" s="5"/>
      <c r="AK218" s="5"/>
      <c r="AL218" s="5"/>
      <c r="AM218" s="4"/>
      <c r="AN218" s="4"/>
    </row>
    <row r="219" spans="2:40" x14ac:dyDescent="0.3">
      <c r="B219" s="5"/>
      <c r="C219" s="5"/>
      <c r="T219" s="5"/>
      <c r="AA219" s="5"/>
      <c r="AB219" s="5"/>
      <c r="AC219" s="5"/>
      <c r="AD219" s="5"/>
      <c r="AE219" s="5"/>
      <c r="AF219" s="5"/>
      <c r="AG219" s="2"/>
      <c r="AH219" s="2"/>
      <c r="AI219" s="5"/>
      <c r="AJ219" s="5"/>
      <c r="AK219" s="5"/>
      <c r="AL219" s="5"/>
      <c r="AM219" s="4"/>
      <c r="AN219" s="4"/>
    </row>
    <row r="220" spans="2:40" x14ac:dyDescent="0.3">
      <c r="B220" s="5"/>
      <c r="C220" s="5"/>
      <c r="T220" s="5"/>
      <c r="AA220" s="5"/>
      <c r="AB220" s="5"/>
      <c r="AC220" s="5"/>
      <c r="AD220" s="5"/>
      <c r="AE220" s="5"/>
      <c r="AF220" s="5"/>
      <c r="AG220" s="2"/>
      <c r="AH220" s="2"/>
      <c r="AI220" s="5"/>
      <c r="AJ220" s="5"/>
      <c r="AK220" s="5"/>
      <c r="AL220" s="5"/>
      <c r="AM220" s="4"/>
      <c r="AN220" s="4"/>
    </row>
    <row r="221" spans="2:40" x14ac:dyDescent="0.3">
      <c r="B221" s="5"/>
      <c r="C221" s="5"/>
      <c r="T221" s="5"/>
      <c r="AA221" s="5"/>
      <c r="AB221" s="5"/>
      <c r="AC221" s="5"/>
      <c r="AD221" s="5"/>
      <c r="AE221" s="5"/>
      <c r="AF221" s="5"/>
      <c r="AG221" s="2"/>
      <c r="AH221" s="2"/>
      <c r="AI221" s="5"/>
      <c r="AJ221" s="5"/>
      <c r="AK221" s="5"/>
      <c r="AL221" s="5"/>
      <c r="AM221" s="4"/>
      <c r="AN221" s="4"/>
    </row>
    <row r="222" spans="2:40" x14ac:dyDescent="0.3">
      <c r="B222" s="5"/>
      <c r="C222" s="5"/>
      <c r="T222" s="5"/>
      <c r="AA222" s="5"/>
      <c r="AB222" s="5"/>
      <c r="AC222" s="5"/>
      <c r="AD222" s="5"/>
      <c r="AE222" s="5"/>
      <c r="AF222" s="5"/>
      <c r="AG222" s="2"/>
      <c r="AH222" s="2"/>
      <c r="AI222" s="5"/>
      <c r="AJ222" s="5"/>
      <c r="AK222" s="5"/>
      <c r="AL222" s="5"/>
      <c r="AM222" s="4"/>
      <c r="AN222" s="4"/>
    </row>
    <row r="223" spans="2:40" x14ac:dyDescent="0.3">
      <c r="B223" s="5"/>
      <c r="C223" s="5"/>
      <c r="T223" s="5"/>
      <c r="AA223" s="5"/>
      <c r="AB223" s="5"/>
      <c r="AC223" s="5"/>
      <c r="AD223" s="5"/>
      <c r="AE223" s="5"/>
      <c r="AF223" s="5"/>
      <c r="AG223" s="2"/>
      <c r="AH223" s="2"/>
      <c r="AI223" s="5"/>
      <c r="AJ223" s="5"/>
      <c r="AK223" s="5"/>
      <c r="AL223" s="5"/>
      <c r="AM223" s="4"/>
      <c r="AN223" s="4"/>
    </row>
    <row r="224" spans="2:40" x14ac:dyDescent="0.3">
      <c r="B224" s="5"/>
      <c r="C224" s="5"/>
      <c r="T224" s="5"/>
      <c r="AA224" s="5"/>
      <c r="AB224" s="5"/>
      <c r="AC224" s="5"/>
      <c r="AD224" s="5"/>
      <c r="AE224" s="5"/>
      <c r="AF224" s="5"/>
      <c r="AG224" s="2"/>
      <c r="AH224" s="2"/>
      <c r="AI224" s="5"/>
      <c r="AJ224" s="5"/>
      <c r="AK224" s="5"/>
      <c r="AL224" s="5"/>
      <c r="AM224" s="4"/>
      <c r="AN224" s="4"/>
    </row>
    <row r="225" spans="2:40" x14ac:dyDescent="0.3">
      <c r="B225" s="5"/>
      <c r="C225" s="5"/>
      <c r="T225" s="5"/>
      <c r="AA225" s="5"/>
      <c r="AB225" s="5"/>
      <c r="AC225" s="5"/>
      <c r="AD225" s="5"/>
      <c r="AE225" s="5"/>
      <c r="AF225" s="5"/>
      <c r="AG225" s="2"/>
      <c r="AH225" s="2"/>
      <c r="AI225" s="5"/>
      <c r="AJ225" s="5"/>
      <c r="AK225" s="5"/>
      <c r="AL225" s="5"/>
      <c r="AM225" s="4"/>
      <c r="AN225" s="4"/>
    </row>
    <row r="226" spans="2:40" x14ac:dyDescent="0.3">
      <c r="B226" s="5"/>
      <c r="C226" s="5"/>
      <c r="T226" s="5"/>
      <c r="AA226" s="5"/>
      <c r="AB226" s="5"/>
      <c r="AC226" s="5"/>
      <c r="AD226" s="5"/>
      <c r="AE226" s="5"/>
      <c r="AF226" s="5"/>
      <c r="AG226" s="2"/>
      <c r="AH226" s="2"/>
      <c r="AI226" s="5"/>
      <c r="AJ226" s="5"/>
      <c r="AK226" s="5"/>
      <c r="AL226" s="5"/>
      <c r="AM226" s="4"/>
      <c r="AN226" s="4"/>
    </row>
    <row r="227" spans="2:40" x14ac:dyDescent="0.3">
      <c r="B227" s="5"/>
      <c r="C227" s="5"/>
      <c r="T227" s="5"/>
      <c r="AA227" s="5"/>
      <c r="AB227" s="5"/>
      <c r="AC227" s="5"/>
      <c r="AD227" s="5"/>
      <c r="AE227" s="5"/>
      <c r="AF227" s="5"/>
      <c r="AG227" s="2"/>
      <c r="AH227" s="2"/>
      <c r="AI227" s="5"/>
      <c r="AJ227" s="5"/>
      <c r="AK227" s="5"/>
      <c r="AL227" s="5"/>
      <c r="AM227" s="4"/>
      <c r="AN227" s="4"/>
    </row>
    <row r="228" spans="2:40" x14ac:dyDescent="0.3">
      <c r="B228" s="5"/>
      <c r="C228" s="5"/>
      <c r="T228" s="5"/>
      <c r="AA228" s="5"/>
      <c r="AB228" s="5"/>
      <c r="AC228" s="5"/>
      <c r="AD228" s="5"/>
      <c r="AE228" s="5"/>
      <c r="AF228" s="5"/>
      <c r="AG228" s="2"/>
      <c r="AH228" s="2"/>
      <c r="AI228" s="5"/>
      <c r="AJ228" s="5"/>
      <c r="AK228" s="5"/>
      <c r="AL228" s="5"/>
      <c r="AM228" s="4"/>
      <c r="AN228" s="4"/>
    </row>
    <row r="229" spans="2:40" x14ac:dyDescent="0.3">
      <c r="B229" s="5"/>
      <c r="C229" s="5"/>
      <c r="T229" s="5"/>
      <c r="AA229" s="5"/>
      <c r="AB229" s="5"/>
      <c r="AC229" s="5"/>
      <c r="AD229" s="5"/>
      <c r="AE229" s="5"/>
      <c r="AF229" s="5"/>
      <c r="AG229" s="2"/>
      <c r="AH229" s="2"/>
      <c r="AI229" s="5"/>
      <c r="AJ229" s="5"/>
      <c r="AK229" s="5"/>
      <c r="AL229" s="5"/>
      <c r="AM229" s="4"/>
      <c r="AN229" s="4"/>
    </row>
    <row r="230" spans="2:40" x14ac:dyDescent="0.3">
      <c r="B230" s="5"/>
      <c r="C230" s="5"/>
      <c r="T230" s="5"/>
      <c r="AA230" s="5"/>
      <c r="AB230" s="5"/>
      <c r="AC230" s="5"/>
      <c r="AD230" s="5"/>
      <c r="AE230" s="5"/>
      <c r="AF230" s="5"/>
      <c r="AG230" s="2"/>
      <c r="AH230" s="2"/>
      <c r="AI230" s="5"/>
      <c r="AJ230" s="5"/>
      <c r="AK230" s="5"/>
      <c r="AL230" s="5"/>
      <c r="AM230" s="4"/>
      <c r="AN230" s="4"/>
    </row>
    <row r="231" spans="2:40" x14ac:dyDescent="0.3">
      <c r="B231" s="5"/>
      <c r="C231" s="5"/>
      <c r="T231" s="5"/>
      <c r="AA231" s="5"/>
      <c r="AB231" s="5"/>
      <c r="AC231" s="5"/>
      <c r="AD231" s="5"/>
      <c r="AE231" s="5"/>
      <c r="AF231" s="5"/>
      <c r="AG231" s="2"/>
      <c r="AH231" s="2"/>
      <c r="AI231" s="5"/>
      <c r="AJ231" s="5"/>
      <c r="AK231" s="5"/>
      <c r="AL231" s="5"/>
      <c r="AM231" s="4"/>
      <c r="AN231" s="4"/>
    </row>
    <row r="232" spans="2:40" x14ac:dyDescent="0.3">
      <c r="B232" s="5"/>
      <c r="C232" s="5"/>
      <c r="T232" s="5"/>
      <c r="AA232" s="5"/>
      <c r="AB232" s="5"/>
      <c r="AC232" s="5"/>
      <c r="AD232" s="5"/>
      <c r="AE232" s="5"/>
      <c r="AF232" s="5"/>
      <c r="AG232" s="2"/>
      <c r="AH232" s="2"/>
      <c r="AI232" s="5"/>
      <c r="AJ232" s="5"/>
      <c r="AK232" s="5"/>
      <c r="AL232" s="5"/>
      <c r="AM232" s="4"/>
      <c r="AN232" s="4"/>
    </row>
    <row r="233" spans="2:40" x14ac:dyDescent="0.3">
      <c r="B233" s="5"/>
      <c r="C233" s="5"/>
      <c r="T233" s="5"/>
      <c r="AA233" s="5"/>
      <c r="AB233" s="5"/>
      <c r="AC233" s="5"/>
      <c r="AD233" s="5"/>
      <c r="AE233" s="5"/>
      <c r="AF233" s="5"/>
      <c r="AG233" s="2"/>
      <c r="AH233" s="2"/>
      <c r="AI233" s="5"/>
      <c r="AJ233" s="5"/>
      <c r="AK233" s="5"/>
      <c r="AL233" s="5"/>
      <c r="AM233" s="4"/>
      <c r="AN233" s="4"/>
    </row>
    <row r="234" spans="2:40" x14ac:dyDescent="0.3">
      <c r="B234" s="5"/>
      <c r="C234" s="5"/>
      <c r="T234" s="5"/>
      <c r="AA234" s="5"/>
      <c r="AB234" s="5"/>
      <c r="AC234" s="5"/>
      <c r="AD234" s="5"/>
      <c r="AE234" s="5"/>
      <c r="AF234" s="5"/>
      <c r="AG234" s="2"/>
      <c r="AH234" s="2"/>
      <c r="AI234" s="5"/>
      <c r="AJ234" s="5"/>
      <c r="AK234" s="5"/>
      <c r="AL234" s="5"/>
      <c r="AM234" s="4"/>
      <c r="AN234" s="4"/>
    </row>
    <row r="235" spans="2:40" x14ac:dyDescent="0.3">
      <c r="B235" s="5"/>
      <c r="C235" s="5"/>
      <c r="T235" s="5"/>
      <c r="AA235" s="5"/>
      <c r="AB235" s="5"/>
      <c r="AC235" s="5"/>
      <c r="AD235" s="5"/>
      <c r="AE235" s="5"/>
      <c r="AF235" s="5"/>
      <c r="AG235" s="2"/>
      <c r="AH235" s="2"/>
      <c r="AI235" s="5"/>
      <c r="AJ235" s="5"/>
      <c r="AK235" s="5"/>
      <c r="AL235" s="5"/>
      <c r="AM235" s="4"/>
      <c r="AN235" s="4"/>
    </row>
    <row r="236" spans="2:40" x14ac:dyDescent="0.3">
      <c r="B236" s="5"/>
      <c r="C236" s="5"/>
      <c r="T236" s="5"/>
      <c r="AA236" s="5"/>
      <c r="AB236" s="5"/>
      <c r="AC236" s="5"/>
      <c r="AD236" s="5"/>
      <c r="AE236" s="5"/>
      <c r="AF236" s="5"/>
      <c r="AG236" s="2"/>
      <c r="AH236" s="2"/>
      <c r="AI236" s="5"/>
      <c r="AJ236" s="5"/>
      <c r="AK236" s="5"/>
      <c r="AL236" s="5"/>
      <c r="AM236" s="4"/>
      <c r="AN236" s="4"/>
    </row>
    <row r="237" spans="2:40" x14ac:dyDescent="0.3">
      <c r="B237" s="5"/>
      <c r="C237" s="5"/>
      <c r="T237" s="5"/>
      <c r="AA237" s="5"/>
      <c r="AB237" s="5"/>
      <c r="AC237" s="5"/>
      <c r="AD237" s="5"/>
      <c r="AE237" s="5"/>
      <c r="AF237" s="5"/>
      <c r="AG237" s="2"/>
      <c r="AH237" s="2"/>
      <c r="AI237" s="5"/>
      <c r="AJ237" s="5"/>
      <c r="AK237" s="5"/>
      <c r="AL237" s="5"/>
      <c r="AM237" s="4"/>
      <c r="AN237" s="4"/>
    </row>
    <row r="238" spans="2:40" x14ac:dyDescent="0.3">
      <c r="B238" s="5"/>
      <c r="C238" s="5"/>
      <c r="T238" s="5"/>
      <c r="AA238" s="5"/>
      <c r="AB238" s="5"/>
      <c r="AC238" s="5"/>
      <c r="AD238" s="5"/>
      <c r="AE238" s="5"/>
      <c r="AF238" s="5"/>
      <c r="AG238" s="2"/>
      <c r="AH238" s="2"/>
      <c r="AI238" s="5"/>
      <c r="AJ238" s="5"/>
      <c r="AK238" s="5"/>
      <c r="AL238" s="5"/>
      <c r="AM238" s="4"/>
      <c r="AN238" s="4"/>
    </row>
    <row r="239" spans="2:40" x14ac:dyDescent="0.3">
      <c r="B239" s="5"/>
      <c r="C239" s="5"/>
      <c r="T239" s="5"/>
      <c r="AA239" s="5"/>
      <c r="AB239" s="5"/>
      <c r="AC239" s="5"/>
      <c r="AD239" s="5"/>
      <c r="AE239" s="5"/>
      <c r="AF239" s="5"/>
      <c r="AG239" s="2"/>
      <c r="AH239" s="2"/>
      <c r="AI239" s="5"/>
      <c r="AJ239" s="5"/>
      <c r="AK239" s="5"/>
      <c r="AL239" s="5"/>
      <c r="AM239" s="4"/>
      <c r="AN239" s="4"/>
    </row>
    <row r="240" spans="2:40" x14ac:dyDescent="0.3">
      <c r="AD240" s="2" t="s">
        <v>35</v>
      </c>
      <c r="AE240" s="2" t="s">
        <v>36</v>
      </c>
      <c r="AF240" s="2" t="s">
        <v>37</v>
      </c>
      <c r="AJ240" s="2" t="s">
        <v>38</v>
      </c>
      <c r="AL240" s="2" t="s">
        <v>39</v>
      </c>
    </row>
    <row r="241" spans="1:45" x14ac:dyDescent="0.3">
      <c r="D241" t="s">
        <v>40</v>
      </c>
      <c r="E241" s="2">
        <f t="shared" ref="E241:AE241" si="37">SUM(E2:E238)</f>
        <v>23</v>
      </c>
      <c r="F241" s="2">
        <f t="shared" si="37"/>
        <v>1.6730326074795547</v>
      </c>
      <c r="G241" s="2">
        <f t="shared" si="37"/>
        <v>-0.16572667130673266</v>
      </c>
      <c r="H241" s="2">
        <f t="shared" si="37"/>
        <v>0.13397459620033536</v>
      </c>
      <c r="I241" s="2">
        <f t="shared" si="37"/>
        <v>0.23205080762574634</v>
      </c>
      <c r="J241" s="2">
        <f t="shared" si="37"/>
        <v>11.566987298100168</v>
      </c>
      <c r="K241" s="2">
        <f t="shared" si="37"/>
        <v>0.11602540381287342</v>
      </c>
      <c r="L241" s="2">
        <f t="shared" si="37"/>
        <v>11.433012701899832</v>
      </c>
      <c r="M241" s="2">
        <f t="shared" si="37"/>
        <v>0.83651630375594443</v>
      </c>
      <c r="N241" s="2">
        <f t="shared" si="37"/>
        <v>-0.58286333555916092</v>
      </c>
      <c r="O241" s="2">
        <f t="shared" si="37"/>
        <v>0.83651630372361052</v>
      </c>
      <c r="P241" s="2">
        <f t="shared" si="37"/>
        <v>-0.41713666425242812</v>
      </c>
      <c r="Q241" s="2">
        <f t="shared" si="37"/>
        <v>0.4330127018769836</v>
      </c>
      <c r="R241" s="2">
        <f t="shared" si="37"/>
        <v>12.249999999762466</v>
      </c>
      <c r="S241" s="2">
        <f t="shared" si="37"/>
        <v>10.750000000237534</v>
      </c>
      <c r="T241" s="5">
        <f t="shared" si="37"/>
        <v>2843</v>
      </c>
      <c r="U241" s="2">
        <f t="shared" si="37"/>
        <v>216.10292990200455</v>
      </c>
      <c r="V241" s="2">
        <f t="shared" si="37"/>
        <v>-14.151501326868619</v>
      </c>
      <c r="W241" s="2">
        <f t="shared" si="37"/>
        <v>54.469256388791834</v>
      </c>
      <c r="X241" s="2">
        <f t="shared" si="37"/>
        <v>52.290960644278464</v>
      </c>
      <c r="Z241" s="2">
        <f t="shared" si="37"/>
        <v>2843.0000000000009</v>
      </c>
      <c r="AA241" s="2">
        <f t="shared" si="37"/>
        <v>1.4210854715202004E-13</v>
      </c>
      <c r="AB241" s="2">
        <f t="shared" si="37"/>
        <v>-9.6633812063373625E-13</v>
      </c>
      <c r="AC241" s="2">
        <f t="shared" si="37"/>
        <v>1.1084466677857563E-12</v>
      </c>
      <c r="AD241" s="2">
        <f t="shared" si="37"/>
        <v>589.47826086956525</v>
      </c>
      <c r="AE241" s="2">
        <f t="shared" si="37"/>
        <v>417.36661232477485</v>
      </c>
      <c r="AF241" s="5">
        <f>SUM(AF2:AF238)</f>
        <v>172.11164854479003</v>
      </c>
      <c r="AG241" s="5"/>
      <c r="AH241" s="5"/>
      <c r="AM241" s="4">
        <f>SUM(AM2:AM238)</f>
        <v>8.619489599827407</v>
      </c>
      <c r="AN241" s="4">
        <f>SUM(AN2:AN238)</f>
        <v>161.36055103825785</v>
      </c>
      <c r="AP241" s="5">
        <f t="shared" ref="AP241:AS241" si="38">SUM(AP2:AP238)</f>
        <v>9.3015515079012836</v>
      </c>
      <c r="AQ241" s="5">
        <f t="shared" si="38"/>
        <v>6.3337563481331225</v>
      </c>
      <c r="AR241" s="5">
        <f t="shared" si="38"/>
        <v>37.908831301941717</v>
      </c>
      <c r="AS241" s="5">
        <f t="shared" si="38"/>
        <v>23.607462988626452</v>
      </c>
    </row>
    <row r="242" spans="1:45" x14ac:dyDescent="0.3">
      <c r="AF242" s="5">
        <f>AE241+AF241</f>
        <v>589.47826086956491</v>
      </c>
      <c r="AN242" s="2">
        <f>AM241+AN241</f>
        <v>169.98004063808526</v>
      </c>
    </row>
    <row r="243" spans="1:45" x14ac:dyDescent="0.3">
      <c r="H243" s="2" t="s">
        <v>41</v>
      </c>
      <c r="Y243" s="2" t="s">
        <v>42</v>
      </c>
      <c r="Z243" s="2">
        <f>100*(AD241-AE241)/AD241</f>
        <v>29.197285119709242</v>
      </c>
      <c r="AL243" s="2" t="s">
        <v>42</v>
      </c>
      <c r="AM243" s="2">
        <f>100*AM241/AD241</f>
        <v>1.4622234901610145</v>
      </c>
      <c r="AN243" s="2">
        <f>100*AN241/AD241</f>
        <v>27.373452381471679</v>
      </c>
    </row>
    <row r="244" spans="1:45" x14ac:dyDescent="0.3">
      <c r="F244" s="2">
        <f>$T$241</f>
        <v>2843</v>
      </c>
      <c r="H244" s="2">
        <f>E241</f>
        <v>23</v>
      </c>
      <c r="I244" s="2">
        <f>F241</f>
        <v>1.6730326074795547</v>
      </c>
      <c r="J244" s="2">
        <f>G241</f>
        <v>-0.16572667130673266</v>
      </c>
      <c r="K244" s="2">
        <f>H241</f>
        <v>0.13397459620033536</v>
      </c>
      <c r="L244" s="2">
        <f>I241</f>
        <v>0.23205080762574634</v>
      </c>
      <c r="Y244" s="2" t="s">
        <v>43</v>
      </c>
      <c r="Z244" s="2">
        <f>((1-AE241/AD241)/(AE241/AD241))*((E241-5)/4)</f>
        <v>1.8556884896410346</v>
      </c>
      <c r="AL244" s="2" t="s">
        <v>43</v>
      </c>
      <c r="AM244" s="2">
        <f>(AM241/AE241)*((E241-5)/2)</f>
        <v>0.18586874011398202</v>
      </c>
      <c r="AN244" s="2">
        <f>(AN241/AE241)*((E241-5)/2)</f>
        <v>3.4795427244531307</v>
      </c>
    </row>
    <row r="245" spans="1:45" x14ac:dyDescent="0.3">
      <c r="F245" s="2">
        <f>$U$241</f>
        <v>216.10292990200455</v>
      </c>
      <c r="H245" s="2">
        <f>F241</f>
        <v>1.6730326074795547</v>
      </c>
      <c r="I245" s="2">
        <f>J241</f>
        <v>11.566987298100168</v>
      </c>
      <c r="J245" s="2">
        <f>K241</f>
        <v>0.11602540381287342</v>
      </c>
      <c r="K245" s="2">
        <f>M241</f>
        <v>0.83651630375594443</v>
      </c>
      <c r="L245" s="2">
        <f>N241</f>
        <v>-0.58286333555916092</v>
      </c>
      <c r="Y245" s="2" t="s">
        <v>44</v>
      </c>
      <c r="Z245" s="2">
        <f>FDIST(Z244,4,E241-5)</f>
        <v>0.1622135859197491</v>
      </c>
      <c r="AL245" s="2" t="s">
        <v>44</v>
      </c>
      <c r="AM245" s="2">
        <f>FDIST(AM244,2,E241-5)</f>
        <v>0.83195620806908011</v>
      </c>
      <c r="AN245" s="2">
        <f>FDIST(AN244,2,E241-5)</f>
        <v>5.2770904125651205E-2</v>
      </c>
    </row>
    <row r="246" spans="1:45" x14ac:dyDescent="0.3">
      <c r="F246" s="2">
        <f>$V$241</f>
        <v>-14.151501326868619</v>
      </c>
      <c r="H246" s="2">
        <f>G241</f>
        <v>-0.16572667130673266</v>
      </c>
      <c r="I246" s="2">
        <f>K241</f>
        <v>0.11602540381287342</v>
      </c>
      <c r="J246" s="2">
        <f>L241</f>
        <v>11.433012701899832</v>
      </c>
      <c r="K246" s="2">
        <f>P241</f>
        <v>-0.41713666425242812</v>
      </c>
      <c r="L246" s="2">
        <f>O241</f>
        <v>0.83651630372361052</v>
      </c>
    </row>
    <row r="247" spans="1:45" x14ac:dyDescent="0.3">
      <c r="F247" s="2">
        <f>$W$241</f>
        <v>54.469256388791834</v>
      </c>
      <c r="H247" s="2">
        <f>H241</f>
        <v>0.13397459620033536</v>
      </c>
      <c r="I247" s="2">
        <f>M241</f>
        <v>0.83651630375594443</v>
      </c>
      <c r="J247" s="2">
        <f>P241</f>
        <v>-0.41713666425242812</v>
      </c>
      <c r="K247" s="2">
        <f>R241</f>
        <v>12.249999999762466</v>
      </c>
      <c r="L247" s="2">
        <f>Q241</f>
        <v>0.4330127018769836</v>
      </c>
      <c r="AI247" s="6" t="s">
        <v>45</v>
      </c>
      <c r="AL247" s="2" t="s">
        <v>42</v>
      </c>
      <c r="AM247" s="2">
        <f>100*(P252*AP241+P253*AQ241)/AD241</f>
        <v>1.6445161762309346</v>
      </c>
      <c r="AN247" s="2">
        <f>100*(P254*AR241+P255*AS241)/AD241</f>
        <v>27.552768943478327</v>
      </c>
      <c r="AO247" s="2"/>
      <c r="AP247" s="4">
        <f>AM247+AN247</f>
        <v>29.19728511970926</v>
      </c>
    </row>
    <row r="248" spans="1:45" x14ac:dyDescent="0.3">
      <c r="F248" s="2">
        <f>$X$241</f>
        <v>52.290960644278464</v>
      </c>
      <c r="H248" s="2">
        <f>I241</f>
        <v>0.23205080762574634</v>
      </c>
      <c r="I248" s="2">
        <f>N241</f>
        <v>-0.58286333555916092</v>
      </c>
      <c r="J248" s="2">
        <f>O241</f>
        <v>0.83651630372361052</v>
      </c>
      <c r="K248" s="2">
        <f>Q241</f>
        <v>0.4330127018769836</v>
      </c>
      <c r="L248" s="2">
        <f>S241</f>
        <v>10.750000000237534</v>
      </c>
      <c r="AL248" s="2" t="s">
        <v>43</v>
      </c>
      <c r="AM248" s="2">
        <f>(J253*P252^2-2*I253*P252*P253+I252*P253^2)/((I252*J253-I253^2)*2*AE241/(E241-5))</f>
        <v>0.18489815939712334</v>
      </c>
      <c r="AN248" s="2">
        <f>(L255*P254^2-2*L254*P254*P255+K254*P255^2)/((K254*L255-L254^2)*2*AE241/(E241-5))</f>
        <v>3.4751551447031459</v>
      </c>
    </row>
    <row r="249" spans="1:45" x14ac:dyDescent="0.3">
      <c r="AL249" s="2" t="s">
        <v>44</v>
      </c>
      <c r="AM249" s="2">
        <f>FDIST(AM248,2,E241-5)</f>
        <v>0.83274776811685691</v>
      </c>
      <c r="AN249" s="2">
        <f>FDIST(AN248,2,E241-5)</f>
        <v>5.2938177631400525E-2</v>
      </c>
    </row>
    <row r="250" spans="1:45" x14ac:dyDescent="0.3">
      <c r="H250" s="2" t="s">
        <v>46</v>
      </c>
      <c r="L250" s="2" t="s">
        <v>47</v>
      </c>
      <c r="N250" s="2" t="s">
        <v>48</v>
      </c>
      <c r="P250" s="2" t="s">
        <v>49</v>
      </c>
    </row>
    <row r="251" spans="1:45" x14ac:dyDescent="0.3">
      <c r="A251" s="1" t="s">
        <v>50</v>
      </c>
      <c r="B251" s="5">
        <f>AVERAGE(B2:B238)</f>
        <v>123.60869565217391</v>
      </c>
      <c r="H251" s="2">
        <f t="array" ref="H251:L255">MINVERSE(H244:L248)</f>
        <v>4.3965921648879337E-2</v>
      </c>
      <c r="I251" s="2">
        <v>-6.4383448784944139E-3</v>
      </c>
      <c r="J251" s="2">
        <v>8.0355305040840101E-4</v>
      </c>
      <c r="K251" s="2">
        <v>3.4321693370454916E-5</v>
      </c>
      <c r="L251" s="2">
        <v>-1.3620511399461863E-3</v>
      </c>
      <c r="N251" s="2">
        <f>$F$244</f>
        <v>2843</v>
      </c>
      <c r="P251" s="2">
        <f t="array" ref="P251:P255">MMULT(H251:L255,N251:N255)</f>
        <v>123.52304508830417</v>
      </c>
      <c r="R251" s="2" t="s">
        <v>51</v>
      </c>
      <c r="AA251" s="2" t="s">
        <v>52</v>
      </c>
      <c r="AB251" s="2" t="s">
        <v>53</v>
      </c>
      <c r="AD251" s="2" t="s">
        <v>54</v>
      </c>
    </row>
    <row r="252" spans="1:45" x14ac:dyDescent="0.3">
      <c r="H252" s="2">
        <v>-6.4383448784944156E-3</v>
      </c>
      <c r="I252" s="2">
        <v>8.811432419336919E-2</v>
      </c>
      <c r="J252" s="2">
        <v>-1.6003873007056956E-3</v>
      </c>
      <c r="K252" s="2">
        <v>-6.1881509964313791E-3</v>
      </c>
      <c r="L252" s="2">
        <v>5.2903190780799608E-3</v>
      </c>
      <c r="N252" s="2">
        <f>$F$245</f>
        <v>216.10292990200455</v>
      </c>
      <c r="P252" s="2">
        <v>0.69976890148235871</v>
      </c>
      <c r="R252" s="2" t="s">
        <v>55</v>
      </c>
      <c r="T252" s="2" t="s">
        <v>56</v>
      </c>
      <c r="U252" s="2">
        <f>(P252^2+P253^2)^0.5</f>
        <v>0.86172287633827782</v>
      </c>
      <c r="W252" s="2" t="s">
        <v>57</v>
      </c>
    </row>
    <row r="253" spans="1:45" x14ac:dyDescent="0.3">
      <c r="A253" s="1" t="s">
        <v>51</v>
      </c>
      <c r="B253" s="2">
        <f>P251</f>
        <v>123.52304508830417</v>
      </c>
      <c r="H253" s="2">
        <v>8.0355305040840101E-4</v>
      </c>
      <c r="I253" s="2">
        <v>-1.6003873007056958E-3</v>
      </c>
      <c r="J253" s="2">
        <v>8.8135516649921725E-2</v>
      </c>
      <c r="K253" s="2">
        <v>3.3525667966102942E-3</v>
      </c>
      <c r="L253" s="2">
        <v>-7.0974672404180384E-3</v>
      </c>
      <c r="N253" s="2">
        <f>$F$246</f>
        <v>-14.151501326868619</v>
      </c>
      <c r="P253" s="2">
        <v>0.50288149709736574</v>
      </c>
      <c r="R253" s="2" t="s">
        <v>58</v>
      </c>
      <c r="T253" s="2" t="s">
        <v>59</v>
      </c>
      <c r="Y253" s="2">
        <f>ABS(P253/P252)</f>
        <v>0.71863939085044271</v>
      </c>
      <c r="Z253" s="2">
        <f>ATAN(Y253)</f>
        <v>0.62312639387060864</v>
      </c>
      <c r="AA253" s="2">
        <f>IF(P252*P253&gt;0,-1,1)</f>
        <v>-1</v>
      </c>
      <c r="AB253" s="2">
        <f>IF(P252&lt;0,-PI(),0)</f>
        <v>0</v>
      </c>
      <c r="AD253" s="2">
        <f>$AB$253+$AA$253*$Z$253</f>
        <v>-0.62312639387060864</v>
      </c>
      <c r="AE253" s="2">
        <f>AD253*180/PI()</f>
        <v>-35.702512471992485</v>
      </c>
      <c r="AF253" s="2">
        <f>IF(AE253&lt;0,AE253,AE253-360)</f>
        <v>-35.702512471992485</v>
      </c>
    </row>
    <row r="254" spans="1:45" x14ac:dyDescent="0.3">
      <c r="A254" s="1" t="s">
        <v>56</v>
      </c>
      <c r="B254" s="2">
        <f>U252</f>
        <v>0.86172287633827782</v>
      </c>
      <c r="H254" s="2">
        <v>3.4321693370454916E-5</v>
      </c>
      <c r="I254" s="2">
        <v>-6.1881509964313791E-3</v>
      </c>
      <c r="J254" s="2">
        <v>3.3525667966102942E-3</v>
      </c>
      <c r="K254" s="2">
        <v>8.2307308785463287E-2</v>
      </c>
      <c r="L254" s="2">
        <v>-3.9125021072152271E-3</v>
      </c>
      <c r="N254" s="2">
        <f>$F$247</f>
        <v>54.469256388791834</v>
      </c>
      <c r="P254" s="2">
        <v>2.9914845709745377</v>
      </c>
      <c r="R254" s="2" t="s">
        <v>64</v>
      </c>
      <c r="T254" s="2" t="s">
        <v>68</v>
      </c>
      <c r="U254" s="2">
        <f>(P254^2+P255^2)^0.5</f>
        <v>3.6413735398953659</v>
      </c>
    </row>
    <row r="255" spans="1:45" x14ac:dyDescent="0.3">
      <c r="A255" s="1" t="s">
        <v>59</v>
      </c>
      <c r="B255" s="2">
        <f>Y258</f>
        <v>-35.702512471992485</v>
      </c>
      <c r="H255" s="2">
        <v>-1.3620511399461861E-3</v>
      </c>
      <c r="I255" s="2">
        <v>5.2903190780799608E-3</v>
      </c>
      <c r="J255" s="2">
        <v>-7.0974672404180376E-3</v>
      </c>
      <c r="K255" s="2">
        <v>-3.9125021072152271E-3</v>
      </c>
      <c r="L255" s="2">
        <v>9.4049386812933289E-2</v>
      </c>
      <c r="N255" s="2">
        <f>$F$248</f>
        <v>52.290960644278464</v>
      </c>
      <c r="P255" s="2">
        <v>2.0762035831467482</v>
      </c>
      <c r="R255" s="2" t="s">
        <v>65</v>
      </c>
      <c r="T255" s="2" t="s">
        <v>69</v>
      </c>
      <c r="Y255" s="2">
        <f>ABS(P255/P254)</f>
        <v>0.69403787112643611</v>
      </c>
      <c r="Z255" s="2">
        <f>ATAN(Y255)</f>
        <v>0.6067133176671029</v>
      </c>
      <c r="AA255" s="2">
        <f>IF(P254*P255&gt;0,-1,1)</f>
        <v>-1</v>
      </c>
      <c r="AB255" s="2">
        <f>IF(P254&lt;0,-PI(),0)</f>
        <v>0</v>
      </c>
      <c r="AD255" s="2">
        <f>$AB$255+$AA$255*$Z$255</f>
        <v>-0.6067133176671029</v>
      </c>
      <c r="AE255" s="2">
        <f>AD255*180/PI()</f>
        <v>-34.762112476704999</v>
      </c>
      <c r="AF255" s="2">
        <f>IF(AE255&lt;0,AE255,AE255-360)</f>
        <v>-34.762112476704999</v>
      </c>
    </row>
    <row r="256" spans="1:45" x14ac:dyDescent="0.3">
      <c r="A256" s="1" t="s">
        <v>68</v>
      </c>
      <c r="B256" s="2">
        <f>U254</f>
        <v>3.6413735398953659</v>
      </c>
      <c r="W256" s="2" t="s">
        <v>54</v>
      </c>
    </row>
    <row r="257" spans="1:25" x14ac:dyDescent="0.3">
      <c r="A257" s="1" t="s">
        <v>69</v>
      </c>
      <c r="B257" s="2">
        <f>Y260</f>
        <v>-34.762112476704999</v>
      </c>
      <c r="T257" s="2" t="s">
        <v>59</v>
      </c>
      <c r="U257" s="2">
        <f>ATAN(-P253/P252)</f>
        <v>-0.62312639387060864</v>
      </c>
      <c r="W257" s="2">
        <f>$AB$253+$AA$253*$Z$253</f>
        <v>-0.62312639387060864</v>
      </c>
    </row>
    <row r="258" spans="1:25" x14ac:dyDescent="0.3">
      <c r="U258" s="2">
        <f>U257*180/PI()</f>
        <v>-35.702512471992485</v>
      </c>
      <c r="W258" s="2">
        <f>W257*180/PI()</f>
        <v>-35.702512471992485</v>
      </c>
      <c r="Y258" s="2">
        <f>IF(W258&lt;0,W258,W258-360)</f>
        <v>-35.702512471992485</v>
      </c>
    </row>
    <row r="259" spans="1:25" x14ac:dyDescent="0.3">
      <c r="T259" s="2" t="s">
        <v>69</v>
      </c>
      <c r="U259" s="2">
        <f>ATAN(-P255/P254)</f>
        <v>-0.6067133176671029</v>
      </c>
      <c r="W259" s="2">
        <f>$AB$255+$AA$255*$Z$255</f>
        <v>-0.6067133176671029</v>
      </c>
    </row>
    <row r="260" spans="1:25" x14ac:dyDescent="0.3">
      <c r="U260" s="2">
        <f>U259*180/PI()</f>
        <v>-34.762112476704999</v>
      </c>
      <c r="W260" s="2">
        <f>W259*180/PI()</f>
        <v>-34.762112476704999</v>
      </c>
      <c r="Y260" s="2">
        <f>IF(W260&lt;0,W260,W260-360)</f>
        <v>-34.762112476704999</v>
      </c>
    </row>
  </sheetData>
  <pageMargins left="0.7" right="0.7" top="0.75" bottom="0.75" header="0.3" footer="0.3"/>
  <pageSetup scale="90" fitToWidth="2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260"/>
  <sheetViews>
    <sheetView topLeftCell="AC239" workbookViewId="0">
      <selection activeCell="AN247" sqref="AN247"/>
    </sheetView>
  </sheetViews>
  <sheetFormatPr defaultRowHeight="14.4" x14ac:dyDescent="0.3"/>
  <cols>
    <col min="1" max="1" width="8.6640625" style="1" customWidth="1"/>
    <col min="2" max="2" width="8.44140625" style="2" customWidth="1"/>
    <col min="3" max="3" width="6.6640625" style="2" customWidth="1"/>
    <col min="4" max="4" width="4.6640625" customWidth="1"/>
    <col min="5" max="5" width="5.109375" style="2" customWidth="1"/>
    <col min="6" max="19" width="6.6640625" style="2" customWidth="1"/>
    <col min="20" max="20" width="9.6640625" style="2" customWidth="1"/>
    <col min="21" max="21" width="6.88671875" style="2" customWidth="1"/>
    <col min="22" max="25" width="6.6640625" style="2" customWidth="1"/>
    <col min="26" max="29" width="8.6640625" style="2" customWidth="1"/>
    <col min="30" max="32" width="10.6640625" style="2" customWidth="1"/>
    <col min="33" max="34" width="9.33203125" customWidth="1"/>
    <col min="35" max="38" width="8.6640625" style="2" customWidth="1"/>
    <col min="39" max="40" width="10.6640625" style="2" customWidth="1"/>
    <col min="42" max="45" width="8.88671875" style="4"/>
  </cols>
  <sheetData>
    <row r="1" spans="1:45" x14ac:dyDescent="0.3">
      <c r="A1" s="1" t="s">
        <v>0</v>
      </c>
      <c r="B1" s="2" t="s">
        <v>1</v>
      </c>
      <c r="E1" s="2">
        <v>1</v>
      </c>
      <c r="F1" s="3" t="s">
        <v>2</v>
      </c>
      <c r="G1" s="3" t="s">
        <v>3</v>
      </c>
      <c r="H1" s="3" t="s">
        <v>4</v>
      </c>
      <c r="I1" s="3" t="s">
        <v>5</v>
      </c>
      <c r="J1" s="3" t="s">
        <v>6</v>
      </c>
      <c r="K1" s="3" t="s">
        <v>7</v>
      </c>
      <c r="L1" s="3" t="s">
        <v>8</v>
      </c>
      <c r="M1" s="2" t="s">
        <v>9</v>
      </c>
      <c r="N1" s="2" t="s">
        <v>10</v>
      </c>
      <c r="O1" s="2" t="s">
        <v>11</v>
      </c>
      <c r="P1" s="2" t="s">
        <v>12</v>
      </c>
      <c r="Q1" s="2" t="s">
        <v>13</v>
      </c>
      <c r="R1" s="3" t="s">
        <v>14</v>
      </c>
      <c r="S1" s="3" t="s">
        <v>15</v>
      </c>
      <c r="T1" s="2" t="s">
        <v>16</v>
      </c>
      <c r="U1" s="2" t="s">
        <v>17</v>
      </c>
      <c r="V1" s="2" t="s">
        <v>18</v>
      </c>
      <c r="W1" s="2" t="s">
        <v>19</v>
      </c>
      <c r="X1" s="2" t="s">
        <v>20</v>
      </c>
      <c r="Z1" s="2" t="s">
        <v>21</v>
      </c>
      <c r="AA1" s="2" t="s">
        <v>22</v>
      </c>
      <c r="AB1" s="2" t="s">
        <v>23</v>
      </c>
      <c r="AC1" s="2" t="s">
        <v>24</v>
      </c>
      <c r="AD1" s="2" t="s">
        <v>61</v>
      </c>
      <c r="AE1" s="2" t="s">
        <v>62</v>
      </c>
      <c r="AF1" s="2" t="s">
        <v>63</v>
      </c>
      <c r="AG1" t="s">
        <v>25</v>
      </c>
      <c r="AH1" t="s">
        <v>26</v>
      </c>
      <c r="AI1" s="2" t="s">
        <v>27</v>
      </c>
      <c r="AJ1" s="2" t="s">
        <v>28</v>
      </c>
      <c r="AK1" s="2" t="s">
        <v>29</v>
      </c>
      <c r="AL1" s="2" t="s">
        <v>30</v>
      </c>
      <c r="AM1" s="2" t="s">
        <v>66</v>
      </c>
      <c r="AN1" s="2" t="s">
        <v>67</v>
      </c>
      <c r="AP1" s="4" t="s">
        <v>31</v>
      </c>
      <c r="AQ1" s="4" t="s">
        <v>32</v>
      </c>
      <c r="AR1" s="4" t="s">
        <v>33</v>
      </c>
      <c r="AS1" s="4" t="s">
        <v>34</v>
      </c>
    </row>
    <row r="2" spans="1:45" x14ac:dyDescent="0.3">
      <c r="A2" s="1">
        <v>0.47916666666424101</v>
      </c>
      <c r="B2" s="2">
        <v>148</v>
      </c>
      <c r="C2" s="5"/>
      <c r="E2" s="2">
        <v>1</v>
      </c>
      <c r="F2" s="2">
        <f>COS(2*PI()*A2)</f>
        <v>-0.99144486137182108</v>
      </c>
      <c r="G2" s="2">
        <f>SIN(2*PI()*A2)</f>
        <v>0.13052619223516232</v>
      </c>
      <c r="H2" s="2">
        <f>COS(4*PI()*A2)</f>
        <v>0.96592582628117896</v>
      </c>
      <c r="I2" s="2">
        <f>SIN(4*PI()*A2)</f>
        <v>-0.25881904513196435</v>
      </c>
      <c r="J2" s="2">
        <f>F2^2</f>
        <v>0.98296291314058948</v>
      </c>
      <c r="K2" s="2">
        <f>F2*G2</f>
        <v>-0.12940952256598218</v>
      </c>
      <c r="L2" s="2">
        <f>G2^2</f>
        <v>1.703708685941055E-2</v>
      </c>
      <c r="M2" s="2">
        <f>F2*H2</f>
        <v>-0.95766219693280519</v>
      </c>
      <c r="N2" s="2">
        <f>F2*I2</f>
        <v>0.25660481232124749</v>
      </c>
      <c r="O2" s="2">
        <f>G2*I2</f>
        <v>-3.3782664439015932E-2</v>
      </c>
      <c r="P2" s="2">
        <f>H2*G2</f>
        <v>0.12607862008608517</v>
      </c>
      <c r="Q2" s="2">
        <f>H2*I2</f>
        <v>-0.25000000002639844</v>
      </c>
      <c r="R2" s="2">
        <f>H2^2</f>
        <v>0.93301270187697827</v>
      </c>
      <c r="S2" s="2">
        <f>I2^2</f>
        <v>6.6987298123021802E-2</v>
      </c>
      <c r="T2" s="5">
        <f>B2</f>
        <v>148</v>
      </c>
      <c r="U2" s="2">
        <f>B2*F2</f>
        <v>-146.73383948302953</v>
      </c>
      <c r="V2" s="2">
        <f>B2*G2</f>
        <v>19.317876450804022</v>
      </c>
      <c r="W2" s="2">
        <f>B2*H2</f>
        <v>142.95702228961449</v>
      </c>
      <c r="X2" s="2">
        <f>B2*I2</f>
        <v>-38.305218679530725</v>
      </c>
      <c r="Z2" s="2">
        <f t="shared" ref="Z2:Z65" si="0">$P$251+$P$252*$F2+$P$253*$G2+$P$254*$H2+$P$255*$I2</f>
        <v>134.9905094600463</v>
      </c>
      <c r="AA2" s="5">
        <f>B2-$B$251</f>
        <v>16.73684210526315</v>
      </c>
      <c r="AB2" s="5">
        <f>B2-Z2</f>
        <v>13.009490539953703</v>
      </c>
      <c r="AC2" s="5">
        <f>Z2-$B$251</f>
        <v>3.7273515653094478</v>
      </c>
      <c r="AD2" s="5">
        <f>AA2^2</f>
        <v>280.12188365650945</v>
      </c>
      <c r="AE2" s="5">
        <f t="shared" ref="AE2:AF17" si="1">AB2^2</f>
        <v>169.24684410914489</v>
      </c>
      <c r="AF2" s="5">
        <f t="shared" si="1"/>
        <v>13.893149691414791</v>
      </c>
      <c r="AG2" s="2">
        <f t="shared" ref="AG2:AG65" si="2">$P$251+$P$252*$F2+$P$253*$G2</f>
        <v>136.43131058906809</v>
      </c>
      <c r="AH2" s="2">
        <f t="shared" ref="AH2:AH65" si="3">$P$251+$P$254*$H2+$P$255*$I2</f>
        <v>131.08435177217228</v>
      </c>
      <c r="AI2" s="5">
        <f>B2-AG2</f>
        <v>11.56868941093191</v>
      </c>
      <c r="AJ2" s="5">
        <f>AG2-$B$251</f>
        <v>5.1681526943312406</v>
      </c>
      <c r="AK2" s="5">
        <f>B2-AH2</f>
        <v>16.915648227827717</v>
      </c>
      <c r="AL2" s="5">
        <f>AH2-$B$251</f>
        <v>-0.17880612256456629</v>
      </c>
      <c r="AM2" s="4">
        <f>AJ2^2</f>
        <v>26.709802271923262</v>
      </c>
      <c r="AN2" s="4">
        <f>AL2^2</f>
        <v>3.1971629466574704E-2</v>
      </c>
      <c r="AP2" s="4">
        <f>AA2*F2</f>
        <v>-16.593656100854684</v>
      </c>
      <c r="AQ2" s="4">
        <f>AA2*G2</f>
        <v>2.184596270041137</v>
      </c>
      <c r="AR2" s="4">
        <f>AA2*H2</f>
        <v>16.166548039863937</v>
      </c>
      <c r="AS2" s="4">
        <f>AA2*I2</f>
        <v>-4.3318134922086644</v>
      </c>
    </row>
    <row r="3" spans="1:45" x14ac:dyDescent="0.3">
      <c r="A3" s="1">
        <v>0.5</v>
      </c>
      <c r="B3" s="2">
        <v>136</v>
      </c>
      <c r="C3" s="5"/>
      <c r="E3" s="2">
        <v>1</v>
      </c>
      <c r="F3" s="2">
        <f t="shared" ref="F3:F66" si="4">COS(2*PI()*A3)</f>
        <v>-1</v>
      </c>
      <c r="G3" s="2">
        <f t="shared" ref="G3:G66" si="5">SIN(2*PI()*A3)</f>
        <v>1.22514845490862E-16</v>
      </c>
      <c r="H3" s="2">
        <f t="shared" ref="H3:H66" si="6">COS(4*PI()*A3)</f>
        <v>1</v>
      </c>
      <c r="I3" s="2">
        <f t="shared" ref="I3:I66" si="7">SIN(4*PI()*A3)</f>
        <v>-2.45029690981724E-16</v>
      </c>
      <c r="J3" s="2">
        <f t="shared" ref="J3:J66" si="8">F3^2</f>
        <v>1</v>
      </c>
      <c r="K3" s="2">
        <f t="shared" ref="K3:K66" si="9">F3*G3</f>
        <v>-1.22514845490862E-16</v>
      </c>
      <c r="L3" s="2">
        <f t="shared" ref="L3:L66" si="10">G3^2</f>
        <v>1.5009887365649789E-32</v>
      </c>
      <c r="M3" s="2">
        <f t="shared" ref="M3:M66" si="11">F3*H3</f>
        <v>-1</v>
      </c>
      <c r="N3" s="2">
        <f t="shared" ref="N3:N66" si="12">F3*I3</f>
        <v>2.45029690981724E-16</v>
      </c>
      <c r="O3" s="2">
        <f t="shared" ref="O3:O66" si="13">G3*I3</f>
        <v>-3.0019774731299578E-32</v>
      </c>
      <c r="P3" s="2">
        <f t="shared" ref="P3:P66" si="14">H3*G3</f>
        <v>1.22514845490862E-16</v>
      </c>
      <c r="Q3" s="2">
        <f t="shared" ref="Q3:Q66" si="15">H3*I3</f>
        <v>-2.45029690981724E-16</v>
      </c>
      <c r="R3" s="2">
        <f t="shared" ref="R3:S66" si="16">H3^2</f>
        <v>1</v>
      </c>
      <c r="S3" s="2">
        <f t="shared" si="16"/>
        <v>6.0039549462599157E-32</v>
      </c>
      <c r="T3" s="5">
        <f t="shared" ref="T3:T66" si="17">B3</f>
        <v>136</v>
      </c>
      <c r="U3" s="2">
        <f t="shared" ref="U3:U66" si="18">B3*F3</f>
        <v>-136</v>
      </c>
      <c r="V3" s="2">
        <f t="shared" ref="V3:V66" si="19">B3*G3</f>
        <v>1.6662018986757232E-14</v>
      </c>
      <c r="W3" s="2">
        <f t="shared" ref="W3:W66" si="20">B3*H3</f>
        <v>136</v>
      </c>
      <c r="X3" s="2">
        <f t="shared" ref="X3:X66" si="21">B3*I3</f>
        <v>-3.3324037973514464E-14</v>
      </c>
      <c r="Z3" s="2">
        <f t="shared" si="0"/>
        <v>134.21566017817125</v>
      </c>
      <c r="AA3" s="5">
        <f t="shared" ref="AA3:AA66" si="22">B3-$B$251</f>
        <v>4.7368421052631504</v>
      </c>
      <c r="AB3" s="5">
        <f t="shared" ref="AB3:AB66" si="23">B3-Z3</f>
        <v>1.7843398218287518</v>
      </c>
      <c r="AC3" s="5">
        <f t="shared" ref="AC3:AC66" si="24">Z3-$B$251</f>
        <v>2.9525022834343986</v>
      </c>
      <c r="AD3" s="5">
        <f t="shared" ref="AD3:AF18" si="25">AA3^2</f>
        <v>22.437673130193836</v>
      </c>
      <c r="AE3" s="5">
        <f t="shared" si="1"/>
        <v>3.1838685997638621</v>
      </c>
      <c r="AF3" s="5">
        <f t="shared" si="1"/>
        <v>8.7172697336853382</v>
      </c>
      <c r="AG3" s="2">
        <f t="shared" si="2"/>
        <v>135.54301167478317</v>
      </c>
      <c r="AH3" s="2">
        <f t="shared" si="3"/>
        <v>131.19780140458215</v>
      </c>
      <c r="AI3" s="5">
        <f t="shared" ref="AI3:AI66" si="26">B3-AG3</f>
        <v>0.45698832521682675</v>
      </c>
      <c r="AJ3" s="5">
        <f t="shared" ref="AJ3:AJ66" si="27">AG3-$B$251</f>
        <v>4.2798537800463237</v>
      </c>
      <c r="AK3" s="5">
        <f t="shared" ref="AK3:AK66" si="28">B3-AH3</f>
        <v>4.802198595417849</v>
      </c>
      <c r="AL3" s="5">
        <f t="shared" ref="AL3:AL66" si="29">AH3-$B$251</f>
        <v>-6.5356490154698577E-2</v>
      </c>
      <c r="AM3" s="4">
        <f t="shared" ref="AM3:AM66" si="30">AJ3^2</f>
        <v>18.317148378576807</v>
      </c>
      <c r="AN3" s="4">
        <f t="shared" ref="AN3:AN66" si="31">AL3^2</f>
        <v>4.2714708053412116E-3</v>
      </c>
      <c r="AP3" s="4">
        <f t="shared" ref="AP3:AP66" si="32">AA3*F3</f>
        <v>-4.7368421052631504</v>
      </c>
      <c r="AQ3" s="4">
        <f t="shared" ref="AQ3:AQ66" si="33">AA3*G3</f>
        <v>5.8033347864092437E-16</v>
      </c>
      <c r="AR3" s="4">
        <f t="shared" ref="AR3:AR66" si="34">AA3*H3</f>
        <v>4.7368421052631504</v>
      </c>
      <c r="AS3" s="4">
        <f t="shared" ref="AS3:AS66" si="35">AA3*I3</f>
        <v>-1.1606669572818487E-15</v>
      </c>
    </row>
    <row r="4" spans="1:45" x14ac:dyDescent="0.3">
      <c r="A4" s="1">
        <v>0.66666666666424135</v>
      </c>
      <c r="B4" s="2">
        <v>121</v>
      </c>
      <c r="C4" s="5"/>
      <c r="E4" s="2">
        <v>1</v>
      </c>
      <c r="F4" s="2">
        <f t="shared" si="4"/>
        <v>-0.50000000001319733</v>
      </c>
      <c r="G4" s="2">
        <f t="shared" si="5"/>
        <v>-0.86602540377681914</v>
      </c>
      <c r="H4" s="2">
        <f t="shared" si="6"/>
        <v>-0.49999999997360539</v>
      </c>
      <c r="I4" s="2">
        <f t="shared" si="7"/>
        <v>0.86602540379967763</v>
      </c>
      <c r="J4" s="2">
        <f t="shared" si="8"/>
        <v>0.25000000001319733</v>
      </c>
      <c r="K4" s="2">
        <f t="shared" si="9"/>
        <v>0.43301270189983881</v>
      </c>
      <c r="L4" s="2">
        <f t="shared" si="10"/>
        <v>0.74999999998680267</v>
      </c>
      <c r="M4" s="2">
        <f t="shared" si="11"/>
        <v>0.24999999999340136</v>
      </c>
      <c r="N4" s="2">
        <f t="shared" si="12"/>
        <v>-0.43301270191126806</v>
      </c>
      <c r="O4" s="2">
        <f t="shared" si="13"/>
        <v>-0.75000000000659861</v>
      </c>
      <c r="P4" s="2">
        <f t="shared" si="14"/>
        <v>0.43301270186555119</v>
      </c>
      <c r="Q4" s="2">
        <f t="shared" si="15"/>
        <v>-0.43301270187698043</v>
      </c>
      <c r="R4" s="2">
        <f t="shared" si="16"/>
        <v>0.24999999997360539</v>
      </c>
      <c r="S4" s="2">
        <f t="shared" si="16"/>
        <v>0.75000000002639466</v>
      </c>
      <c r="T4" s="5">
        <f t="shared" si="17"/>
        <v>121</v>
      </c>
      <c r="U4" s="2">
        <f t="shared" si="18"/>
        <v>-60.500000001596874</v>
      </c>
      <c r="V4" s="2">
        <f t="shared" si="19"/>
        <v>-104.78907385699512</v>
      </c>
      <c r="W4" s="2">
        <f t="shared" si="20"/>
        <v>-60.499999996806253</v>
      </c>
      <c r="X4" s="2">
        <f t="shared" si="21"/>
        <v>104.78907385976099</v>
      </c>
      <c r="Z4" s="2">
        <f t="shared" si="0"/>
        <v>129.16364926951886</v>
      </c>
      <c r="AA4" s="5">
        <f t="shared" si="22"/>
        <v>-10.26315789473685</v>
      </c>
      <c r="AB4" s="5">
        <f t="shared" si="23"/>
        <v>-8.1636492695188565</v>
      </c>
      <c r="AC4" s="5">
        <f t="shared" si="24"/>
        <v>-2.0995086252179931</v>
      </c>
      <c r="AD4" s="5">
        <f t="shared" si="25"/>
        <v>105.33240997229932</v>
      </c>
      <c r="AE4" s="5">
        <f t="shared" si="1"/>
        <v>66.645169395715754</v>
      </c>
      <c r="AF4" s="5">
        <f t="shared" si="1"/>
        <v>4.4079364673647472</v>
      </c>
      <c r="AG4" s="2">
        <f t="shared" si="2"/>
        <v>127.96902645833407</v>
      </c>
      <c r="AH4" s="2">
        <f t="shared" si="3"/>
        <v>133.71977571237886</v>
      </c>
      <c r="AI4" s="5">
        <f t="shared" si="26"/>
        <v>-6.9690264583340706</v>
      </c>
      <c r="AJ4" s="5">
        <f t="shared" si="27"/>
        <v>-3.2941314364027789</v>
      </c>
      <c r="AK4" s="5">
        <f t="shared" si="28"/>
        <v>-12.719775712378862</v>
      </c>
      <c r="AL4" s="5">
        <f t="shared" si="29"/>
        <v>2.4566178176420124</v>
      </c>
      <c r="AM4" s="4">
        <f t="shared" si="30"/>
        <v>10.851301920297036</v>
      </c>
      <c r="AN4" s="4">
        <f t="shared" si="31"/>
        <v>6.0349711019562031</v>
      </c>
      <c r="AP4" s="4">
        <f t="shared" si="32"/>
        <v>5.1315789475038711</v>
      </c>
      <c r="AQ4" s="4">
        <f t="shared" si="33"/>
        <v>8.8881554598147297</v>
      </c>
      <c r="AR4" s="4">
        <f t="shared" si="34"/>
        <v>5.131578947097533</v>
      </c>
      <c r="AS4" s="4">
        <f t="shared" si="35"/>
        <v>-8.8881554600493295</v>
      </c>
    </row>
    <row r="5" spans="1:45" x14ac:dyDescent="0.3">
      <c r="A5" s="1">
        <v>0.75</v>
      </c>
      <c r="B5" s="2">
        <v>124</v>
      </c>
      <c r="C5" s="5"/>
      <c r="E5" s="2">
        <v>1</v>
      </c>
      <c r="F5" s="2">
        <f t="shared" si="4"/>
        <v>-1.83772268236293E-16</v>
      </c>
      <c r="G5" s="2">
        <f t="shared" si="5"/>
        <v>-1</v>
      </c>
      <c r="H5" s="2">
        <f t="shared" si="6"/>
        <v>-1</v>
      </c>
      <c r="I5" s="2">
        <f t="shared" si="7"/>
        <v>3.67544536472586E-16</v>
      </c>
      <c r="J5" s="2">
        <f t="shared" si="8"/>
        <v>3.3772246572712026E-32</v>
      </c>
      <c r="K5" s="2">
        <f t="shared" si="9"/>
        <v>1.83772268236293E-16</v>
      </c>
      <c r="L5" s="2">
        <f t="shared" si="10"/>
        <v>1</v>
      </c>
      <c r="M5" s="2">
        <f t="shared" si="11"/>
        <v>1.83772268236293E-16</v>
      </c>
      <c r="N5" s="2">
        <f t="shared" si="12"/>
        <v>-6.7544493145424051E-32</v>
      </c>
      <c r="O5" s="2">
        <f t="shared" si="13"/>
        <v>-3.67544536472586E-16</v>
      </c>
      <c r="P5" s="2">
        <f t="shared" si="14"/>
        <v>1</v>
      </c>
      <c r="Q5" s="2">
        <f t="shared" si="15"/>
        <v>-3.67544536472586E-16</v>
      </c>
      <c r="R5" s="2">
        <f t="shared" si="16"/>
        <v>1</v>
      </c>
      <c r="S5" s="2">
        <f t="shared" si="16"/>
        <v>1.350889862908481E-31</v>
      </c>
      <c r="T5" s="5">
        <f t="shared" si="17"/>
        <v>124</v>
      </c>
      <c r="U5" s="2">
        <f t="shared" si="18"/>
        <v>-2.2787761261300332E-14</v>
      </c>
      <c r="V5" s="2">
        <f t="shared" si="19"/>
        <v>-124</v>
      </c>
      <c r="W5" s="2">
        <f t="shared" si="20"/>
        <v>-124</v>
      </c>
      <c r="X5" s="2">
        <f t="shared" si="21"/>
        <v>4.5575522522600664E-14</v>
      </c>
      <c r="Z5" s="2">
        <f t="shared" si="0"/>
        <v>126.84918116589607</v>
      </c>
      <c r="AA5" s="5">
        <f t="shared" si="22"/>
        <v>-7.2631578947368496</v>
      </c>
      <c r="AB5" s="5">
        <f t="shared" si="23"/>
        <v>-2.84918116589607</v>
      </c>
      <c r="AC5" s="5">
        <f t="shared" si="24"/>
        <v>-4.4139767288407796</v>
      </c>
      <c r="AD5" s="5">
        <f t="shared" si="25"/>
        <v>52.753462603878226</v>
      </c>
      <c r="AE5" s="5">
        <f t="shared" si="1"/>
        <v>8.1178333160968883</v>
      </c>
      <c r="AF5" s="5">
        <f t="shared" si="1"/>
        <v>19.48319056274795</v>
      </c>
      <c r="AG5" s="2">
        <f t="shared" si="2"/>
        <v>125.52182966928413</v>
      </c>
      <c r="AH5" s="2">
        <f t="shared" si="3"/>
        <v>133.852504397806</v>
      </c>
      <c r="AI5" s="5">
        <f t="shared" si="26"/>
        <v>-1.5218296692841307</v>
      </c>
      <c r="AJ5" s="5">
        <f t="shared" si="27"/>
        <v>-5.7413282254527189</v>
      </c>
      <c r="AK5" s="5">
        <f t="shared" si="28"/>
        <v>-9.8525043978060012</v>
      </c>
      <c r="AL5" s="5">
        <f t="shared" si="29"/>
        <v>2.5893465030691516</v>
      </c>
      <c r="AM5" s="4">
        <f t="shared" si="30"/>
        <v>32.962849792380069</v>
      </c>
      <c r="AN5" s="4">
        <f t="shared" si="31"/>
        <v>6.7047153129564441</v>
      </c>
      <c r="AP5" s="4">
        <f t="shared" si="32"/>
        <v>1.3347670008741294E-15</v>
      </c>
      <c r="AQ5" s="4">
        <f t="shared" si="33"/>
        <v>7.2631578947368496</v>
      </c>
      <c r="AR5" s="4">
        <f t="shared" si="34"/>
        <v>7.2631578947368496</v>
      </c>
      <c r="AS5" s="4">
        <f t="shared" si="35"/>
        <v>-2.6695340017482588E-15</v>
      </c>
    </row>
    <row r="6" spans="1:45" x14ac:dyDescent="0.3">
      <c r="A6" s="1">
        <v>0.83333333333575865</v>
      </c>
      <c r="B6" s="2">
        <v>115</v>
      </c>
      <c r="C6" s="5"/>
      <c r="E6" s="2">
        <v>1</v>
      </c>
      <c r="F6" s="2">
        <f t="shared" si="4"/>
        <v>0.500000000013197</v>
      </c>
      <c r="G6" s="2">
        <f t="shared" si="5"/>
        <v>-0.86602540377681936</v>
      </c>
      <c r="H6" s="2">
        <f t="shared" si="6"/>
        <v>-0.499999999973606</v>
      </c>
      <c r="I6" s="2">
        <f t="shared" si="7"/>
        <v>-0.86602540379967718</v>
      </c>
      <c r="J6" s="2">
        <f t="shared" si="8"/>
        <v>0.250000000013197</v>
      </c>
      <c r="K6" s="2">
        <f t="shared" si="9"/>
        <v>-0.43301270189983859</v>
      </c>
      <c r="L6" s="2">
        <f t="shared" si="10"/>
        <v>0.749999999986803</v>
      </c>
      <c r="M6" s="2">
        <f t="shared" si="11"/>
        <v>-0.2499999999934015</v>
      </c>
      <c r="N6" s="2">
        <f t="shared" si="12"/>
        <v>-0.43301270191126751</v>
      </c>
      <c r="O6" s="2">
        <f t="shared" si="13"/>
        <v>0.7500000000065985</v>
      </c>
      <c r="P6" s="2">
        <f t="shared" si="14"/>
        <v>0.4330127018655518</v>
      </c>
      <c r="Q6" s="2">
        <f t="shared" si="15"/>
        <v>0.43301270187698071</v>
      </c>
      <c r="R6" s="2">
        <f t="shared" si="16"/>
        <v>0.249999999973606</v>
      </c>
      <c r="S6" s="2">
        <f t="shared" si="16"/>
        <v>0.75000000002639389</v>
      </c>
      <c r="T6" s="5">
        <f t="shared" si="17"/>
        <v>115</v>
      </c>
      <c r="U6" s="2">
        <f t="shared" si="18"/>
        <v>57.500000001517655</v>
      </c>
      <c r="V6" s="2">
        <f t="shared" si="19"/>
        <v>-99.59292143433423</v>
      </c>
      <c r="W6" s="2">
        <f t="shared" si="20"/>
        <v>-57.499999996964689</v>
      </c>
      <c r="X6" s="2">
        <f t="shared" si="21"/>
        <v>-99.592921436962882</v>
      </c>
      <c r="Z6" s="2">
        <f t="shared" si="0"/>
        <v>125.08389637002237</v>
      </c>
      <c r="AA6" s="5">
        <f t="shared" si="22"/>
        <v>-16.26315789473685</v>
      </c>
      <c r="AB6" s="5">
        <f t="shared" si="23"/>
        <v>-10.083896370022373</v>
      </c>
      <c r="AC6" s="5">
        <f t="shared" si="24"/>
        <v>-6.1792615247144766</v>
      </c>
      <c r="AD6" s="5">
        <f t="shared" si="25"/>
        <v>264.49030470914153</v>
      </c>
      <c r="AE6" s="5">
        <f t="shared" si="1"/>
        <v>101.68496600135039</v>
      </c>
      <c r="AF6" s="5">
        <f t="shared" si="1"/>
        <v>38.183272990816675</v>
      </c>
      <c r="AG6" s="2">
        <f t="shared" si="2"/>
        <v>124.95116768466531</v>
      </c>
      <c r="AH6" s="2">
        <f t="shared" si="3"/>
        <v>132.65788158655116</v>
      </c>
      <c r="AI6" s="5">
        <f t="shared" si="26"/>
        <v>-9.9511676846653074</v>
      </c>
      <c r="AJ6" s="5">
        <f t="shared" si="27"/>
        <v>-6.3119902100715422</v>
      </c>
      <c r="AK6" s="5">
        <f t="shared" si="28"/>
        <v>-17.657881586551156</v>
      </c>
      <c r="AL6" s="5">
        <f t="shared" si="29"/>
        <v>1.3947236918143062</v>
      </c>
      <c r="AM6" s="4">
        <f t="shared" si="30"/>
        <v>39.841220412038993</v>
      </c>
      <c r="AN6" s="4">
        <f t="shared" si="31"/>
        <v>1.9452541765081279</v>
      </c>
      <c r="AP6" s="4">
        <f t="shared" si="32"/>
        <v>-8.1315789475830496</v>
      </c>
      <c r="AQ6" s="4">
        <f t="shared" si="33"/>
        <v>14.084307882475647</v>
      </c>
      <c r="AR6" s="4">
        <f t="shared" si="34"/>
        <v>8.1315789469391753</v>
      </c>
      <c r="AS6" s="4">
        <f t="shared" si="35"/>
        <v>14.084307882847389</v>
      </c>
    </row>
    <row r="7" spans="1:45" x14ac:dyDescent="0.3">
      <c r="A7" s="1">
        <v>0.91666666666424135</v>
      </c>
      <c r="B7" s="2">
        <v>132</v>
      </c>
      <c r="C7" s="5"/>
      <c r="E7" s="2">
        <v>1</v>
      </c>
      <c r="F7" s="2">
        <f t="shared" si="4"/>
        <v>0.86602540377681914</v>
      </c>
      <c r="G7" s="2">
        <f t="shared" si="5"/>
        <v>-0.50000000001319733</v>
      </c>
      <c r="H7" s="2">
        <f t="shared" si="6"/>
        <v>0.49999999997360528</v>
      </c>
      <c r="I7" s="2">
        <f t="shared" si="7"/>
        <v>-0.86602540379967763</v>
      </c>
      <c r="J7" s="2">
        <f t="shared" si="8"/>
        <v>0.74999999998680267</v>
      </c>
      <c r="K7" s="2">
        <f t="shared" si="9"/>
        <v>-0.43301270189983881</v>
      </c>
      <c r="L7" s="2">
        <f t="shared" si="10"/>
        <v>0.25000000001319733</v>
      </c>
      <c r="M7" s="2">
        <f t="shared" si="11"/>
        <v>0.43301270186555108</v>
      </c>
      <c r="N7" s="2">
        <f t="shared" si="12"/>
        <v>-0.75000000000659861</v>
      </c>
      <c r="O7" s="2">
        <f t="shared" si="13"/>
        <v>0.43301270191126806</v>
      </c>
      <c r="P7" s="2">
        <f t="shared" si="14"/>
        <v>-0.24999999999340131</v>
      </c>
      <c r="Q7" s="2">
        <f t="shared" si="15"/>
        <v>-0.43301270187698032</v>
      </c>
      <c r="R7" s="2">
        <f t="shared" si="16"/>
        <v>0.24999999997360528</v>
      </c>
      <c r="S7" s="2">
        <f t="shared" si="16"/>
        <v>0.75000000002639466</v>
      </c>
      <c r="T7" s="5">
        <f t="shared" si="17"/>
        <v>132</v>
      </c>
      <c r="U7" s="2">
        <f t="shared" si="18"/>
        <v>114.31535329854013</v>
      </c>
      <c r="V7" s="2">
        <f t="shared" si="19"/>
        <v>-66.000000001742052</v>
      </c>
      <c r="W7" s="2">
        <f t="shared" si="20"/>
        <v>65.999999996515896</v>
      </c>
      <c r="X7" s="2">
        <f t="shared" si="21"/>
        <v>-114.31535330155745</v>
      </c>
      <c r="Z7" s="2">
        <f t="shared" si="0"/>
        <v>125.21532611102296</v>
      </c>
      <c r="AA7" s="5">
        <f t="shared" si="22"/>
        <v>0.73684210526315042</v>
      </c>
      <c r="AB7" s="5">
        <f t="shared" si="23"/>
        <v>6.7846738889770393</v>
      </c>
      <c r="AC7" s="5">
        <f t="shared" si="24"/>
        <v>-6.0478317837138889</v>
      </c>
      <c r="AD7" s="5">
        <f t="shared" si="25"/>
        <v>0.54293628808863159</v>
      </c>
      <c r="AE7" s="5">
        <f t="shared" si="1"/>
        <v>46.031799779766821</v>
      </c>
      <c r="AF7" s="5">
        <f t="shared" si="1"/>
        <v>36.576269284099915</v>
      </c>
      <c r="AG7" s="2">
        <f t="shared" si="2"/>
        <v>126.40994892220776</v>
      </c>
      <c r="AH7" s="2">
        <f t="shared" si="3"/>
        <v>131.33053009000929</v>
      </c>
      <c r="AI7" s="5">
        <f t="shared" si="26"/>
        <v>5.5900510777922392</v>
      </c>
      <c r="AJ7" s="5">
        <f t="shared" si="27"/>
        <v>-4.8532089725290888</v>
      </c>
      <c r="AK7" s="5">
        <f t="shared" si="28"/>
        <v>0.66946990999070977</v>
      </c>
      <c r="AL7" s="5">
        <f t="shared" si="29"/>
        <v>6.7372195272440649E-2</v>
      </c>
      <c r="AM7" s="4">
        <f t="shared" si="30"/>
        <v>23.553637331036853</v>
      </c>
      <c r="AN7" s="4">
        <f t="shared" si="31"/>
        <v>4.5390126958278739E-3</v>
      </c>
      <c r="AP7" s="4">
        <f t="shared" si="32"/>
        <v>0.63812398173028129</v>
      </c>
      <c r="AQ7" s="4">
        <f t="shared" si="33"/>
        <v>-0.36842105264129954</v>
      </c>
      <c r="AR7" s="4">
        <f t="shared" si="34"/>
        <v>0.36842105261212649</v>
      </c>
      <c r="AS7" s="4">
        <f t="shared" si="35"/>
        <v>-0.63812398174712437</v>
      </c>
    </row>
    <row r="8" spans="1:45" x14ac:dyDescent="0.3">
      <c r="A8" s="1">
        <v>1</v>
      </c>
      <c r="B8" s="2">
        <v>125</v>
      </c>
      <c r="C8" s="5"/>
      <c r="E8" s="2">
        <v>1</v>
      </c>
      <c r="F8" s="2">
        <f t="shared" si="4"/>
        <v>1</v>
      </c>
      <c r="G8" s="2">
        <f t="shared" si="5"/>
        <v>-2.45029690981724E-16</v>
      </c>
      <c r="H8" s="2">
        <f t="shared" si="6"/>
        <v>1</v>
      </c>
      <c r="I8" s="2">
        <f t="shared" si="7"/>
        <v>-4.90059381963448E-16</v>
      </c>
      <c r="J8" s="2">
        <f t="shared" si="8"/>
        <v>1</v>
      </c>
      <c r="K8" s="2">
        <f t="shared" si="9"/>
        <v>-2.45029690981724E-16</v>
      </c>
      <c r="L8" s="2">
        <f t="shared" si="10"/>
        <v>6.0039549462599157E-32</v>
      </c>
      <c r="M8" s="2">
        <f t="shared" si="11"/>
        <v>1</v>
      </c>
      <c r="N8" s="2">
        <f t="shared" si="12"/>
        <v>-4.90059381963448E-16</v>
      </c>
      <c r="O8" s="2">
        <f t="shared" si="13"/>
        <v>1.2007909892519831E-31</v>
      </c>
      <c r="P8" s="2">
        <f t="shared" si="14"/>
        <v>-2.45029690981724E-16</v>
      </c>
      <c r="Q8" s="2">
        <f t="shared" si="15"/>
        <v>-4.90059381963448E-16</v>
      </c>
      <c r="R8" s="2">
        <f t="shared" si="16"/>
        <v>1</v>
      </c>
      <c r="S8" s="2">
        <f t="shared" si="16"/>
        <v>2.4015819785039663E-31</v>
      </c>
      <c r="T8" s="5">
        <f t="shared" si="17"/>
        <v>125</v>
      </c>
      <c r="U8" s="2">
        <f t="shared" si="18"/>
        <v>125</v>
      </c>
      <c r="V8" s="2">
        <f t="shared" si="19"/>
        <v>-3.06287113727155E-14</v>
      </c>
      <c r="W8" s="2">
        <f t="shared" si="20"/>
        <v>125</v>
      </c>
      <c r="X8" s="2">
        <f t="shared" si="21"/>
        <v>-6.1257422745431001E-14</v>
      </c>
      <c r="Z8" s="2">
        <f t="shared" si="0"/>
        <v>128.17994263099305</v>
      </c>
      <c r="AA8" s="5">
        <f t="shared" si="22"/>
        <v>-6.2631578947368496</v>
      </c>
      <c r="AB8" s="5">
        <f t="shared" si="23"/>
        <v>-3.1799426309930539</v>
      </c>
      <c r="AC8" s="5">
        <f t="shared" si="24"/>
        <v>-3.0832152637437957</v>
      </c>
      <c r="AD8" s="5">
        <f t="shared" si="25"/>
        <v>39.227146814404527</v>
      </c>
      <c r="AE8" s="5">
        <f t="shared" si="1"/>
        <v>10.112035136407025</v>
      </c>
      <c r="AF8" s="5">
        <f t="shared" si="1"/>
        <v>9.5062163625827232</v>
      </c>
      <c r="AG8" s="2">
        <f t="shared" si="2"/>
        <v>129.50729412760498</v>
      </c>
      <c r="AH8" s="2">
        <f t="shared" si="3"/>
        <v>131.19780140458215</v>
      </c>
      <c r="AI8" s="5">
        <f t="shared" si="26"/>
        <v>-4.5072941276049789</v>
      </c>
      <c r="AJ8" s="5">
        <f t="shared" si="27"/>
        <v>-1.7558637671318706</v>
      </c>
      <c r="AK8" s="5">
        <f t="shared" si="28"/>
        <v>-6.197801404582151</v>
      </c>
      <c r="AL8" s="5">
        <f t="shared" si="29"/>
        <v>-6.5356490154698577E-2</v>
      </c>
      <c r="AM8" s="4">
        <f t="shared" si="30"/>
        <v>3.0830575687265243</v>
      </c>
      <c r="AN8" s="4">
        <f t="shared" si="31"/>
        <v>4.2714708053412116E-3</v>
      </c>
      <c r="AP8" s="4">
        <f t="shared" si="32"/>
        <v>-6.2631578947368496</v>
      </c>
      <c r="AQ8" s="4">
        <f t="shared" si="33"/>
        <v>1.5346596435171153E-15</v>
      </c>
      <c r="AR8" s="4">
        <f t="shared" si="34"/>
        <v>-6.2631578947368496</v>
      </c>
      <c r="AS8" s="4">
        <f t="shared" si="35"/>
        <v>3.0693192870342306E-15</v>
      </c>
    </row>
    <row r="9" spans="1:45" x14ac:dyDescent="0.3">
      <c r="A9" s="1">
        <v>1.0833333333357587</v>
      </c>
      <c r="B9" s="2">
        <v>134</v>
      </c>
      <c r="C9" s="5"/>
      <c r="E9" s="2">
        <v>1</v>
      </c>
      <c r="F9" s="2">
        <f t="shared" si="4"/>
        <v>0.86602540377681936</v>
      </c>
      <c r="G9" s="2">
        <f t="shared" si="5"/>
        <v>0.50000000001319689</v>
      </c>
      <c r="H9" s="2">
        <f t="shared" si="6"/>
        <v>0.49999999997360611</v>
      </c>
      <c r="I9" s="2">
        <f t="shared" si="7"/>
        <v>0.86602540379967718</v>
      </c>
      <c r="J9" s="2">
        <f t="shared" si="8"/>
        <v>0.749999999986803</v>
      </c>
      <c r="K9" s="2">
        <f t="shared" si="9"/>
        <v>0.43301270189983854</v>
      </c>
      <c r="L9" s="2">
        <f t="shared" si="10"/>
        <v>0.25000000001319689</v>
      </c>
      <c r="M9" s="2">
        <f t="shared" si="11"/>
        <v>0.43301270186555191</v>
      </c>
      <c r="N9" s="2">
        <f t="shared" si="12"/>
        <v>0.7500000000065985</v>
      </c>
      <c r="O9" s="2">
        <f t="shared" si="13"/>
        <v>0.43301270191126745</v>
      </c>
      <c r="P9" s="2">
        <f t="shared" si="14"/>
        <v>0.2499999999934015</v>
      </c>
      <c r="Q9" s="2">
        <f t="shared" si="15"/>
        <v>0.43301270187698082</v>
      </c>
      <c r="R9" s="2">
        <f t="shared" si="16"/>
        <v>0.24999999997360611</v>
      </c>
      <c r="S9" s="2">
        <f t="shared" si="16"/>
        <v>0.75000000002639389</v>
      </c>
      <c r="T9" s="5">
        <f t="shared" si="17"/>
        <v>134</v>
      </c>
      <c r="U9" s="2">
        <f t="shared" si="18"/>
        <v>116.04740410609379</v>
      </c>
      <c r="V9" s="2">
        <f t="shared" si="19"/>
        <v>67.000000001768385</v>
      </c>
      <c r="W9" s="2">
        <f t="shared" si="20"/>
        <v>66.999999996463217</v>
      </c>
      <c r="X9" s="2">
        <f t="shared" si="21"/>
        <v>116.04740410915674</v>
      </c>
      <c r="Z9" s="2">
        <f t="shared" si="0"/>
        <v>133.28054346894547</v>
      </c>
      <c r="AA9" s="5">
        <f t="shared" si="22"/>
        <v>2.7368421052631504</v>
      </c>
      <c r="AB9" s="5">
        <f t="shared" si="23"/>
        <v>0.71945653105453289</v>
      </c>
      <c r="AC9" s="5">
        <f t="shared" si="24"/>
        <v>2.0173855742086175</v>
      </c>
      <c r="AD9" s="5">
        <f t="shared" si="25"/>
        <v>7.4903047091412329</v>
      </c>
      <c r="AE9" s="5">
        <f t="shared" si="1"/>
        <v>0.51761770007702201</v>
      </c>
      <c r="AF9" s="5">
        <f t="shared" si="1"/>
        <v>4.0698445550250337</v>
      </c>
      <c r="AG9" s="2">
        <f t="shared" si="2"/>
        <v>133.41327215430255</v>
      </c>
      <c r="AH9" s="2">
        <f t="shared" si="3"/>
        <v>132.392424215837</v>
      </c>
      <c r="AI9" s="5">
        <f t="shared" si="26"/>
        <v>0.58672784569745318</v>
      </c>
      <c r="AJ9" s="5">
        <f t="shared" si="27"/>
        <v>2.1501142595656972</v>
      </c>
      <c r="AK9" s="5">
        <f t="shared" si="28"/>
        <v>1.6075757841630036</v>
      </c>
      <c r="AL9" s="5">
        <f t="shared" si="29"/>
        <v>1.1292663211001468</v>
      </c>
      <c r="AM9" s="4">
        <f t="shared" si="30"/>
        <v>4.6229913291877462</v>
      </c>
      <c r="AN9" s="4">
        <f t="shared" si="31"/>
        <v>1.2752424239710598</v>
      </c>
      <c r="AP9" s="4">
        <f t="shared" si="32"/>
        <v>2.37017478928392</v>
      </c>
      <c r="AQ9" s="4">
        <f t="shared" si="33"/>
        <v>1.368421052667693</v>
      </c>
      <c r="AR9" s="4">
        <f t="shared" si="34"/>
        <v>1.3684210525593392</v>
      </c>
      <c r="AS9" s="4">
        <f t="shared" si="35"/>
        <v>2.3701747893464784</v>
      </c>
    </row>
    <row r="10" spans="1:45" x14ac:dyDescent="0.3">
      <c r="A10" s="1">
        <v>1.1666666666642413</v>
      </c>
      <c r="B10" s="2">
        <v>143</v>
      </c>
      <c r="C10" s="5"/>
      <c r="E10" s="2">
        <v>1</v>
      </c>
      <c r="F10" s="2">
        <f t="shared" si="4"/>
        <v>0.50000000001319744</v>
      </c>
      <c r="G10" s="2">
        <f t="shared" si="5"/>
        <v>0.86602540377681914</v>
      </c>
      <c r="H10" s="2">
        <f t="shared" si="6"/>
        <v>-0.49999999997360517</v>
      </c>
      <c r="I10" s="2">
        <f t="shared" si="7"/>
        <v>0.86602540379967774</v>
      </c>
      <c r="J10" s="2">
        <f t="shared" si="8"/>
        <v>0.25000000001319744</v>
      </c>
      <c r="K10" s="2">
        <f t="shared" si="9"/>
        <v>0.43301270189983887</v>
      </c>
      <c r="L10" s="2">
        <f t="shared" si="10"/>
        <v>0.74999999998680267</v>
      </c>
      <c r="M10" s="2">
        <f t="shared" si="11"/>
        <v>-0.24999999999340131</v>
      </c>
      <c r="N10" s="2">
        <f t="shared" si="12"/>
        <v>0.43301270191126817</v>
      </c>
      <c r="O10" s="2">
        <f t="shared" si="13"/>
        <v>0.75000000000659872</v>
      </c>
      <c r="P10" s="2">
        <f t="shared" si="14"/>
        <v>-0.43301270186555096</v>
      </c>
      <c r="Q10" s="2">
        <f t="shared" si="15"/>
        <v>-0.43301270187698027</v>
      </c>
      <c r="R10" s="2">
        <f t="shared" si="16"/>
        <v>0.24999999997360517</v>
      </c>
      <c r="S10" s="2">
        <f t="shared" si="16"/>
        <v>0.75000000002639489</v>
      </c>
      <c r="T10" s="5">
        <f t="shared" si="17"/>
        <v>143</v>
      </c>
      <c r="U10" s="2">
        <f t="shared" si="18"/>
        <v>71.50000000188723</v>
      </c>
      <c r="V10" s="2">
        <f t="shared" si="19"/>
        <v>123.84163274008513</v>
      </c>
      <c r="W10" s="2">
        <f t="shared" si="20"/>
        <v>-71.49999999622554</v>
      </c>
      <c r="X10" s="2">
        <f t="shared" si="21"/>
        <v>123.84163274335391</v>
      </c>
      <c r="Z10" s="2">
        <f t="shared" si="0"/>
        <v>138.27590215523887</v>
      </c>
      <c r="AA10" s="5">
        <f t="shared" si="22"/>
        <v>11.73684210526315</v>
      </c>
      <c r="AB10" s="5">
        <f t="shared" si="23"/>
        <v>4.7240978447611326</v>
      </c>
      <c r="AC10" s="5">
        <f t="shared" si="24"/>
        <v>7.0127442605020178</v>
      </c>
      <c r="AD10" s="5">
        <f t="shared" si="25"/>
        <v>137.75346260387795</v>
      </c>
      <c r="AE10" s="5">
        <f t="shared" si="1"/>
        <v>22.317100446876779</v>
      </c>
      <c r="AF10" s="5">
        <f t="shared" si="1"/>
        <v>49.17858206320399</v>
      </c>
      <c r="AG10" s="2">
        <f t="shared" si="2"/>
        <v>137.08127934405408</v>
      </c>
      <c r="AH10" s="2">
        <f t="shared" si="3"/>
        <v>133.71977571237886</v>
      </c>
      <c r="AI10" s="5">
        <f t="shared" si="26"/>
        <v>5.9187206559459185</v>
      </c>
      <c r="AJ10" s="5">
        <f t="shared" si="27"/>
        <v>5.818121449317232</v>
      </c>
      <c r="AK10" s="5">
        <f t="shared" si="28"/>
        <v>9.280224287621138</v>
      </c>
      <c r="AL10" s="5">
        <f t="shared" si="29"/>
        <v>2.4566178176420124</v>
      </c>
      <c r="AM10" s="4">
        <f t="shared" si="30"/>
        <v>33.850537199005245</v>
      </c>
      <c r="AN10" s="4">
        <f t="shared" si="31"/>
        <v>6.0349711019562031</v>
      </c>
      <c r="AP10" s="4">
        <f t="shared" si="32"/>
        <v>5.8684210527864717</v>
      </c>
      <c r="AQ10" s="4">
        <f t="shared" si="33"/>
        <v>10.164403423275292</v>
      </c>
      <c r="AR10" s="4">
        <f t="shared" si="34"/>
        <v>-5.868421052321783</v>
      </c>
      <c r="AS10" s="4">
        <f t="shared" si="35"/>
        <v>10.164403423543579</v>
      </c>
    </row>
    <row r="11" spans="1:45" x14ac:dyDescent="0.3">
      <c r="A11" s="1">
        <v>1.25</v>
      </c>
      <c r="B11" s="2">
        <v>138</v>
      </c>
      <c r="C11" s="5"/>
      <c r="E11" s="2">
        <v>1</v>
      </c>
      <c r="F11" s="2">
        <f t="shared" si="4"/>
        <v>3.06287113727155E-16</v>
      </c>
      <c r="G11" s="2">
        <f t="shared" si="5"/>
        <v>1</v>
      </c>
      <c r="H11" s="2">
        <f t="shared" si="6"/>
        <v>-1</v>
      </c>
      <c r="I11" s="2">
        <f t="shared" si="7"/>
        <v>6.1257422745431001E-16</v>
      </c>
      <c r="J11" s="2">
        <f t="shared" si="8"/>
        <v>9.3811796035311182E-32</v>
      </c>
      <c r="K11" s="2">
        <f t="shared" si="9"/>
        <v>3.06287113727155E-16</v>
      </c>
      <c r="L11" s="2">
        <f t="shared" si="10"/>
        <v>1</v>
      </c>
      <c r="M11" s="2">
        <f t="shared" si="11"/>
        <v>-3.06287113727155E-16</v>
      </c>
      <c r="N11" s="2">
        <f t="shared" si="12"/>
        <v>1.8762359207062236E-31</v>
      </c>
      <c r="O11" s="2">
        <f t="shared" si="13"/>
        <v>6.1257422745431001E-16</v>
      </c>
      <c r="P11" s="2">
        <f t="shared" si="14"/>
        <v>-1</v>
      </c>
      <c r="Q11" s="2">
        <f t="shared" si="15"/>
        <v>-6.1257422745431001E-16</v>
      </c>
      <c r="R11" s="2">
        <f t="shared" si="16"/>
        <v>1</v>
      </c>
      <c r="S11" s="2">
        <f t="shared" si="16"/>
        <v>3.7524718414124473E-31</v>
      </c>
      <c r="T11" s="5">
        <f t="shared" si="17"/>
        <v>138</v>
      </c>
      <c r="U11" s="2">
        <f t="shared" si="18"/>
        <v>4.226762169434739E-14</v>
      </c>
      <c r="V11" s="2">
        <f t="shared" si="19"/>
        <v>138</v>
      </c>
      <c r="W11" s="2">
        <f t="shared" si="20"/>
        <v>-138</v>
      </c>
      <c r="X11" s="2">
        <f t="shared" si="21"/>
        <v>8.4535243388694781E-14</v>
      </c>
      <c r="Z11" s="2">
        <f t="shared" si="0"/>
        <v>140.85582762971595</v>
      </c>
      <c r="AA11" s="5">
        <f t="shared" si="22"/>
        <v>6.7368421052631504</v>
      </c>
      <c r="AB11" s="5">
        <f t="shared" si="23"/>
        <v>-2.8558276297159466</v>
      </c>
      <c r="AC11" s="5">
        <f t="shared" si="24"/>
        <v>9.592669734979097</v>
      </c>
      <c r="AD11" s="5">
        <f t="shared" si="25"/>
        <v>45.385041551246438</v>
      </c>
      <c r="AE11" s="5">
        <f t="shared" si="1"/>
        <v>8.1557514506490012</v>
      </c>
      <c r="AF11" s="5">
        <f t="shared" si="1"/>
        <v>92.019312644383945</v>
      </c>
      <c r="AG11" s="2">
        <f t="shared" si="2"/>
        <v>139.52847613310402</v>
      </c>
      <c r="AH11" s="2">
        <f t="shared" si="3"/>
        <v>133.852504397806</v>
      </c>
      <c r="AI11" s="5">
        <f t="shared" si="26"/>
        <v>-1.5284761331040215</v>
      </c>
      <c r="AJ11" s="5">
        <f t="shared" si="27"/>
        <v>8.2653182383671719</v>
      </c>
      <c r="AK11" s="5">
        <f t="shared" si="28"/>
        <v>4.1474956021939988</v>
      </c>
      <c r="AL11" s="5">
        <f t="shared" si="29"/>
        <v>2.5893465030691516</v>
      </c>
      <c r="AM11" s="4">
        <f t="shared" si="30"/>
        <v>68.315485581485007</v>
      </c>
      <c r="AN11" s="4">
        <f t="shared" si="31"/>
        <v>6.7047153129564441</v>
      </c>
      <c r="AP11" s="4">
        <f t="shared" si="32"/>
        <v>2.0634079240566211E-15</v>
      </c>
      <c r="AQ11" s="4">
        <f t="shared" si="33"/>
        <v>6.7368421052631504</v>
      </c>
      <c r="AR11" s="4">
        <f t="shared" si="34"/>
        <v>-6.7368421052631504</v>
      </c>
      <c r="AS11" s="4">
        <f t="shared" si="35"/>
        <v>4.1268158481132422E-15</v>
      </c>
    </row>
    <row r="12" spans="1:45" x14ac:dyDescent="0.3">
      <c r="A12" s="1">
        <v>1.3333333333357587</v>
      </c>
      <c r="B12" s="2">
        <v>140</v>
      </c>
      <c r="C12" s="5"/>
      <c r="E12" s="2">
        <v>1</v>
      </c>
      <c r="F12" s="2">
        <f t="shared" si="4"/>
        <v>-0.50000000001319689</v>
      </c>
      <c r="G12" s="2">
        <f t="shared" si="5"/>
        <v>0.86602540377681947</v>
      </c>
      <c r="H12" s="2">
        <f t="shared" si="6"/>
        <v>-0.49999999997360622</v>
      </c>
      <c r="I12" s="2">
        <f t="shared" si="7"/>
        <v>-0.86602540379967707</v>
      </c>
      <c r="J12" s="2">
        <f t="shared" si="8"/>
        <v>0.25000000001319689</v>
      </c>
      <c r="K12" s="2">
        <f t="shared" si="9"/>
        <v>-0.43301270189983859</v>
      </c>
      <c r="L12" s="2">
        <f t="shared" si="10"/>
        <v>0.74999999998680322</v>
      </c>
      <c r="M12" s="2">
        <f t="shared" si="11"/>
        <v>0.24999999999340156</v>
      </c>
      <c r="N12" s="2">
        <f t="shared" si="12"/>
        <v>0.43301270191126739</v>
      </c>
      <c r="O12" s="2">
        <f t="shared" si="13"/>
        <v>-0.7500000000065985</v>
      </c>
      <c r="P12" s="2">
        <f t="shared" si="14"/>
        <v>-0.43301270186555207</v>
      </c>
      <c r="Q12" s="2">
        <f t="shared" si="15"/>
        <v>0.43301270187698088</v>
      </c>
      <c r="R12" s="2">
        <f t="shared" si="16"/>
        <v>0.24999999997360622</v>
      </c>
      <c r="S12" s="2">
        <f t="shared" si="16"/>
        <v>0.75000000002639378</v>
      </c>
      <c r="T12" s="5">
        <f t="shared" si="17"/>
        <v>140</v>
      </c>
      <c r="U12" s="2">
        <f t="shared" si="18"/>
        <v>-70.000000001847567</v>
      </c>
      <c r="V12" s="2">
        <f t="shared" si="19"/>
        <v>121.24355652875472</v>
      </c>
      <c r="W12" s="2">
        <f t="shared" si="20"/>
        <v>-69.999999996304865</v>
      </c>
      <c r="X12" s="2">
        <f t="shared" si="21"/>
        <v>-121.24355653195479</v>
      </c>
      <c r="Z12" s="2">
        <f t="shared" si="0"/>
        <v>140.23186680307992</v>
      </c>
      <c r="AA12" s="5">
        <f t="shared" si="22"/>
        <v>8.7368421052631504</v>
      </c>
      <c r="AB12" s="5">
        <f t="shared" si="23"/>
        <v>-0.23186680307992447</v>
      </c>
      <c r="AC12" s="5">
        <f t="shared" si="24"/>
        <v>8.9687089083430749</v>
      </c>
      <c r="AD12" s="5">
        <f t="shared" si="25"/>
        <v>76.332409972299033</v>
      </c>
      <c r="AE12" s="5">
        <f t="shared" si="1"/>
        <v>5.376221437050447E-2</v>
      </c>
      <c r="AF12" s="5">
        <f t="shared" si="1"/>
        <v>80.437739482592434</v>
      </c>
      <c r="AG12" s="2">
        <f t="shared" si="2"/>
        <v>140.09913811772284</v>
      </c>
      <c r="AH12" s="2">
        <f t="shared" si="3"/>
        <v>132.65788158655116</v>
      </c>
      <c r="AI12" s="5">
        <f t="shared" si="26"/>
        <v>-9.9138117722844754E-2</v>
      </c>
      <c r="AJ12" s="5">
        <f t="shared" si="27"/>
        <v>8.8359802229859952</v>
      </c>
      <c r="AK12" s="5">
        <f t="shared" si="28"/>
        <v>7.3421184134488442</v>
      </c>
      <c r="AL12" s="5">
        <f t="shared" si="29"/>
        <v>1.3947236918143062</v>
      </c>
      <c r="AM12" s="4">
        <f t="shared" si="30"/>
        <v>78.074546500999631</v>
      </c>
      <c r="AN12" s="4">
        <f t="shared" si="31"/>
        <v>1.9452541765081279</v>
      </c>
      <c r="AP12" s="4">
        <f t="shared" si="32"/>
        <v>-4.3684210527468741</v>
      </c>
      <c r="AQ12" s="4">
        <f t="shared" si="33"/>
        <v>7.566327211944837</v>
      </c>
      <c r="AR12" s="4">
        <f t="shared" si="34"/>
        <v>-4.3684210524009766</v>
      </c>
      <c r="AS12" s="4">
        <f t="shared" si="35"/>
        <v>-7.5663272121445404</v>
      </c>
    </row>
    <row r="13" spans="1:45" x14ac:dyDescent="0.3">
      <c r="A13" s="1">
        <v>1.4166666666642413</v>
      </c>
      <c r="B13" s="2">
        <v>134</v>
      </c>
      <c r="C13" s="5"/>
      <c r="E13" s="2">
        <v>1</v>
      </c>
      <c r="F13" s="2">
        <f t="shared" si="4"/>
        <v>-0.86602540377681914</v>
      </c>
      <c r="G13" s="2">
        <f t="shared" si="5"/>
        <v>0.50000000001319744</v>
      </c>
      <c r="H13" s="2">
        <f t="shared" si="6"/>
        <v>0.49999999997360506</v>
      </c>
      <c r="I13" s="2">
        <f t="shared" si="7"/>
        <v>-0.86602540379967774</v>
      </c>
      <c r="J13" s="2">
        <f t="shared" si="8"/>
        <v>0.74999999998680267</v>
      </c>
      <c r="K13" s="2">
        <f t="shared" si="9"/>
        <v>-0.43301270189983887</v>
      </c>
      <c r="L13" s="2">
        <f t="shared" si="10"/>
        <v>0.25000000001319744</v>
      </c>
      <c r="M13" s="2">
        <f t="shared" si="11"/>
        <v>-0.43301270186555085</v>
      </c>
      <c r="N13" s="2">
        <f t="shared" si="12"/>
        <v>0.75000000000659872</v>
      </c>
      <c r="O13" s="2">
        <f t="shared" si="13"/>
        <v>-0.43301270191126817</v>
      </c>
      <c r="P13" s="2">
        <f t="shared" si="14"/>
        <v>0.24999999999340125</v>
      </c>
      <c r="Q13" s="2">
        <f t="shared" si="15"/>
        <v>-0.43301270187698016</v>
      </c>
      <c r="R13" s="2">
        <f t="shared" si="16"/>
        <v>0.24999999997360506</v>
      </c>
      <c r="S13" s="2">
        <f t="shared" si="16"/>
        <v>0.75000000002639489</v>
      </c>
      <c r="T13" s="5">
        <f t="shared" si="17"/>
        <v>134</v>
      </c>
      <c r="U13" s="2">
        <f t="shared" si="18"/>
        <v>-116.04740410609377</v>
      </c>
      <c r="V13" s="2">
        <f t="shared" si="19"/>
        <v>67.000000001768456</v>
      </c>
      <c r="W13" s="2">
        <f t="shared" si="20"/>
        <v>66.999999996463075</v>
      </c>
      <c r="X13" s="2">
        <f t="shared" si="21"/>
        <v>-116.04740410915682</v>
      </c>
      <c r="Z13" s="2">
        <f t="shared" si="0"/>
        <v>137.44573406899559</v>
      </c>
      <c r="AA13" s="5">
        <f t="shared" si="22"/>
        <v>2.7368421052631504</v>
      </c>
      <c r="AB13" s="5">
        <f t="shared" si="23"/>
        <v>-3.4457340689955913</v>
      </c>
      <c r="AC13" s="5">
        <f t="shared" si="24"/>
        <v>6.1825761742587417</v>
      </c>
      <c r="AD13" s="5">
        <f t="shared" si="25"/>
        <v>7.4903047091412329</v>
      </c>
      <c r="AE13" s="5">
        <f t="shared" si="1"/>
        <v>11.873083274236915</v>
      </c>
      <c r="AF13" s="5">
        <f t="shared" si="1"/>
        <v>38.224248150511862</v>
      </c>
      <c r="AG13" s="2">
        <f t="shared" si="2"/>
        <v>138.64035688018038</v>
      </c>
      <c r="AH13" s="2">
        <f t="shared" si="3"/>
        <v>131.33053009000929</v>
      </c>
      <c r="AI13" s="5">
        <f t="shared" si="26"/>
        <v>-4.6403568801803772</v>
      </c>
      <c r="AJ13" s="5">
        <f t="shared" si="27"/>
        <v>7.3771989854435276</v>
      </c>
      <c r="AK13" s="5">
        <f t="shared" si="28"/>
        <v>2.6694699099907098</v>
      </c>
      <c r="AL13" s="5">
        <f t="shared" si="29"/>
        <v>6.7372195272440649E-2</v>
      </c>
      <c r="AM13" s="4">
        <f t="shared" si="30"/>
        <v>54.423064870829016</v>
      </c>
      <c r="AN13" s="4">
        <f t="shared" si="31"/>
        <v>4.5390126958278739E-3</v>
      </c>
      <c r="AP13" s="4">
        <f t="shared" si="32"/>
        <v>-2.3701747892839196</v>
      </c>
      <c r="AQ13" s="4">
        <f t="shared" si="33"/>
        <v>1.3684210526676945</v>
      </c>
      <c r="AR13" s="4">
        <f t="shared" si="34"/>
        <v>1.3684210525593363</v>
      </c>
      <c r="AS13" s="4">
        <f t="shared" si="35"/>
        <v>-2.3701747893464802</v>
      </c>
    </row>
    <row r="14" spans="1:45" x14ac:dyDescent="0.3">
      <c r="A14" s="1">
        <v>1.5</v>
      </c>
      <c r="B14" s="2">
        <v>123</v>
      </c>
      <c r="C14" s="5"/>
      <c r="E14" s="2">
        <v>1</v>
      </c>
      <c r="F14" s="2">
        <f t="shared" si="4"/>
        <v>-1</v>
      </c>
      <c r="G14" s="2">
        <f t="shared" si="5"/>
        <v>3.67544536472586E-16</v>
      </c>
      <c r="H14" s="2">
        <f t="shared" si="6"/>
        <v>1</v>
      </c>
      <c r="I14" s="2">
        <f t="shared" si="7"/>
        <v>-7.3508907294517201E-16</v>
      </c>
      <c r="J14" s="2">
        <f t="shared" si="8"/>
        <v>1</v>
      </c>
      <c r="K14" s="2">
        <f t="shared" si="9"/>
        <v>-3.67544536472586E-16</v>
      </c>
      <c r="L14" s="2">
        <f t="shared" si="10"/>
        <v>1.350889862908481E-31</v>
      </c>
      <c r="M14" s="2">
        <f t="shared" si="11"/>
        <v>-1</v>
      </c>
      <c r="N14" s="2">
        <f t="shared" si="12"/>
        <v>7.3508907294517201E-16</v>
      </c>
      <c r="O14" s="2">
        <f t="shared" si="13"/>
        <v>-2.7017797258169621E-31</v>
      </c>
      <c r="P14" s="2">
        <f t="shared" si="14"/>
        <v>3.67544536472586E-16</v>
      </c>
      <c r="Q14" s="2">
        <f t="shared" si="15"/>
        <v>-7.3508907294517201E-16</v>
      </c>
      <c r="R14" s="2">
        <f t="shared" si="16"/>
        <v>1</v>
      </c>
      <c r="S14" s="2">
        <f t="shared" si="16"/>
        <v>5.4035594516339241E-31</v>
      </c>
      <c r="T14" s="5">
        <f t="shared" si="17"/>
        <v>123</v>
      </c>
      <c r="U14" s="2">
        <f t="shared" si="18"/>
        <v>-123</v>
      </c>
      <c r="V14" s="2">
        <f t="shared" si="19"/>
        <v>4.5207977986128078E-14</v>
      </c>
      <c r="W14" s="2">
        <f t="shared" si="20"/>
        <v>123</v>
      </c>
      <c r="X14" s="2">
        <f t="shared" si="21"/>
        <v>-9.0415955972256157E-14</v>
      </c>
      <c r="Z14" s="2">
        <f t="shared" si="0"/>
        <v>134.21566017817125</v>
      </c>
      <c r="AA14" s="5">
        <f t="shared" si="22"/>
        <v>-8.2631578947368496</v>
      </c>
      <c r="AB14" s="5">
        <f t="shared" si="23"/>
        <v>-11.215660178171248</v>
      </c>
      <c r="AC14" s="5">
        <f t="shared" si="24"/>
        <v>2.9525022834343986</v>
      </c>
      <c r="AD14" s="5">
        <f t="shared" si="25"/>
        <v>68.279778393351918</v>
      </c>
      <c r="AE14" s="5">
        <f t="shared" si="1"/>
        <v>125.79103323221631</v>
      </c>
      <c r="AF14" s="5">
        <f t="shared" si="1"/>
        <v>8.7172697336853382</v>
      </c>
      <c r="AG14" s="2">
        <f t="shared" si="2"/>
        <v>135.54301167478317</v>
      </c>
      <c r="AH14" s="2">
        <f t="shared" si="3"/>
        <v>131.19780140458215</v>
      </c>
      <c r="AI14" s="5">
        <f t="shared" si="26"/>
        <v>-12.543011674783173</v>
      </c>
      <c r="AJ14" s="5">
        <f t="shared" si="27"/>
        <v>4.2798537800463237</v>
      </c>
      <c r="AK14" s="5">
        <f t="shared" si="28"/>
        <v>-8.197801404582151</v>
      </c>
      <c r="AL14" s="5">
        <f t="shared" si="29"/>
        <v>-6.5356490154698577E-2</v>
      </c>
      <c r="AM14" s="4">
        <f t="shared" si="30"/>
        <v>18.317148378576807</v>
      </c>
      <c r="AN14" s="4">
        <f t="shared" si="31"/>
        <v>4.2714708053412116E-3</v>
      </c>
      <c r="AP14" s="4">
        <f t="shared" si="32"/>
        <v>8.2631578947368496</v>
      </c>
      <c r="AQ14" s="4">
        <f t="shared" si="33"/>
        <v>-3.0370785382208448E-15</v>
      </c>
      <c r="AR14" s="4">
        <f t="shared" si="34"/>
        <v>-8.2631578947368496</v>
      </c>
      <c r="AS14" s="4">
        <f t="shared" si="35"/>
        <v>6.0741570764416897E-15</v>
      </c>
    </row>
    <row r="15" spans="1:45" x14ac:dyDescent="0.3">
      <c r="A15" s="1">
        <v>1.5833333333357587</v>
      </c>
      <c r="B15" s="2">
        <v>132</v>
      </c>
      <c r="C15" s="5"/>
      <c r="E15" s="2">
        <v>1</v>
      </c>
      <c r="F15" s="2">
        <f t="shared" si="4"/>
        <v>-0.86602540377681947</v>
      </c>
      <c r="G15" s="2">
        <f t="shared" si="5"/>
        <v>-0.50000000001319678</v>
      </c>
      <c r="H15" s="2">
        <f t="shared" si="6"/>
        <v>0.49999999997360633</v>
      </c>
      <c r="I15" s="2">
        <f t="shared" si="7"/>
        <v>0.86602540379967707</v>
      </c>
      <c r="J15" s="2">
        <f t="shared" si="8"/>
        <v>0.74999999998680322</v>
      </c>
      <c r="K15" s="2">
        <f t="shared" si="9"/>
        <v>0.43301270189983848</v>
      </c>
      <c r="L15" s="2">
        <f t="shared" si="10"/>
        <v>0.25000000001319678</v>
      </c>
      <c r="M15" s="2">
        <f t="shared" si="11"/>
        <v>-0.43301270186555213</v>
      </c>
      <c r="N15" s="2">
        <f t="shared" si="12"/>
        <v>-0.7500000000065985</v>
      </c>
      <c r="O15" s="2">
        <f t="shared" si="13"/>
        <v>-0.43301270191126728</v>
      </c>
      <c r="P15" s="2">
        <f t="shared" si="14"/>
        <v>-0.24999999999340156</v>
      </c>
      <c r="Q15" s="2">
        <f t="shared" si="15"/>
        <v>0.43301270187698093</v>
      </c>
      <c r="R15" s="2">
        <f t="shared" si="16"/>
        <v>0.24999999997360633</v>
      </c>
      <c r="S15" s="2">
        <f t="shared" si="16"/>
        <v>0.75000000002639378</v>
      </c>
      <c r="T15" s="5">
        <f t="shared" si="17"/>
        <v>132</v>
      </c>
      <c r="U15" s="2">
        <f t="shared" si="18"/>
        <v>-114.31535329854017</v>
      </c>
      <c r="V15" s="2">
        <f t="shared" si="19"/>
        <v>-66.000000001741981</v>
      </c>
      <c r="W15" s="2">
        <f t="shared" si="20"/>
        <v>65.999999996516038</v>
      </c>
      <c r="X15" s="2">
        <f t="shared" si="21"/>
        <v>114.31535330155738</v>
      </c>
      <c r="Z15" s="2">
        <f t="shared" si="0"/>
        <v>131.50430496272853</v>
      </c>
      <c r="AA15" s="5">
        <f t="shared" si="22"/>
        <v>0.73684210526315042</v>
      </c>
      <c r="AB15" s="5">
        <f t="shared" si="23"/>
        <v>0.49569503727147435</v>
      </c>
      <c r="AC15" s="5">
        <f t="shared" si="24"/>
        <v>0.24114706799167607</v>
      </c>
      <c r="AD15" s="5">
        <f t="shared" si="25"/>
        <v>0.54293628808863159</v>
      </c>
      <c r="AE15" s="5">
        <f t="shared" si="1"/>
        <v>0.24571356997556834</v>
      </c>
      <c r="AF15" s="5">
        <f t="shared" si="1"/>
        <v>5.8151908400982041E-2</v>
      </c>
      <c r="AG15" s="2">
        <f t="shared" si="2"/>
        <v>131.63703364808561</v>
      </c>
      <c r="AH15" s="2">
        <f t="shared" si="3"/>
        <v>132.392424215837</v>
      </c>
      <c r="AI15" s="5">
        <f t="shared" si="26"/>
        <v>0.36296635191439464</v>
      </c>
      <c r="AJ15" s="5">
        <f t="shared" si="27"/>
        <v>0.37387575334875578</v>
      </c>
      <c r="AK15" s="5">
        <f t="shared" si="28"/>
        <v>-0.39242421583699638</v>
      </c>
      <c r="AL15" s="5">
        <f t="shared" si="29"/>
        <v>1.1292663211001468</v>
      </c>
      <c r="AM15" s="4">
        <f t="shared" si="30"/>
        <v>0.13978307894209968</v>
      </c>
      <c r="AN15" s="4">
        <f t="shared" si="31"/>
        <v>1.2752424239710598</v>
      </c>
      <c r="AP15" s="4">
        <f t="shared" si="32"/>
        <v>-0.63812398173028151</v>
      </c>
      <c r="AQ15" s="4">
        <f t="shared" si="33"/>
        <v>-0.36842105264129915</v>
      </c>
      <c r="AR15" s="4">
        <f t="shared" si="34"/>
        <v>0.36842105261212726</v>
      </c>
      <c r="AS15" s="4">
        <f t="shared" si="35"/>
        <v>0.63812398174712404</v>
      </c>
    </row>
    <row r="16" spans="1:45" x14ac:dyDescent="0.3">
      <c r="A16" s="1">
        <v>1.6666666666642413</v>
      </c>
      <c r="B16" s="2">
        <v>138</v>
      </c>
      <c r="C16" s="5"/>
      <c r="E16" s="2">
        <v>1</v>
      </c>
      <c r="F16" s="2">
        <f t="shared" si="4"/>
        <v>-0.50000000001319755</v>
      </c>
      <c r="G16" s="2">
        <f t="shared" si="5"/>
        <v>-0.86602540377681902</v>
      </c>
      <c r="H16" s="2">
        <f t="shared" si="6"/>
        <v>-0.49999999997360495</v>
      </c>
      <c r="I16" s="2">
        <f t="shared" si="7"/>
        <v>0.86602540379967785</v>
      </c>
      <c r="J16" s="2">
        <f t="shared" si="8"/>
        <v>0.25000000001319755</v>
      </c>
      <c r="K16" s="2">
        <f t="shared" si="9"/>
        <v>0.43301270189983893</v>
      </c>
      <c r="L16" s="2">
        <f t="shared" si="10"/>
        <v>0.74999999998680245</v>
      </c>
      <c r="M16" s="2">
        <f t="shared" si="11"/>
        <v>0.24999999999340125</v>
      </c>
      <c r="N16" s="2">
        <f t="shared" si="12"/>
        <v>-0.43301270191126834</v>
      </c>
      <c r="O16" s="2">
        <f t="shared" si="13"/>
        <v>-0.75000000000659872</v>
      </c>
      <c r="P16" s="2">
        <f t="shared" si="14"/>
        <v>0.43301270186555074</v>
      </c>
      <c r="Q16" s="2">
        <f t="shared" si="15"/>
        <v>-0.43301270187698016</v>
      </c>
      <c r="R16" s="2">
        <f t="shared" si="16"/>
        <v>0.24999999997360495</v>
      </c>
      <c r="S16" s="2">
        <f t="shared" si="16"/>
        <v>0.75000000002639511</v>
      </c>
      <c r="T16" s="5">
        <f t="shared" si="17"/>
        <v>138</v>
      </c>
      <c r="U16" s="2">
        <f t="shared" si="18"/>
        <v>-69.000000001821263</v>
      </c>
      <c r="V16" s="2">
        <f t="shared" si="19"/>
        <v>-119.51150572120102</v>
      </c>
      <c r="W16" s="2">
        <f t="shared" si="20"/>
        <v>-68.999999996357488</v>
      </c>
      <c r="X16" s="2">
        <f t="shared" si="21"/>
        <v>119.51150572435554</v>
      </c>
      <c r="Z16" s="2">
        <f t="shared" si="0"/>
        <v>129.16364926951886</v>
      </c>
      <c r="AA16" s="5">
        <f t="shared" si="22"/>
        <v>6.7368421052631504</v>
      </c>
      <c r="AB16" s="5">
        <f t="shared" si="23"/>
        <v>8.8363507304811435</v>
      </c>
      <c r="AC16" s="5">
        <f t="shared" si="24"/>
        <v>-2.0995086252179931</v>
      </c>
      <c r="AD16" s="5">
        <f t="shared" si="25"/>
        <v>45.385041551246438</v>
      </c>
      <c r="AE16" s="5">
        <f t="shared" si="1"/>
        <v>78.081094232074634</v>
      </c>
      <c r="AF16" s="5">
        <f t="shared" si="1"/>
        <v>4.4079364673647472</v>
      </c>
      <c r="AG16" s="2">
        <f t="shared" si="2"/>
        <v>127.96902645833407</v>
      </c>
      <c r="AH16" s="2">
        <f t="shared" si="3"/>
        <v>133.71977571237886</v>
      </c>
      <c r="AI16" s="5">
        <f t="shared" si="26"/>
        <v>10.030973541665929</v>
      </c>
      <c r="AJ16" s="5">
        <f t="shared" si="27"/>
        <v>-3.2941314364027789</v>
      </c>
      <c r="AK16" s="5">
        <f t="shared" si="28"/>
        <v>4.280224287621138</v>
      </c>
      <c r="AL16" s="5">
        <f t="shared" si="29"/>
        <v>2.4566178176420124</v>
      </c>
      <c r="AM16" s="4">
        <f t="shared" si="30"/>
        <v>10.851301920297036</v>
      </c>
      <c r="AN16" s="4">
        <f t="shared" si="31"/>
        <v>6.0349711019562031</v>
      </c>
      <c r="AP16" s="4">
        <f t="shared" si="32"/>
        <v>-3.368421052720485</v>
      </c>
      <c r="AQ16" s="4">
        <f t="shared" si="33"/>
        <v>-5.8342764043911952</v>
      </c>
      <c r="AR16" s="4">
        <f t="shared" si="34"/>
        <v>-3.3684210524537561</v>
      </c>
      <c r="AS16" s="4">
        <f t="shared" si="35"/>
        <v>5.834276404545192</v>
      </c>
    </row>
    <row r="17" spans="1:45" x14ac:dyDescent="0.3">
      <c r="A17" s="1">
        <v>1.75</v>
      </c>
      <c r="B17" s="2">
        <v>126</v>
      </c>
      <c r="C17" s="5"/>
      <c r="E17" s="2">
        <v>1</v>
      </c>
      <c r="F17" s="2">
        <f t="shared" si="4"/>
        <v>-4.28801959218017E-16</v>
      </c>
      <c r="G17" s="2">
        <f t="shared" si="5"/>
        <v>-1</v>
      </c>
      <c r="H17" s="2">
        <f t="shared" si="6"/>
        <v>-1</v>
      </c>
      <c r="I17" s="2">
        <f t="shared" si="7"/>
        <v>8.5760391843603401E-16</v>
      </c>
      <c r="J17" s="2">
        <f t="shared" si="8"/>
        <v>1.8387112022920992E-31</v>
      </c>
      <c r="K17" s="2">
        <f t="shared" si="9"/>
        <v>4.28801959218017E-16</v>
      </c>
      <c r="L17" s="2">
        <f t="shared" si="10"/>
        <v>1</v>
      </c>
      <c r="M17" s="2">
        <f t="shared" si="11"/>
        <v>4.28801959218017E-16</v>
      </c>
      <c r="N17" s="2">
        <f t="shared" si="12"/>
        <v>-3.6774224045841984E-31</v>
      </c>
      <c r="O17" s="2">
        <f t="shared" si="13"/>
        <v>-8.5760391843603401E-16</v>
      </c>
      <c r="P17" s="2">
        <f t="shared" si="14"/>
        <v>1</v>
      </c>
      <c r="Q17" s="2">
        <f t="shared" si="15"/>
        <v>-8.5760391843603401E-16</v>
      </c>
      <c r="R17" s="2">
        <f t="shared" si="16"/>
        <v>1</v>
      </c>
      <c r="S17" s="2">
        <f t="shared" si="16"/>
        <v>7.3548448091683967E-31</v>
      </c>
      <c r="T17" s="5">
        <f t="shared" si="17"/>
        <v>126</v>
      </c>
      <c r="U17" s="2">
        <f t="shared" si="18"/>
        <v>-5.4029046861470142E-14</v>
      </c>
      <c r="V17" s="2">
        <f t="shared" si="19"/>
        <v>-126</v>
      </c>
      <c r="W17" s="2">
        <f t="shared" si="20"/>
        <v>-126</v>
      </c>
      <c r="X17" s="2">
        <f t="shared" si="21"/>
        <v>1.0805809372294028E-13</v>
      </c>
      <c r="Z17" s="2">
        <f t="shared" si="0"/>
        <v>126.84918116589607</v>
      </c>
      <c r="AA17" s="5">
        <f t="shared" si="22"/>
        <v>-5.2631578947368496</v>
      </c>
      <c r="AB17" s="5">
        <f t="shared" si="23"/>
        <v>-0.84918116589606996</v>
      </c>
      <c r="AC17" s="5">
        <f t="shared" si="24"/>
        <v>-4.4139767288407796</v>
      </c>
      <c r="AD17" s="5">
        <f t="shared" si="25"/>
        <v>27.700831024930828</v>
      </c>
      <c r="AE17" s="5">
        <f t="shared" si="1"/>
        <v>0.72110865251260869</v>
      </c>
      <c r="AF17" s="5">
        <f t="shared" si="1"/>
        <v>19.48319056274795</v>
      </c>
      <c r="AG17" s="2">
        <f t="shared" si="2"/>
        <v>125.52182966928413</v>
      </c>
      <c r="AH17" s="2">
        <f t="shared" si="3"/>
        <v>133.852504397806</v>
      </c>
      <c r="AI17" s="5">
        <f t="shared" si="26"/>
        <v>0.47817033071586934</v>
      </c>
      <c r="AJ17" s="5">
        <f t="shared" si="27"/>
        <v>-5.7413282254527189</v>
      </c>
      <c r="AK17" s="5">
        <f t="shared" si="28"/>
        <v>-7.8525043978060012</v>
      </c>
      <c r="AL17" s="5">
        <f t="shared" si="29"/>
        <v>2.5893465030691516</v>
      </c>
      <c r="AM17" s="4">
        <f t="shared" si="30"/>
        <v>32.962849792380069</v>
      </c>
      <c r="AN17" s="4">
        <f t="shared" si="31"/>
        <v>6.7047153129564441</v>
      </c>
      <c r="AP17" s="4">
        <f t="shared" si="32"/>
        <v>2.2568524169369347E-15</v>
      </c>
      <c r="AQ17" s="4">
        <f t="shared" si="33"/>
        <v>5.2631578947368496</v>
      </c>
      <c r="AR17" s="4">
        <f t="shared" si="34"/>
        <v>5.2631578947368496</v>
      </c>
      <c r="AS17" s="4">
        <f t="shared" si="35"/>
        <v>-4.5137048338738694E-15</v>
      </c>
    </row>
    <row r="18" spans="1:45" x14ac:dyDescent="0.3">
      <c r="A18" s="1">
        <v>1.8333333333357587</v>
      </c>
      <c r="B18" s="2">
        <v>138</v>
      </c>
      <c r="C18" s="5"/>
      <c r="E18" s="2">
        <v>1</v>
      </c>
      <c r="F18" s="2">
        <f t="shared" si="4"/>
        <v>0.50000000001319678</v>
      </c>
      <c r="G18" s="2">
        <f t="shared" si="5"/>
        <v>-0.86602540377681947</v>
      </c>
      <c r="H18" s="2">
        <f t="shared" si="6"/>
        <v>-0.49999999997360645</v>
      </c>
      <c r="I18" s="2">
        <f t="shared" si="7"/>
        <v>-0.86602540379967696</v>
      </c>
      <c r="J18" s="2">
        <f t="shared" si="8"/>
        <v>0.25000000001319678</v>
      </c>
      <c r="K18" s="2">
        <f t="shared" si="9"/>
        <v>-0.43301270189983848</v>
      </c>
      <c r="L18" s="2">
        <f t="shared" si="10"/>
        <v>0.74999999998680322</v>
      </c>
      <c r="M18" s="2">
        <f t="shared" si="11"/>
        <v>-0.24999999999340161</v>
      </c>
      <c r="N18" s="2">
        <f t="shared" si="12"/>
        <v>-0.43301270191126723</v>
      </c>
      <c r="O18" s="2">
        <f t="shared" si="13"/>
        <v>0.75000000000659839</v>
      </c>
      <c r="P18" s="2">
        <f t="shared" si="14"/>
        <v>0.43301270186555224</v>
      </c>
      <c r="Q18" s="2">
        <f t="shared" si="15"/>
        <v>0.43301270187698099</v>
      </c>
      <c r="R18" s="2">
        <f t="shared" si="16"/>
        <v>0.24999999997360645</v>
      </c>
      <c r="S18" s="2">
        <f t="shared" si="16"/>
        <v>0.75000000002639355</v>
      </c>
      <c r="T18" s="5">
        <f t="shared" si="17"/>
        <v>138</v>
      </c>
      <c r="U18" s="2">
        <f t="shared" si="18"/>
        <v>69.000000001821149</v>
      </c>
      <c r="V18" s="2">
        <f t="shared" si="19"/>
        <v>-119.51150572120109</v>
      </c>
      <c r="W18" s="2">
        <f t="shared" si="20"/>
        <v>-68.999999996357687</v>
      </c>
      <c r="X18" s="2">
        <f t="shared" si="21"/>
        <v>-119.51150572435542</v>
      </c>
      <c r="Z18" s="2">
        <f t="shared" si="0"/>
        <v>125.08389637002237</v>
      </c>
      <c r="AA18" s="5">
        <f t="shared" si="22"/>
        <v>6.7368421052631504</v>
      </c>
      <c r="AB18" s="5">
        <f t="shared" si="23"/>
        <v>12.916103629977627</v>
      </c>
      <c r="AC18" s="5">
        <f t="shared" si="24"/>
        <v>-6.1792615247144766</v>
      </c>
      <c r="AD18" s="5">
        <f t="shared" si="25"/>
        <v>45.385041551246438</v>
      </c>
      <c r="AE18" s="5">
        <f t="shared" si="25"/>
        <v>166.82573298032125</v>
      </c>
      <c r="AF18" s="5">
        <f t="shared" si="25"/>
        <v>38.183272990816675</v>
      </c>
      <c r="AG18" s="2">
        <f t="shared" si="2"/>
        <v>124.95116768466531</v>
      </c>
      <c r="AH18" s="2">
        <f t="shared" si="3"/>
        <v>132.65788158655116</v>
      </c>
      <c r="AI18" s="5">
        <f t="shared" si="26"/>
        <v>13.048832315334693</v>
      </c>
      <c r="AJ18" s="5">
        <f t="shared" si="27"/>
        <v>-6.3119902100715422</v>
      </c>
      <c r="AK18" s="5">
        <f t="shared" si="28"/>
        <v>5.3421184134488442</v>
      </c>
      <c r="AL18" s="5">
        <f t="shared" si="29"/>
        <v>1.3947236918143062</v>
      </c>
      <c r="AM18" s="4">
        <f t="shared" si="30"/>
        <v>39.841220412038993</v>
      </c>
      <c r="AN18" s="4">
        <f t="shared" si="31"/>
        <v>1.9452541765081279</v>
      </c>
      <c r="AP18" s="4">
        <f t="shared" si="32"/>
        <v>3.3684210527204796</v>
      </c>
      <c r="AQ18" s="4">
        <f t="shared" si="33"/>
        <v>-5.8342764043911988</v>
      </c>
      <c r="AR18" s="4">
        <f t="shared" si="34"/>
        <v>-3.3684210524537659</v>
      </c>
      <c r="AS18" s="4">
        <f t="shared" si="35"/>
        <v>-5.8342764045451858</v>
      </c>
    </row>
    <row r="19" spans="1:45" x14ac:dyDescent="0.3">
      <c r="A19" s="1">
        <v>1.9166666666642413</v>
      </c>
      <c r="B19" s="2">
        <v>122</v>
      </c>
      <c r="C19" s="5"/>
      <c r="E19" s="2">
        <v>1</v>
      </c>
      <c r="F19" s="2">
        <f t="shared" si="4"/>
        <v>0.86602540377681902</v>
      </c>
      <c r="G19" s="2">
        <f t="shared" si="5"/>
        <v>-0.50000000001319755</v>
      </c>
      <c r="H19" s="2">
        <f t="shared" si="6"/>
        <v>0.49999999997360484</v>
      </c>
      <c r="I19" s="2">
        <f t="shared" si="7"/>
        <v>-0.86602540379967785</v>
      </c>
      <c r="J19" s="2">
        <f t="shared" si="8"/>
        <v>0.74999999998680245</v>
      </c>
      <c r="K19" s="2">
        <f t="shared" si="9"/>
        <v>-0.43301270189983893</v>
      </c>
      <c r="L19" s="2">
        <f t="shared" si="10"/>
        <v>0.25000000001319755</v>
      </c>
      <c r="M19" s="2">
        <f t="shared" si="11"/>
        <v>0.43301270186555063</v>
      </c>
      <c r="N19" s="2">
        <f t="shared" si="12"/>
        <v>-0.75000000000659872</v>
      </c>
      <c r="O19" s="2">
        <f t="shared" si="13"/>
        <v>0.43301270191126834</v>
      </c>
      <c r="P19" s="2">
        <f t="shared" si="14"/>
        <v>-0.2499999999934012</v>
      </c>
      <c r="Q19" s="2">
        <f t="shared" si="15"/>
        <v>-0.43301270187698004</v>
      </c>
      <c r="R19" s="2">
        <f t="shared" si="16"/>
        <v>0.24999999997360484</v>
      </c>
      <c r="S19" s="2">
        <f t="shared" si="16"/>
        <v>0.75000000002639511</v>
      </c>
      <c r="T19" s="5">
        <f t="shared" si="17"/>
        <v>122</v>
      </c>
      <c r="U19" s="2">
        <f t="shared" si="18"/>
        <v>105.65509926077192</v>
      </c>
      <c r="V19" s="2">
        <f t="shared" si="19"/>
        <v>-61.000000001610104</v>
      </c>
      <c r="W19" s="2">
        <f t="shared" si="20"/>
        <v>60.999999996779792</v>
      </c>
      <c r="X19" s="2">
        <f t="shared" si="21"/>
        <v>-105.6550992635607</v>
      </c>
      <c r="Z19" s="2">
        <f t="shared" si="0"/>
        <v>125.21532611102296</v>
      </c>
      <c r="AA19" s="5">
        <f t="shared" si="22"/>
        <v>-9.2631578947368496</v>
      </c>
      <c r="AB19" s="5">
        <f t="shared" si="23"/>
        <v>-3.2153261110229607</v>
      </c>
      <c r="AC19" s="5">
        <f t="shared" si="24"/>
        <v>-6.0478317837138889</v>
      </c>
      <c r="AD19" s="5">
        <f t="shared" ref="AD19:AF82" si="36">AA19^2</f>
        <v>85.806094182825618</v>
      </c>
      <c r="AE19" s="5">
        <f t="shared" si="36"/>
        <v>10.338322000226038</v>
      </c>
      <c r="AF19" s="5">
        <f t="shared" si="36"/>
        <v>36.576269284099915</v>
      </c>
      <c r="AG19" s="2">
        <f t="shared" si="2"/>
        <v>126.40994892220776</v>
      </c>
      <c r="AH19" s="2">
        <f t="shared" si="3"/>
        <v>131.33053009000929</v>
      </c>
      <c r="AI19" s="5">
        <f t="shared" si="26"/>
        <v>-4.4099489222077608</v>
      </c>
      <c r="AJ19" s="5">
        <f t="shared" si="27"/>
        <v>-4.8532089725290888</v>
      </c>
      <c r="AK19" s="5">
        <f t="shared" si="28"/>
        <v>-9.3305300900092902</v>
      </c>
      <c r="AL19" s="5">
        <f t="shared" si="29"/>
        <v>6.7372195272440649E-2</v>
      </c>
      <c r="AM19" s="4">
        <f t="shared" si="30"/>
        <v>23.553637331036853</v>
      </c>
      <c r="AN19" s="4">
        <f t="shared" si="31"/>
        <v>4.5390126958278739E-3</v>
      </c>
      <c r="AP19" s="4">
        <f t="shared" si="32"/>
        <v>-8.0221300560379092</v>
      </c>
      <c r="AQ19" s="4">
        <f t="shared" si="33"/>
        <v>4.6315789474906754</v>
      </c>
      <c r="AR19" s="4">
        <f t="shared" si="34"/>
        <v>-4.6315789471239226</v>
      </c>
      <c r="AS19" s="4">
        <f t="shared" si="35"/>
        <v>8.0221300562496545</v>
      </c>
    </row>
    <row r="20" spans="1:45" x14ac:dyDescent="0.3">
      <c r="A20" s="8">
        <v>2</v>
      </c>
      <c r="B20" s="9">
        <v>125</v>
      </c>
      <c r="C20" s="5"/>
      <c r="E20" s="2">
        <v>1</v>
      </c>
      <c r="F20" s="2">
        <f t="shared" si="4"/>
        <v>1</v>
      </c>
      <c r="G20" s="2">
        <f t="shared" si="5"/>
        <v>-4.90059381963448E-16</v>
      </c>
      <c r="H20" s="2">
        <f t="shared" si="6"/>
        <v>1</v>
      </c>
      <c r="I20" s="2">
        <f t="shared" si="7"/>
        <v>-9.8011876392689601E-16</v>
      </c>
      <c r="J20" s="2">
        <f t="shared" si="8"/>
        <v>1</v>
      </c>
      <c r="K20" s="2">
        <f t="shared" si="9"/>
        <v>-4.90059381963448E-16</v>
      </c>
      <c r="L20" s="2">
        <f t="shared" si="10"/>
        <v>2.4015819785039663E-31</v>
      </c>
      <c r="M20" s="2">
        <f t="shared" si="11"/>
        <v>1</v>
      </c>
      <c r="N20" s="2">
        <f t="shared" si="12"/>
        <v>-9.8011876392689601E-16</v>
      </c>
      <c r="O20" s="2">
        <f t="shared" si="13"/>
        <v>4.8031639570079325E-31</v>
      </c>
      <c r="P20" s="2">
        <f t="shared" si="14"/>
        <v>-4.90059381963448E-16</v>
      </c>
      <c r="Q20" s="2">
        <f t="shared" si="15"/>
        <v>-9.8011876392689601E-16</v>
      </c>
      <c r="R20" s="2">
        <f t="shared" si="16"/>
        <v>1</v>
      </c>
      <c r="S20" s="2">
        <f t="shared" si="16"/>
        <v>9.6063279140158651E-31</v>
      </c>
      <c r="T20" s="5">
        <f t="shared" si="17"/>
        <v>125</v>
      </c>
      <c r="U20" s="2">
        <f t="shared" si="18"/>
        <v>125</v>
      </c>
      <c r="V20" s="2">
        <f t="shared" si="19"/>
        <v>-6.1257422745431001E-14</v>
      </c>
      <c r="W20" s="2">
        <f t="shared" si="20"/>
        <v>125</v>
      </c>
      <c r="X20" s="2">
        <f t="shared" si="21"/>
        <v>-1.22514845490862E-13</v>
      </c>
      <c r="Z20" s="2">
        <f t="shared" si="0"/>
        <v>128.17994263099305</v>
      </c>
      <c r="AA20" s="5">
        <f t="shared" si="22"/>
        <v>-6.2631578947368496</v>
      </c>
      <c r="AB20" s="5">
        <f t="shared" si="23"/>
        <v>-3.1799426309930539</v>
      </c>
      <c r="AC20" s="5">
        <f t="shared" si="24"/>
        <v>-3.0832152637437957</v>
      </c>
      <c r="AD20" s="5">
        <f t="shared" si="36"/>
        <v>39.227146814404527</v>
      </c>
      <c r="AE20" s="5">
        <f t="shared" si="36"/>
        <v>10.112035136407025</v>
      </c>
      <c r="AF20" s="5">
        <f t="shared" si="36"/>
        <v>9.5062163625827232</v>
      </c>
      <c r="AG20" s="2">
        <f t="shared" si="2"/>
        <v>129.50729412760498</v>
      </c>
      <c r="AH20" s="2">
        <f t="shared" si="3"/>
        <v>131.19780140458215</v>
      </c>
      <c r="AI20" s="5">
        <f t="shared" si="26"/>
        <v>-4.5072941276049789</v>
      </c>
      <c r="AJ20" s="5">
        <f t="shared" si="27"/>
        <v>-1.7558637671318706</v>
      </c>
      <c r="AK20" s="5">
        <f t="shared" si="28"/>
        <v>-6.197801404582151</v>
      </c>
      <c r="AL20" s="5">
        <f t="shared" si="29"/>
        <v>-6.5356490154698577E-2</v>
      </c>
      <c r="AM20" s="4">
        <f t="shared" si="30"/>
        <v>3.0830575687265243</v>
      </c>
      <c r="AN20" s="4">
        <f t="shared" si="31"/>
        <v>4.2714708053412116E-3</v>
      </c>
      <c r="AP20" s="4">
        <f t="shared" si="32"/>
        <v>-6.2631578947368496</v>
      </c>
      <c r="AQ20" s="4">
        <f t="shared" si="33"/>
        <v>3.0693192870342306E-15</v>
      </c>
      <c r="AR20" s="4">
        <f t="shared" si="34"/>
        <v>-6.2631578947368496</v>
      </c>
      <c r="AS20" s="4">
        <f t="shared" si="35"/>
        <v>6.1386385740684611E-15</v>
      </c>
    </row>
    <row r="21" spans="1:45" x14ac:dyDescent="0.3">
      <c r="C21" s="5"/>
      <c r="T21" s="5"/>
      <c r="AA21" s="5"/>
      <c r="AB21" s="5"/>
      <c r="AC21" s="5"/>
      <c r="AD21" s="5"/>
      <c r="AE21" s="5"/>
      <c r="AF21" s="5"/>
      <c r="AG21" s="2"/>
      <c r="AH21" s="2"/>
      <c r="AI21" s="5"/>
      <c r="AJ21" s="5"/>
      <c r="AK21" s="5"/>
      <c r="AL21" s="5"/>
      <c r="AM21" s="4"/>
      <c r="AN21" s="4"/>
    </row>
    <row r="22" spans="1:45" x14ac:dyDescent="0.3">
      <c r="C22" s="5"/>
      <c r="T22" s="5"/>
      <c r="AA22" s="5"/>
      <c r="AB22" s="5"/>
      <c r="AC22" s="5"/>
      <c r="AD22" s="5"/>
      <c r="AE22" s="5"/>
      <c r="AF22" s="5"/>
      <c r="AG22" s="2"/>
      <c r="AH22" s="2"/>
      <c r="AI22" s="5"/>
      <c r="AJ22" s="5"/>
      <c r="AK22" s="5"/>
      <c r="AL22" s="5"/>
      <c r="AM22" s="4"/>
      <c r="AN22" s="4"/>
    </row>
    <row r="23" spans="1:45" x14ac:dyDescent="0.3">
      <c r="C23" s="5"/>
      <c r="T23" s="5"/>
      <c r="AA23" s="5"/>
      <c r="AB23" s="5"/>
      <c r="AC23" s="5"/>
      <c r="AD23" s="5"/>
      <c r="AE23" s="5"/>
      <c r="AF23" s="5"/>
      <c r="AG23" s="2"/>
      <c r="AH23" s="2"/>
      <c r="AI23" s="5"/>
      <c r="AJ23" s="5"/>
      <c r="AK23" s="5"/>
      <c r="AL23" s="5"/>
      <c r="AM23" s="4"/>
      <c r="AN23" s="4"/>
    </row>
    <row r="24" spans="1:45" x14ac:dyDescent="0.3">
      <c r="C24" s="5"/>
      <c r="T24" s="5"/>
      <c r="AA24" s="5"/>
      <c r="AB24" s="5"/>
      <c r="AC24" s="5"/>
      <c r="AD24" s="5"/>
      <c r="AE24" s="5"/>
      <c r="AF24" s="5"/>
      <c r="AG24" s="2"/>
      <c r="AH24" s="2"/>
      <c r="AI24" s="5"/>
      <c r="AJ24" s="5"/>
      <c r="AK24" s="5"/>
      <c r="AL24" s="5"/>
      <c r="AM24" s="4"/>
      <c r="AN24" s="4"/>
    </row>
    <row r="25" spans="1:45" x14ac:dyDescent="0.3">
      <c r="C25" s="5"/>
      <c r="T25" s="5"/>
      <c r="AA25" s="5"/>
      <c r="AB25" s="5"/>
      <c r="AC25" s="5"/>
      <c r="AD25" s="5"/>
      <c r="AE25" s="5"/>
      <c r="AF25" s="5"/>
      <c r="AG25" s="2"/>
      <c r="AH25" s="2"/>
      <c r="AI25" s="5"/>
      <c r="AJ25" s="5"/>
      <c r="AK25" s="5"/>
      <c r="AL25" s="5"/>
      <c r="AM25" s="4"/>
      <c r="AN25" s="4"/>
    </row>
    <row r="26" spans="1:45" x14ac:dyDescent="0.3">
      <c r="C26" s="5"/>
      <c r="T26" s="5"/>
      <c r="AA26" s="5"/>
      <c r="AB26" s="5"/>
      <c r="AC26" s="5"/>
      <c r="AD26" s="5"/>
      <c r="AE26" s="5"/>
      <c r="AF26" s="5"/>
      <c r="AG26" s="2"/>
      <c r="AH26" s="2"/>
      <c r="AI26" s="5"/>
      <c r="AJ26" s="5"/>
      <c r="AK26" s="5"/>
      <c r="AL26" s="5"/>
      <c r="AM26" s="4"/>
      <c r="AN26" s="4"/>
    </row>
    <row r="27" spans="1:45" x14ac:dyDescent="0.3">
      <c r="C27" s="5"/>
      <c r="T27" s="5"/>
      <c r="AA27" s="5"/>
      <c r="AB27" s="5"/>
      <c r="AC27" s="5"/>
      <c r="AD27" s="5"/>
      <c r="AE27" s="5"/>
      <c r="AF27" s="5"/>
      <c r="AG27" s="2"/>
      <c r="AH27" s="2"/>
      <c r="AI27" s="5"/>
      <c r="AJ27" s="5"/>
      <c r="AK27" s="5"/>
      <c r="AL27" s="5"/>
      <c r="AM27" s="4"/>
      <c r="AN27" s="4"/>
    </row>
    <row r="28" spans="1:45" x14ac:dyDescent="0.3">
      <c r="C28" s="5"/>
      <c r="T28" s="5"/>
      <c r="AA28" s="5"/>
      <c r="AB28" s="5"/>
      <c r="AC28" s="5"/>
      <c r="AD28" s="5"/>
      <c r="AE28" s="5"/>
      <c r="AF28" s="5"/>
      <c r="AG28" s="2"/>
      <c r="AH28" s="2"/>
      <c r="AI28" s="5"/>
      <c r="AJ28" s="5"/>
      <c r="AK28" s="5"/>
      <c r="AL28" s="5"/>
      <c r="AM28" s="4"/>
      <c r="AN28" s="4"/>
    </row>
    <row r="29" spans="1:45" x14ac:dyDescent="0.3">
      <c r="C29" s="5"/>
      <c r="T29" s="5"/>
      <c r="AA29" s="5"/>
      <c r="AB29" s="5"/>
      <c r="AC29" s="5"/>
      <c r="AD29" s="5"/>
      <c r="AE29" s="5"/>
      <c r="AF29" s="5"/>
      <c r="AG29" s="2"/>
      <c r="AH29" s="2"/>
      <c r="AI29" s="5"/>
      <c r="AJ29" s="5"/>
      <c r="AK29" s="5"/>
      <c r="AL29" s="5"/>
      <c r="AM29" s="4"/>
      <c r="AN29" s="4"/>
    </row>
    <row r="30" spans="1:45" x14ac:dyDescent="0.3">
      <c r="C30" s="5"/>
      <c r="T30" s="5"/>
      <c r="AA30" s="5"/>
      <c r="AB30" s="5"/>
      <c r="AC30" s="5"/>
      <c r="AD30" s="5"/>
      <c r="AE30" s="5"/>
      <c r="AF30" s="5"/>
      <c r="AG30" s="2"/>
      <c r="AH30" s="2"/>
      <c r="AI30" s="5"/>
      <c r="AJ30" s="5"/>
      <c r="AK30" s="5"/>
      <c r="AL30" s="5"/>
      <c r="AM30" s="4"/>
      <c r="AN30" s="4"/>
    </row>
    <row r="31" spans="1:45" x14ac:dyDescent="0.3">
      <c r="C31" s="5"/>
      <c r="T31" s="5"/>
      <c r="AA31" s="5"/>
      <c r="AB31" s="5"/>
      <c r="AC31" s="5"/>
      <c r="AD31" s="5"/>
      <c r="AE31" s="5"/>
      <c r="AF31" s="5"/>
      <c r="AG31" s="2"/>
      <c r="AH31" s="2"/>
      <c r="AI31" s="5"/>
      <c r="AJ31" s="5"/>
      <c r="AK31" s="5"/>
      <c r="AL31" s="5"/>
      <c r="AM31" s="4"/>
      <c r="AN31" s="4"/>
    </row>
    <row r="32" spans="1:45" x14ac:dyDescent="0.3">
      <c r="C32" s="5"/>
      <c r="T32" s="5"/>
      <c r="AA32" s="5"/>
      <c r="AB32" s="5"/>
      <c r="AC32" s="5"/>
      <c r="AD32" s="5"/>
      <c r="AE32" s="5"/>
      <c r="AF32" s="5"/>
      <c r="AG32" s="2"/>
      <c r="AH32" s="2"/>
      <c r="AI32" s="5"/>
      <c r="AJ32" s="5"/>
      <c r="AK32" s="5"/>
      <c r="AL32" s="5"/>
      <c r="AM32" s="4"/>
      <c r="AN32" s="4"/>
    </row>
    <row r="33" spans="1:40" x14ac:dyDescent="0.3">
      <c r="C33" s="5"/>
      <c r="T33" s="5"/>
      <c r="AA33" s="5"/>
      <c r="AB33" s="5"/>
      <c r="AC33" s="5"/>
      <c r="AD33" s="5"/>
      <c r="AE33" s="5"/>
      <c r="AF33" s="5"/>
      <c r="AG33" s="2"/>
      <c r="AH33" s="2"/>
      <c r="AI33" s="5"/>
      <c r="AJ33" s="5"/>
      <c r="AK33" s="5"/>
      <c r="AL33" s="5"/>
      <c r="AM33" s="4"/>
      <c r="AN33" s="4"/>
    </row>
    <row r="34" spans="1:40" x14ac:dyDescent="0.3">
      <c r="C34" s="5"/>
      <c r="T34" s="5"/>
      <c r="AA34" s="5"/>
      <c r="AB34" s="5"/>
      <c r="AC34" s="5"/>
      <c r="AD34" s="5"/>
      <c r="AE34" s="5"/>
      <c r="AF34" s="5"/>
      <c r="AG34" s="2"/>
      <c r="AH34" s="2"/>
      <c r="AI34" s="5"/>
      <c r="AJ34" s="5"/>
      <c r="AK34" s="5"/>
      <c r="AL34" s="5"/>
      <c r="AM34" s="4"/>
      <c r="AN34" s="4"/>
    </row>
    <row r="35" spans="1:40" x14ac:dyDescent="0.3">
      <c r="C35" s="5"/>
      <c r="T35" s="5"/>
      <c r="AA35" s="5"/>
      <c r="AB35" s="5"/>
      <c r="AC35" s="5"/>
      <c r="AD35" s="5"/>
      <c r="AE35" s="5"/>
      <c r="AF35" s="5"/>
      <c r="AG35" s="2"/>
      <c r="AH35" s="2"/>
      <c r="AI35" s="5"/>
      <c r="AJ35" s="5"/>
      <c r="AK35" s="5"/>
      <c r="AL35" s="5"/>
      <c r="AM35" s="4"/>
      <c r="AN35" s="4"/>
    </row>
    <row r="36" spans="1:40" x14ac:dyDescent="0.3">
      <c r="C36" s="5"/>
      <c r="T36" s="5"/>
      <c r="AA36" s="5"/>
      <c r="AB36" s="5"/>
      <c r="AC36" s="5"/>
      <c r="AD36" s="5"/>
      <c r="AE36" s="5"/>
      <c r="AF36" s="5"/>
      <c r="AG36" s="2"/>
      <c r="AH36" s="2"/>
      <c r="AI36" s="5"/>
      <c r="AJ36" s="5"/>
      <c r="AK36" s="5"/>
      <c r="AL36" s="5"/>
      <c r="AM36" s="4"/>
      <c r="AN36" s="4"/>
    </row>
    <row r="37" spans="1:40" x14ac:dyDescent="0.3">
      <c r="C37" s="5"/>
      <c r="T37" s="5"/>
      <c r="AA37" s="5"/>
      <c r="AB37" s="5"/>
      <c r="AC37" s="5"/>
      <c r="AD37" s="5"/>
      <c r="AE37" s="5"/>
      <c r="AF37" s="5"/>
      <c r="AG37" s="2"/>
      <c r="AH37" s="2"/>
      <c r="AI37" s="5"/>
      <c r="AJ37" s="5"/>
      <c r="AK37" s="5"/>
      <c r="AL37" s="5"/>
      <c r="AM37" s="4"/>
      <c r="AN37" s="4"/>
    </row>
    <row r="38" spans="1:40" x14ac:dyDescent="0.3">
      <c r="C38" s="5"/>
      <c r="T38" s="5"/>
      <c r="AA38" s="5"/>
      <c r="AB38" s="5"/>
      <c r="AC38" s="5"/>
      <c r="AD38" s="5"/>
      <c r="AE38" s="5"/>
      <c r="AF38" s="5"/>
      <c r="AG38" s="2"/>
      <c r="AH38" s="2"/>
      <c r="AI38" s="5"/>
      <c r="AJ38" s="5"/>
      <c r="AK38" s="5"/>
      <c r="AL38" s="5"/>
      <c r="AM38" s="4"/>
      <c r="AN38" s="4"/>
    </row>
    <row r="39" spans="1:40" x14ac:dyDescent="0.3">
      <c r="C39" s="5"/>
      <c r="T39" s="5"/>
      <c r="AA39" s="5"/>
      <c r="AB39" s="5"/>
      <c r="AC39" s="5"/>
      <c r="AD39" s="5"/>
      <c r="AE39" s="5"/>
      <c r="AF39" s="5"/>
      <c r="AG39" s="2"/>
      <c r="AH39" s="2"/>
      <c r="AI39" s="5"/>
      <c r="AJ39" s="5"/>
      <c r="AK39" s="5"/>
      <c r="AL39" s="5"/>
      <c r="AM39" s="4"/>
      <c r="AN39" s="4"/>
    </row>
    <row r="40" spans="1:40" x14ac:dyDescent="0.3">
      <c r="C40" s="5"/>
      <c r="T40" s="5"/>
      <c r="AA40" s="5"/>
      <c r="AB40" s="5"/>
      <c r="AC40" s="5"/>
      <c r="AD40" s="5"/>
      <c r="AE40" s="5"/>
      <c r="AF40" s="5"/>
      <c r="AG40" s="2"/>
      <c r="AH40" s="2"/>
      <c r="AI40" s="5"/>
      <c r="AJ40" s="5"/>
      <c r="AK40" s="5"/>
      <c r="AL40" s="5"/>
      <c r="AM40" s="4"/>
      <c r="AN40" s="4"/>
    </row>
    <row r="41" spans="1:40" x14ac:dyDescent="0.3">
      <c r="C41" s="5"/>
      <c r="T41" s="5"/>
      <c r="AA41" s="5"/>
      <c r="AB41" s="5"/>
      <c r="AC41" s="5"/>
      <c r="AD41" s="5"/>
      <c r="AE41" s="5"/>
      <c r="AF41" s="5"/>
      <c r="AG41" s="2"/>
      <c r="AH41" s="2"/>
      <c r="AI41" s="5"/>
      <c r="AJ41" s="5"/>
      <c r="AK41" s="5"/>
      <c r="AL41" s="5"/>
      <c r="AM41" s="4"/>
      <c r="AN41" s="4"/>
    </row>
    <row r="42" spans="1:40" x14ac:dyDescent="0.3">
      <c r="C42" s="5"/>
      <c r="T42" s="5"/>
      <c r="AA42" s="5"/>
      <c r="AB42" s="5"/>
      <c r="AC42" s="5"/>
      <c r="AD42" s="5"/>
      <c r="AE42" s="5"/>
      <c r="AF42" s="5"/>
      <c r="AG42" s="2"/>
      <c r="AH42" s="2"/>
      <c r="AI42" s="5"/>
      <c r="AJ42" s="5"/>
      <c r="AK42" s="5"/>
      <c r="AL42" s="5"/>
      <c r="AM42" s="4"/>
      <c r="AN42" s="4"/>
    </row>
    <row r="43" spans="1:40" x14ac:dyDescent="0.3">
      <c r="A43" s="8"/>
      <c r="B43" s="9"/>
      <c r="C43" s="5"/>
      <c r="T43" s="5"/>
      <c r="AA43" s="5"/>
      <c r="AB43" s="5"/>
      <c r="AC43" s="5"/>
      <c r="AD43" s="5"/>
      <c r="AE43" s="5"/>
      <c r="AF43" s="5"/>
      <c r="AG43" s="2"/>
      <c r="AH43" s="2"/>
      <c r="AI43" s="5"/>
      <c r="AJ43" s="5"/>
      <c r="AK43" s="5"/>
      <c r="AL43" s="5"/>
      <c r="AM43" s="4"/>
      <c r="AN43" s="4"/>
    </row>
    <row r="44" spans="1:40" x14ac:dyDescent="0.3">
      <c r="C44" s="5"/>
      <c r="T44" s="5"/>
      <c r="AA44" s="5"/>
      <c r="AB44" s="5"/>
      <c r="AC44" s="5"/>
      <c r="AD44" s="5"/>
      <c r="AE44" s="5"/>
      <c r="AF44" s="5"/>
      <c r="AG44" s="2"/>
      <c r="AH44" s="2"/>
      <c r="AI44" s="5"/>
      <c r="AJ44" s="5"/>
      <c r="AK44" s="5"/>
      <c r="AL44" s="5"/>
      <c r="AM44" s="4"/>
      <c r="AN44" s="4"/>
    </row>
    <row r="45" spans="1:40" x14ac:dyDescent="0.3">
      <c r="C45" s="5"/>
      <c r="T45" s="5"/>
      <c r="AA45" s="5"/>
      <c r="AB45" s="5"/>
      <c r="AC45" s="5"/>
      <c r="AD45" s="5"/>
      <c r="AE45" s="5"/>
      <c r="AF45" s="5"/>
      <c r="AG45" s="2"/>
      <c r="AH45" s="2"/>
      <c r="AI45" s="5"/>
      <c r="AJ45" s="5"/>
      <c r="AK45" s="5"/>
      <c r="AL45" s="5"/>
      <c r="AM45" s="4"/>
      <c r="AN45" s="4"/>
    </row>
    <row r="46" spans="1:40" x14ac:dyDescent="0.3">
      <c r="C46" s="5"/>
      <c r="T46" s="5"/>
      <c r="AA46" s="5"/>
      <c r="AB46" s="5"/>
      <c r="AC46" s="5"/>
      <c r="AD46" s="5"/>
      <c r="AE46" s="5"/>
      <c r="AF46" s="5"/>
      <c r="AG46" s="2"/>
      <c r="AH46" s="2"/>
      <c r="AI46" s="5"/>
      <c r="AJ46" s="5"/>
      <c r="AK46" s="5"/>
      <c r="AL46" s="5"/>
      <c r="AM46" s="4"/>
      <c r="AN46" s="4"/>
    </row>
    <row r="47" spans="1:40" x14ac:dyDescent="0.3">
      <c r="C47" s="5"/>
      <c r="T47" s="5"/>
      <c r="AA47" s="5"/>
      <c r="AB47" s="5"/>
      <c r="AC47" s="5"/>
      <c r="AD47" s="5"/>
      <c r="AE47" s="5"/>
      <c r="AF47" s="5"/>
      <c r="AG47" s="2"/>
      <c r="AH47" s="2"/>
      <c r="AI47" s="5"/>
      <c r="AJ47" s="5"/>
      <c r="AK47" s="5"/>
      <c r="AL47" s="5"/>
      <c r="AM47" s="4"/>
      <c r="AN47" s="4"/>
    </row>
    <row r="48" spans="1:40" x14ac:dyDescent="0.3">
      <c r="C48" s="5"/>
      <c r="T48" s="5"/>
      <c r="AA48" s="5"/>
      <c r="AB48" s="5"/>
      <c r="AC48" s="5"/>
      <c r="AD48" s="5"/>
      <c r="AE48" s="5"/>
      <c r="AF48" s="5"/>
      <c r="AG48" s="2"/>
      <c r="AH48" s="2"/>
      <c r="AI48" s="5"/>
      <c r="AJ48" s="5"/>
      <c r="AK48" s="5"/>
      <c r="AL48" s="5"/>
      <c r="AM48" s="4"/>
      <c r="AN48" s="4"/>
    </row>
    <row r="49" spans="3:40" x14ac:dyDescent="0.3">
      <c r="C49" s="5"/>
      <c r="T49" s="5"/>
      <c r="AA49" s="5"/>
      <c r="AB49" s="5"/>
      <c r="AC49" s="5"/>
      <c r="AD49" s="5"/>
      <c r="AE49" s="5"/>
      <c r="AF49" s="5"/>
      <c r="AG49" s="2"/>
      <c r="AH49" s="2"/>
      <c r="AI49" s="5"/>
      <c r="AJ49" s="5"/>
      <c r="AK49" s="5"/>
      <c r="AL49" s="5"/>
      <c r="AM49" s="4"/>
      <c r="AN49" s="4"/>
    </row>
    <row r="50" spans="3:40" x14ac:dyDescent="0.3">
      <c r="C50" s="5"/>
      <c r="T50" s="5"/>
      <c r="AA50" s="5"/>
      <c r="AB50" s="5"/>
      <c r="AC50" s="5"/>
      <c r="AD50" s="5"/>
      <c r="AE50" s="5"/>
      <c r="AF50" s="5"/>
      <c r="AG50" s="2"/>
      <c r="AH50" s="2"/>
      <c r="AI50" s="5"/>
      <c r="AJ50" s="5"/>
      <c r="AK50" s="5"/>
      <c r="AL50" s="5"/>
      <c r="AM50" s="4"/>
      <c r="AN50" s="4"/>
    </row>
    <row r="51" spans="3:40" x14ac:dyDescent="0.3">
      <c r="C51" s="5"/>
      <c r="T51" s="5"/>
      <c r="AA51" s="5"/>
      <c r="AB51" s="5"/>
      <c r="AC51" s="5"/>
      <c r="AD51" s="5"/>
      <c r="AE51" s="5"/>
      <c r="AF51" s="5"/>
      <c r="AG51" s="2"/>
      <c r="AH51" s="2"/>
      <c r="AI51" s="5"/>
      <c r="AJ51" s="5"/>
      <c r="AK51" s="5"/>
      <c r="AL51" s="5"/>
      <c r="AM51" s="4"/>
      <c r="AN51" s="4"/>
    </row>
    <row r="52" spans="3:40" x14ac:dyDescent="0.3">
      <c r="C52" s="5"/>
      <c r="T52" s="5"/>
      <c r="AA52" s="5"/>
      <c r="AB52" s="5"/>
      <c r="AC52" s="5"/>
      <c r="AD52" s="5"/>
      <c r="AE52" s="5"/>
      <c r="AF52" s="5"/>
      <c r="AG52" s="2"/>
      <c r="AH52" s="2"/>
      <c r="AI52" s="5"/>
      <c r="AJ52" s="5"/>
      <c r="AK52" s="5"/>
      <c r="AL52" s="5"/>
      <c r="AM52" s="4"/>
      <c r="AN52" s="4"/>
    </row>
    <row r="53" spans="3:40" x14ac:dyDescent="0.3">
      <c r="C53" s="5"/>
      <c r="T53" s="5"/>
      <c r="AA53" s="5"/>
      <c r="AB53" s="5"/>
      <c r="AC53" s="5"/>
      <c r="AD53" s="5"/>
      <c r="AE53" s="5"/>
      <c r="AF53" s="5"/>
      <c r="AG53" s="2"/>
      <c r="AH53" s="2"/>
      <c r="AI53" s="5"/>
      <c r="AJ53" s="5"/>
      <c r="AK53" s="5"/>
      <c r="AL53" s="5"/>
      <c r="AM53" s="4"/>
      <c r="AN53" s="4"/>
    </row>
    <row r="54" spans="3:40" x14ac:dyDescent="0.3">
      <c r="C54" s="5"/>
      <c r="T54" s="5"/>
      <c r="AA54" s="5"/>
      <c r="AB54" s="5"/>
      <c r="AC54" s="5"/>
      <c r="AD54" s="5"/>
      <c r="AE54" s="5"/>
      <c r="AF54" s="5"/>
      <c r="AG54" s="2"/>
      <c r="AH54" s="2"/>
      <c r="AI54" s="5"/>
      <c r="AJ54" s="5"/>
      <c r="AK54" s="5"/>
      <c r="AL54" s="5"/>
      <c r="AM54" s="4"/>
      <c r="AN54" s="4"/>
    </row>
    <row r="55" spans="3:40" x14ac:dyDescent="0.3">
      <c r="C55" s="5"/>
      <c r="T55" s="5"/>
      <c r="AA55" s="5"/>
      <c r="AB55" s="5"/>
      <c r="AC55" s="5"/>
      <c r="AD55" s="5"/>
      <c r="AE55" s="5"/>
      <c r="AF55" s="5"/>
      <c r="AG55" s="2"/>
      <c r="AH55" s="2"/>
      <c r="AI55" s="5"/>
      <c r="AJ55" s="5"/>
      <c r="AK55" s="5"/>
      <c r="AL55" s="5"/>
      <c r="AM55" s="4"/>
      <c r="AN55" s="4"/>
    </row>
    <row r="56" spans="3:40" x14ac:dyDescent="0.3">
      <c r="C56" s="5"/>
      <c r="T56" s="5"/>
      <c r="AA56" s="5"/>
      <c r="AB56" s="5"/>
      <c r="AC56" s="5"/>
      <c r="AD56" s="5"/>
      <c r="AE56" s="5"/>
      <c r="AF56" s="5"/>
      <c r="AG56" s="2"/>
      <c r="AH56" s="2"/>
      <c r="AI56" s="5"/>
      <c r="AJ56" s="5"/>
      <c r="AK56" s="5"/>
      <c r="AL56" s="5"/>
      <c r="AM56" s="4"/>
      <c r="AN56" s="4"/>
    </row>
    <row r="57" spans="3:40" x14ac:dyDescent="0.3">
      <c r="C57" s="5"/>
      <c r="T57" s="5"/>
      <c r="AA57" s="5"/>
      <c r="AB57" s="5"/>
      <c r="AC57" s="5"/>
      <c r="AD57" s="5"/>
      <c r="AE57" s="5"/>
      <c r="AF57" s="5"/>
      <c r="AG57" s="2"/>
      <c r="AH57" s="2"/>
      <c r="AI57" s="5"/>
      <c r="AJ57" s="5"/>
      <c r="AK57" s="5"/>
      <c r="AL57" s="5"/>
      <c r="AM57" s="4"/>
      <c r="AN57" s="4"/>
    </row>
    <row r="58" spans="3:40" x14ac:dyDescent="0.3">
      <c r="C58" s="5"/>
      <c r="T58" s="5"/>
      <c r="AA58" s="5"/>
      <c r="AB58" s="5"/>
      <c r="AC58" s="5"/>
      <c r="AD58" s="5"/>
      <c r="AE58" s="5"/>
      <c r="AF58" s="5"/>
      <c r="AG58" s="2"/>
      <c r="AH58" s="2"/>
      <c r="AI58" s="5"/>
      <c r="AJ58" s="5"/>
      <c r="AK58" s="5"/>
      <c r="AL58" s="5"/>
      <c r="AM58" s="4"/>
      <c r="AN58" s="4"/>
    </row>
    <row r="59" spans="3:40" x14ac:dyDescent="0.3">
      <c r="C59" s="5"/>
      <c r="T59" s="5"/>
      <c r="AA59" s="5"/>
      <c r="AB59" s="5"/>
      <c r="AC59" s="5"/>
      <c r="AD59" s="5"/>
      <c r="AE59" s="5"/>
      <c r="AF59" s="5"/>
      <c r="AG59" s="2"/>
      <c r="AH59" s="2"/>
      <c r="AI59" s="5"/>
      <c r="AJ59" s="5"/>
      <c r="AK59" s="5"/>
      <c r="AL59" s="5"/>
      <c r="AM59" s="4"/>
      <c r="AN59" s="4"/>
    </row>
    <row r="60" spans="3:40" x14ac:dyDescent="0.3">
      <c r="C60" s="5"/>
      <c r="T60" s="5"/>
      <c r="AA60" s="5"/>
      <c r="AB60" s="5"/>
      <c r="AC60" s="5"/>
      <c r="AD60" s="5"/>
      <c r="AE60" s="5"/>
      <c r="AF60" s="5"/>
      <c r="AG60" s="2"/>
      <c r="AH60" s="2"/>
      <c r="AI60" s="5"/>
      <c r="AJ60" s="5"/>
      <c r="AK60" s="5"/>
      <c r="AL60" s="5"/>
      <c r="AM60" s="4"/>
      <c r="AN60" s="4"/>
    </row>
    <row r="61" spans="3:40" x14ac:dyDescent="0.3">
      <c r="C61" s="5"/>
      <c r="T61" s="5"/>
      <c r="AA61" s="5"/>
      <c r="AB61" s="5"/>
      <c r="AC61" s="5"/>
      <c r="AD61" s="5"/>
      <c r="AE61" s="5"/>
      <c r="AF61" s="5"/>
      <c r="AG61" s="2"/>
      <c r="AH61" s="2"/>
      <c r="AI61" s="5"/>
      <c r="AJ61" s="5"/>
      <c r="AK61" s="5"/>
      <c r="AL61" s="5"/>
      <c r="AM61" s="4"/>
      <c r="AN61" s="4"/>
    </row>
    <row r="62" spans="3:40" x14ac:dyDescent="0.3">
      <c r="C62" s="5"/>
      <c r="T62" s="5"/>
      <c r="AA62" s="5"/>
      <c r="AB62" s="5"/>
      <c r="AC62" s="5"/>
      <c r="AD62" s="5"/>
      <c r="AE62" s="5"/>
      <c r="AF62" s="5"/>
      <c r="AG62" s="2"/>
      <c r="AH62" s="2"/>
      <c r="AI62" s="5"/>
      <c r="AJ62" s="5"/>
      <c r="AK62" s="5"/>
      <c r="AL62" s="5"/>
      <c r="AM62" s="4"/>
      <c r="AN62" s="4"/>
    </row>
    <row r="63" spans="3:40" x14ac:dyDescent="0.3">
      <c r="C63" s="5"/>
      <c r="T63" s="5"/>
      <c r="AA63" s="5"/>
      <c r="AB63" s="5"/>
      <c r="AC63" s="5"/>
      <c r="AD63" s="5"/>
      <c r="AE63" s="5"/>
      <c r="AF63" s="5"/>
      <c r="AG63" s="2"/>
      <c r="AH63" s="2"/>
      <c r="AI63" s="5"/>
      <c r="AJ63" s="5"/>
      <c r="AK63" s="5"/>
      <c r="AL63" s="5"/>
      <c r="AM63" s="4"/>
      <c r="AN63" s="4"/>
    </row>
    <row r="64" spans="3:40" x14ac:dyDescent="0.3">
      <c r="C64" s="5"/>
      <c r="T64" s="5"/>
      <c r="AA64" s="5"/>
      <c r="AB64" s="5"/>
      <c r="AC64" s="5"/>
      <c r="AD64" s="5"/>
      <c r="AE64" s="5"/>
      <c r="AF64" s="5"/>
      <c r="AG64" s="2"/>
      <c r="AH64" s="2"/>
      <c r="AI64" s="5"/>
      <c r="AJ64" s="5"/>
      <c r="AK64" s="5"/>
      <c r="AL64" s="5"/>
      <c r="AM64" s="4"/>
      <c r="AN64" s="4"/>
    </row>
    <row r="65" spans="1:40" x14ac:dyDescent="0.3">
      <c r="A65" s="8"/>
      <c r="B65" s="9"/>
      <c r="C65" s="5"/>
      <c r="T65" s="5"/>
      <c r="AA65" s="5"/>
      <c r="AB65" s="5"/>
      <c r="AC65" s="5"/>
      <c r="AD65" s="5"/>
      <c r="AE65" s="5"/>
      <c r="AF65" s="5"/>
      <c r="AG65" s="2"/>
      <c r="AH65" s="2"/>
      <c r="AI65" s="5"/>
      <c r="AJ65" s="5"/>
      <c r="AK65" s="5"/>
      <c r="AL65" s="5"/>
      <c r="AM65" s="4"/>
      <c r="AN65" s="4"/>
    </row>
    <row r="66" spans="1:40" x14ac:dyDescent="0.3">
      <c r="C66" s="5"/>
      <c r="T66" s="5"/>
      <c r="AA66" s="5"/>
      <c r="AB66" s="5"/>
      <c r="AC66" s="5"/>
      <c r="AD66" s="5"/>
      <c r="AE66" s="5"/>
      <c r="AF66" s="5"/>
      <c r="AG66" s="2"/>
      <c r="AH66" s="2"/>
      <c r="AI66" s="5"/>
      <c r="AJ66" s="5"/>
      <c r="AK66" s="5"/>
      <c r="AL66" s="5"/>
      <c r="AM66" s="4"/>
      <c r="AN66" s="4"/>
    </row>
    <row r="67" spans="1:40" x14ac:dyDescent="0.3">
      <c r="C67" s="5"/>
      <c r="T67" s="5"/>
      <c r="AA67" s="5"/>
      <c r="AB67" s="5"/>
      <c r="AC67" s="5"/>
      <c r="AD67" s="5"/>
      <c r="AE67" s="5"/>
      <c r="AF67" s="5"/>
      <c r="AG67" s="2"/>
      <c r="AH67" s="2"/>
      <c r="AI67" s="5"/>
      <c r="AJ67" s="5"/>
      <c r="AK67" s="5"/>
      <c r="AL67" s="5"/>
      <c r="AM67" s="4"/>
      <c r="AN67" s="4"/>
    </row>
    <row r="68" spans="1:40" x14ac:dyDescent="0.3">
      <c r="C68" s="5"/>
      <c r="T68" s="5"/>
      <c r="AA68" s="5"/>
      <c r="AB68" s="5"/>
      <c r="AC68" s="5"/>
      <c r="AD68" s="5"/>
      <c r="AE68" s="5"/>
      <c r="AF68" s="5"/>
      <c r="AG68" s="2"/>
      <c r="AH68" s="2"/>
      <c r="AI68" s="5"/>
      <c r="AJ68" s="5"/>
      <c r="AK68" s="5"/>
      <c r="AL68" s="5"/>
      <c r="AM68" s="4"/>
      <c r="AN68" s="4"/>
    </row>
    <row r="69" spans="1:40" x14ac:dyDescent="0.3">
      <c r="C69" s="5"/>
      <c r="T69" s="5"/>
      <c r="AA69" s="5"/>
      <c r="AB69" s="5"/>
      <c r="AC69" s="5"/>
      <c r="AD69" s="5"/>
      <c r="AE69" s="5"/>
      <c r="AF69" s="5"/>
      <c r="AG69" s="2"/>
      <c r="AH69" s="2"/>
      <c r="AI69" s="5"/>
      <c r="AJ69" s="5"/>
      <c r="AK69" s="5"/>
      <c r="AL69" s="5"/>
      <c r="AM69" s="4"/>
      <c r="AN69" s="4"/>
    </row>
    <row r="70" spans="1:40" x14ac:dyDescent="0.3">
      <c r="C70" s="5"/>
      <c r="T70" s="5"/>
      <c r="AA70" s="5"/>
      <c r="AB70" s="5"/>
      <c r="AC70" s="5"/>
      <c r="AD70" s="5"/>
      <c r="AE70" s="5"/>
      <c r="AF70" s="5"/>
      <c r="AG70" s="2"/>
      <c r="AH70" s="2"/>
      <c r="AI70" s="5"/>
      <c r="AJ70" s="5"/>
      <c r="AK70" s="5"/>
      <c r="AL70" s="5"/>
      <c r="AM70" s="4"/>
      <c r="AN70" s="4"/>
    </row>
    <row r="71" spans="1:40" x14ac:dyDescent="0.3">
      <c r="C71" s="5"/>
      <c r="T71" s="5"/>
      <c r="AA71" s="5"/>
      <c r="AB71" s="5"/>
      <c r="AC71" s="5"/>
      <c r="AD71" s="5"/>
      <c r="AE71" s="5"/>
      <c r="AF71" s="5"/>
      <c r="AG71" s="2"/>
      <c r="AH71" s="2"/>
      <c r="AI71" s="5"/>
      <c r="AJ71" s="5"/>
      <c r="AK71" s="5"/>
      <c r="AL71" s="5"/>
      <c r="AM71" s="4"/>
      <c r="AN71" s="4"/>
    </row>
    <row r="72" spans="1:40" x14ac:dyDescent="0.3">
      <c r="C72" s="5"/>
      <c r="T72" s="5"/>
      <c r="AA72" s="5"/>
      <c r="AB72" s="5"/>
      <c r="AC72" s="5"/>
      <c r="AD72" s="5"/>
      <c r="AE72" s="5"/>
      <c r="AF72" s="5"/>
      <c r="AG72" s="2"/>
      <c r="AH72" s="2"/>
      <c r="AI72" s="5"/>
      <c r="AJ72" s="5"/>
      <c r="AK72" s="5"/>
      <c r="AL72" s="5"/>
      <c r="AM72" s="4"/>
      <c r="AN72" s="4"/>
    </row>
    <row r="73" spans="1:40" x14ac:dyDescent="0.3">
      <c r="C73" s="5"/>
      <c r="T73" s="5"/>
      <c r="AA73" s="5"/>
      <c r="AB73" s="5"/>
      <c r="AC73" s="5"/>
      <c r="AD73" s="5"/>
      <c r="AE73" s="5"/>
      <c r="AF73" s="5"/>
      <c r="AG73" s="2"/>
      <c r="AH73" s="2"/>
      <c r="AI73" s="5"/>
      <c r="AJ73" s="5"/>
      <c r="AK73" s="5"/>
      <c r="AL73" s="5"/>
      <c r="AM73" s="4"/>
      <c r="AN73" s="4"/>
    </row>
    <row r="74" spans="1:40" x14ac:dyDescent="0.3">
      <c r="C74" s="5"/>
      <c r="T74" s="5"/>
      <c r="AA74" s="5"/>
      <c r="AB74" s="5"/>
      <c r="AC74" s="5"/>
      <c r="AD74" s="5"/>
      <c r="AE74" s="5"/>
      <c r="AF74" s="5"/>
      <c r="AG74" s="2"/>
      <c r="AH74" s="2"/>
      <c r="AI74" s="5"/>
      <c r="AJ74" s="5"/>
      <c r="AK74" s="5"/>
      <c r="AL74" s="5"/>
      <c r="AM74" s="4"/>
      <c r="AN74" s="4"/>
    </row>
    <row r="75" spans="1:40" x14ac:dyDescent="0.3">
      <c r="C75" s="5"/>
      <c r="T75" s="5"/>
      <c r="AA75" s="5"/>
      <c r="AB75" s="5"/>
      <c r="AC75" s="5"/>
      <c r="AD75" s="5"/>
      <c r="AE75" s="5"/>
      <c r="AF75" s="5"/>
      <c r="AG75" s="2"/>
      <c r="AH75" s="2"/>
      <c r="AI75" s="5"/>
      <c r="AJ75" s="5"/>
      <c r="AK75" s="5"/>
      <c r="AL75" s="5"/>
      <c r="AM75" s="4"/>
      <c r="AN75" s="4"/>
    </row>
    <row r="76" spans="1:40" x14ac:dyDescent="0.3">
      <c r="C76" s="5"/>
      <c r="T76" s="5"/>
      <c r="AA76" s="5"/>
      <c r="AB76" s="5"/>
      <c r="AC76" s="5"/>
      <c r="AD76" s="5"/>
      <c r="AE76" s="5"/>
      <c r="AF76" s="5"/>
      <c r="AG76" s="2"/>
      <c r="AH76" s="2"/>
      <c r="AI76" s="5"/>
      <c r="AJ76" s="5"/>
      <c r="AK76" s="5"/>
      <c r="AL76" s="5"/>
      <c r="AM76" s="4"/>
      <c r="AN76" s="4"/>
    </row>
    <row r="77" spans="1:40" x14ac:dyDescent="0.3">
      <c r="C77" s="5"/>
      <c r="T77" s="5"/>
      <c r="AA77" s="5"/>
      <c r="AB77" s="5"/>
      <c r="AC77" s="5"/>
      <c r="AD77" s="5"/>
      <c r="AE77" s="5"/>
      <c r="AF77" s="5"/>
      <c r="AG77" s="2"/>
      <c r="AH77" s="2"/>
      <c r="AI77" s="5"/>
      <c r="AJ77" s="5"/>
      <c r="AK77" s="5"/>
      <c r="AL77" s="5"/>
      <c r="AM77" s="4"/>
      <c r="AN77" s="4"/>
    </row>
    <row r="78" spans="1:40" x14ac:dyDescent="0.3">
      <c r="C78" s="5"/>
      <c r="T78" s="5"/>
      <c r="AA78" s="5"/>
      <c r="AB78" s="5"/>
      <c r="AC78" s="5"/>
      <c r="AD78" s="5"/>
      <c r="AE78" s="5"/>
      <c r="AF78" s="5"/>
      <c r="AG78" s="2"/>
      <c r="AH78" s="2"/>
      <c r="AI78" s="5"/>
      <c r="AJ78" s="5"/>
      <c r="AK78" s="5"/>
      <c r="AL78" s="5"/>
      <c r="AM78" s="4"/>
      <c r="AN78" s="4"/>
    </row>
    <row r="79" spans="1:40" x14ac:dyDescent="0.3">
      <c r="A79" s="8"/>
      <c r="B79" s="9"/>
      <c r="C79" s="5"/>
      <c r="T79" s="5"/>
      <c r="AA79" s="5"/>
      <c r="AB79" s="5"/>
      <c r="AC79" s="5"/>
      <c r="AD79" s="5"/>
      <c r="AE79" s="5"/>
      <c r="AF79" s="5"/>
      <c r="AG79" s="2"/>
      <c r="AH79" s="2"/>
      <c r="AI79" s="5"/>
      <c r="AJ79" s="5"/>
      <c r="AK79" s="5"/>
      <c r="AL79" s="5"/>
      <c r="AM79" s="4"/>
      <c r="AN79" s="4"/>
    </row>
    <row r="80" spans="1:40" x14ac:dyDescent="0.3">
      <c r="C80" s="5"/>
      <c r="T80" s="5"/>
      <c r="AA80" s="5"/>
      <c r="AB80" s="5"/>
      <c r="AC80" s="5"/>
      <c r="AD80" s="5"/>
      <c r="AE80" s="5"/>
      <c r="AF80" s="5"/>
      <c r="AG80" s="2"/>
      <c r="AH80" s="2"/>
      <c r="AI80" s="5"/>
      <c r="AJ80" s="5"/>
      <c r="AK80" s="5"/>
      <c r="AL80" s="5"/>
      <c r="AM80" s="4"/>
      <c r="AN80" s="4"/>
    </row>
    <row r="81" spans="1:40" x14ac:dyDescent="0.3">
      <c r="C81" s="5"/>
      <c r="T81" s="5"/>
      <c r="AA81" s="5"/>
      <c r="AB81" s="5"/>
      <c r="AC81" s="5"/>
      <c r="AD81" s="5"/>
      <c r="AE81" s="5"/>
      <c r="AF81" s="5"/>
      <c r="AG81" s="2"/>
      <c r="AH81" s="2"/>
      <c r="AI81" s="5"/>
      <c r="AJ81" s="5"/>
      <c r="AK81" s="5"/>
      <c r="AL81" s="5"/>
      <c r="AM81" s="4"/>
      <c r="AN81" s="4"/>
    </row>
    <row r="82" spans="1:40" x14ac:dyDescent="0.3">
      <c r="C82" s="5"/>
      <c r="T82" s="5"/>
      <c r="AA82" s="5"/>
      <c r="AB82" s="5"/>
      <c r="AC82" s="5"/>
      <c r="AD82" s="5"/>
      <c r="AE82" s="5"/>
      <c r="AF82" s="5"/>
      <c r="AG82" s="2"/>
      <c r="AH82" s="2"/>
      <c r="AI82" s="5"/>
      <c r="AJ82" s="5"/>
      <c r="AK82" s="5"/>
      <c r="AL82" s="5"/>
      <c r="AM82" s="4"/>
      <c r="AN82" s="4"/>
    </row>
    <row r="83" spans="1:40" x14ac:dyDescent="0.3">
      <c r="C83" s="5"/>
      <c r="T83" s="5"/>
      <c r="AA83" s="5"/>
      <c r="AB83" s="5"/>
      <c r="AC83" s="5"/>
      <c r="AD83" s="5"/>
      <c r="AE83" s="5"/>
      <c r="AF83" s="5"/>
      <c r="AG83" s="2"/>
      <c r="AH83" s="2"/>
      <c r="AI83" s="5"/>
      <c r="AJ83" s="5"/>
      <c r="AK83" s="5"/>
      <c r="AL83" s="5"/>
      <c r="AM83" s="4"/>
      <c r="AN83" s="4"/>
    </row>
    <row r="84" spans="1:40" x14ac:dyDescent="0.3">
      <c r="C84" s="5"/>
      <c r="T84" s="5"/>
      <c r="AA84" s="5"/>
      <c r="AB84" s="5"/>
      <c r="AC84" s="5"/>
      <c r="AD84" s="5"/>
      <c r="AE84" s="5"/>
      <c r="AF84" s="5"/>
      <c r="AG84" s="2"/>
      <c r="AH84" s="2"/>
      <c r="AI84" s="5"/>
      <c r="AJ84" s="5"/>
      <c r="AK84" s="5"/>
      <c r="AL84" s="5"/>
      <c r="AM84" s="4"/>
      <c r="AN84" s="4"/>
    </row>
    <row r="85" spans="1:40" x14ac:dyDescent="0.3">
      <c r="C85" s="5"/>
      <c r="T85" s="5"/>
      <c r="AA85" s="5"/>
      <c r="AB85" s="5"/>
      <c r="AC85" s="5"/>
      <c r="AD85" s="5"/>
      <c r="AE85" s="5"/>
      <c r="AF85" s="5"/>
      <c r="AG85" s="2"/>
      <c r="AH85" s="2"/>
      <c r="AI85" s="5"/>
      <c r="AJ85" s="5"/>
      <c r="AK85" s="5"/>
      <c r="AL85" s="5"/>
      <c r="AM85" s="4"/>
      <c r="AN85" s="4"/>
    </row>
    <row r="86" spans="1:40" x14ac:dyDescent="0.3">
      <c r="C86" s="5"/>
      <c r="T86" s="5"/>
      <c r="AA86" s="5"/>
      <c r="AB86" s="5"/>
      <c r="AC86" s="5"/>
      <c r="AD86" s="5"/>
      <c r="AE86" s="5"/>
      <c r="AF86" s="5"/>
      <c r="AG86" s="2"/>
      <c r="AH86" s="2"/>
      <c r="AI86" s="5"/>
      <c r="AJ86" s="5"/>
      <c r="AK86" s="5"/>
      <c r="AL86" s="5"/>
      <c r="AM86" s="4"/>
      <c r="AN86" s="4"/>
    </row>
    <row r="87" spans="1:40" x14ac:dyDescent="0.3">
      <c r="C87" s="5"/>
      <c r="T87" s="5"/>
      <c r="AA87" s="5"/>
      <c r="AB87" s="5"/>
      <c r="AC87" s="5"/>
      <c r="AD87" s="5"/>
      <c r="AE87" s="5"/>
      <c r="AF87" s="5"/>
      <c r="AG87" s="2"/>
      <c r="AH87" s="2"/>
      <c r="AI87" s="5"/>
      <c r="AJ87" s="5"/>
      <c r="AK87" s="5"/>
      <c r="AL87" s="5"/>
      <c r="AM87" s="4"/>
      <c r="AN87" s="4"/>
    </row>
    <row r="88" spans="1:40" x14ac:dyDescent="0.3">
      <c r="A88" s="8"/>
      <c r="B88" s="9"/>
      <c r="C88" s="5"/>
      <c r="T88" s="5"/>
      <c r="AA88" s="5"/>
      <c r="AB88" s="5"/>
      <c r="AC88" s="5"/>
      <c r="AD88" s="5"/>
      <c r="AE88" s="5"/>
      <c r="AF88" s="5"/>
      <c r="AG88" s="2"/>
      <c r="AH88" s="2"/>
      <c r="AI88" s="5"/>
      <c r="AJ88" s="5"/>
      <c r="AK88" s="5"/>
      <c r="AL88" s="5"/>
      <c r="AM88" s="4"/>
      <c r="AN88" s="4"/>
    </row>
    <row r="89" spans="1:40" x14ac:dyDescent="0.3">
      <c r="C89" s="5"/>
      <c r="T89" s="5"/>
      <c r="AA89" s="5"/>
      <c r="AB89" s="5"/>
      <c r="AC89" s="5"/>
      <c r="AD89" s="5"/>
      <c r="AE89" s="5"/>
      <c r="AF89" s="5"/>
      <c r="AG89" s="2"/>
      <c r="AH89" s="2"/>
      <c r="AI89" s="5"/>
      <c r="AJ89" s="5"/>
      <c r="AK89" s="5"/>
      <c r="AL89" s="5"/>
      <c r="AM89" s="4"/>
      <c r="AN89" s="4"/>
    </row>
    <row r="90" spans="1:40" x14ac:dyDescent="0.3">
      <c r="C90" s="5"/>
      <c r="T90" s="5"/>
      <c r="AA90" s="5"/>
      <c r="AB90" s="5"/>
      <c r="AC90" s="5"/>
      <c r="AD90" s="5"/>
      <c r="AE90" s="5"/>
      <c r="AF90" s="5"/>
      <c r="AG90" s="2"/>
      <c r="AH90" s="2"/>
      <c r="AI90" s="5"/>
      <c r="AJ90" s="5"/>
      <c r="AK90" s="5"/>
      <c r="AL90" s="5"/>
      <c r="AM90" s="4"/>
      <c r="AN90" s="4"/>
    </row>
    <row r="91" spans="1:40" x14ac:dyDescent="0.3">
      <c r="C91" s="5"/>
      <c r="T91" s="5"/>
      <c r="AA91" s="5"/>
      <c r="AB91" s="5"/>
      <c r="AC91" s="5"/>
      <c r="AD91" s="5"/>
      <c r="AE91" s="5"/>
      <c r="AF91" s="5"/>
      <c r="AG91" s="2"/>
      <c r="AH91" s="2"/>
      <c r="AI91" s="5"/>
      <c r="AJ91" s="5"/>
      <c r="AK91" s="5"/>
      <c r="AL91" s="5"/>
      <c r="AM91" s="4"/>
      <c r="AN91" s="4"/>
    </row>
    <row r="92" spans="1:40" x14ac:dyDescent="0.3">
      <c r="C92" s="5"/>
      <c r="T92" s="5"/>
      <c r="AA92" s="5"/>
      <c r="AB92" s="5"/>
      <c r="AC92" s="5"/>
      <c r="AD92" s="5"/>
      <c r="AE92" s="5"/>
      <c r="AF92" s="5"/>
      <c r="AG92" s="2"/>
      <c r="AH92" s="2"/>
      <c r="AI92" s="5"/>
      <c r="AJ92" s="5"/>
      <c r="AK92" s="5"/>
      <c r="AL92" s="5"/>
      <c r="AM92" s="4"/>
      <c r="AN92" s="4"/>
    </row>
    <row r="93" spans="1:40" x14ac:dyDescent="0.3">
      <c r="C93" s="5"/>
      <c r="T93" s="5"/>
      <c r="AA93" s="5"/>
      <c r="AB93" s="5"/>
      <c r="AC93" s="5"/>
      <c r="AD93" s="5"/>
      <c r="AE93" s="5"/>
      <c r="AF93" s="5"/>
      <c r="AG93" s="2"/>
      <c r="AH93" s="2"/>
      <c r="AI93" s="5"/>
      <c r="AJ93" s="5"/>
      <c r="AK93" s="5"/>
      <c r="AL93" s="5"/>
      <c r="AM93" s="4"/>
      <c r="AN93" s="4"/>
    </row>
    <row r="94" spans="1:40" x14ac:dyDescent="0.3">
      <c r="C94" s="5"/>
      <c r="T94" s="5"/>
      <c r="AA94" s="5"/>
      <c r="AB94" s="5"/>
      <c r="AC94" s="5"/>
      <c r="AD94" s="5"/>
      <c r="AE94" s="5"/>
      <c r="AF94" s="5"/>
      <c r="AG94" s="2"/>
      <c r="AH94" s="2"/>
      <c r="AI94" s="5"/>
      <c r="AJ94" s="5"/>
      <c r="AK94" s="5"/>
      <c r="AL94" s="5"/>
      <c r="AM94" s="4"/>
      <c r="AN94" s="4"/>
    </row>
    <row r="95" spans="1:40" x14ac:dyDescent="0.3">
      <c r="C95" s="5"/>
      <c r="T95" s="5"/>
      <c r="AA95" s="5"/>
      <c r="AB95" s="5"/>
      <c r="AC95" s="5"/>
      <c r="AD95" s="5"/>
      <c r="AE95" s="5"/>
      <c r="AF95" s="5"/>
      <c r="AG95" s="2"/>
      <c r="AH95" s="2"/>
      <c r="AI95" s="5"/>
      <c r="AJ95" s="5"/>
      <c r="AK95" s="5"/>
      <c r="AL95" s="5"/>
      <c r="AM95" s="4"/>
      <c r="AN95" s="4"/>
    </row>
    <row r="96" spans="1:40" x14ac:dyDescent="0.3">
      <c r="C96" s="5"/>
      <c r="T96" s="5"/>
      <c r="AA96" s="5"/>
      <c r="AB96" s="5"/>
      <c r="AC96" s="5"/>
      <c r="AD96" s="5"/>
      <c r="AE96" s="5"/>
      <c r="AF96" s="5"/>
      <c r="AG96" s="2"/>
      <c r="AH96" s="2"/>
      <c r="AI96" s="5"/>
      <c r="AJ96" s="5"/>
      <c r="AK96" s="5"/>
      <c r="AL96" s="5"/>
      <c r="AM96" s="4"/>
      <c r="AN96" s="4"/>
    </row>
    <row r="97" spans="1:40" x14ac:dyDescent="0.3">
      <c r="A97" s="8"/>
      <c r="B97" s="9"/>
      <c r="C97" s="5"/>
      <c r="T97" s="5"/>
      <c r="AA97" s="5"/>
      <c r="AB97" s="5"/>
      <c r="AC97" s="5"/>
      <c r="AD97" s="5"/>
      <c r="AE97" s="5"/>
      <c r="AF97" s="5"/>
      <c r="AG97" s="2"/>
      <c r="AH97" s="2"/>
      <c r="AI97" s="5"/>
      <c r="AJ97" s="5"/>
      <c r="AK97" s="5"/>
      <c r="AL97" s="5"/>
      <c r="AM97" s="4"/>
      <c r="AN97" s="4"/>
    </row>
    <row r="98" spans="1:40" x14ac:dyDescent="0.3">
      <c r="C98" s="5"/>
      <c r="T98" s="5"/>
      <c r="AA98" s="5"/>
      <c r="AB98" s="5"/>
      <c r="AC98" s="5"/>
      <c r="AD98" s="5"/>
      <c r="AE98" s="5"/>
      <c r="AF98" s="5"/>
      <c r="AG98" s="2"/>
      <c r="AH98" s="2"/>
      <c r="AI98" s="5"/>
      <c r="AJ98" s="5"/>
      <c r="AK98" s="5"/>
      <c r="AL98" s="5"/>
      <c r="AM98" s="4"/>
      <c r="AN98" s="4"/>
    </row>
    <row r="99" spans="1:40" x14ac:dyDescent="0.3">
      <c r="C99" s="5"/>
      <c r="T99" s="5"/>
      <c r="AA99" s="5"/>
      <c r="AB99" s="5"/>
      <c r="AC99" s="5"/>
      <c r="AD99" s="5"/>
      <c r="AE99" s="5"/>
      <c r="AF99" s="5"/>
      <c r="AG99" s="2"/>
      <c r="AH99" s="2"/>
      <c r="AI99" s="5"/>
      <c r="AJ99" s="5"/>
      <c r="AK99" s="5"/>
      <c r="AL99" s="5"/>
      <c r="AM99" s="4"/>
      <c r="AN99" s="4"/>
    </row>
    <row r="100" spans="1:40" x14ac:dyDescent="0.3">
      <c r="C100" s="5"/>
      <c r="T100" s="5"/>
      <c r="AA100" s="5"/>
      <c r="AB100" s="5"/>
      <c r="AC100" s="5"/>
      <c r="AD100" s="5"/>
      <c r="AE100" s="5"/>
      <c r="AF100" s="5"/>
      <c r="AG100" s="2"/>
      <c r="AH100" s="2"/>
      <c r="AI100" s="5"/>
      <c r="AJ100" s="5"/>
      <c r="AK100" s="5"/>
      <c r="AL100" s="5"/>
      <c r="AM100" s="4"/>
      <c r="AN100" s="4"/>
    </row>
    <row r="101" spans="1:40" x14ac:dyDescent="0.3">
      <c r="C101" s="5"/>
      <c r="T101" s="5"/>
      <c r="AA101" s="5"/>
      <c r="AB101" s="5"/>
      <c r="AC101" s="5"/>
      <c r="AD101" s="5"/>
      <c r="AE101" s="5"/>
      <c r="AF101" s="5"/>
      <c r="AG101" s="2"/>
      <c r="AH101" s="2"/>
      <c r="AI101" s="5"/>
      <c r="AJ101" s="5"/>
      <c r="AK101" s="5"/>
      <c r="AL101" s="5"/>
      <c r="AM101" s="4"/>
      <c r="AN101" s="4"/>
    </row>
    <row r="102" spans="1:40" x14ac:dyDescent="0.3">
      <c r="C102" s="5"/>
      <c r="T102" s="5"/>
      <c r="AA102" s="5"/>
      <c r="AB102" s="5"/>
      <c r="AC102" s="5"/>
      <c r="AD102" s="5"/>
      <c r="AE102" s="5"/>
      <c r="AF102" s="5"/>
      <c r="AG102" s="2"/>
      <c r="AH102" s="2"/>
      <c r="AI102" s="5"/>
      <c r="AJ102" s="5"/>
      <c r="AK102" s="5"/>
      <c r="AL102" s="5"/>
      <c r="AM102" s="4"/>
      <c r="AN102" s="4"/>
    </row>
    <row r="103" spans="1:40" x14ac:dyDescent="0.3">
      <c r="C103" s="5"/>
      <c r="T103" s="5"/>
      <c r="AA103" s="5"/>
      <c r="AB103" s="5"/>
      <c r="AC103" s="5"/>
      <c r="AD103" s="5"/>
      <c r="AE103" s="5"/>
      <c r="AF103" s="5"/>
      <c r="AG103" s="2"/>
      <c r="AH103" s="2"/>
      <c r="AI103" s="5"/>
      <c r="AJ103" s="5"/>
      <c r="AK103" s="5"/>
      <c r="AL103" s="5"/>
      <c r="AM103" s="4"/>
      <c r="AN103" s="4"/>
    </row>
    <row r="104" spans="1:40" x14ac:dyDescent="0.3">
      <c r="C104" s="5"/>
      <c r="T104" s="5"/>
      <c r="AA104" s="5"/>
      <c r="AB104" s="5"/>
      <c r="AC104" s="5"/>
      <c r="AD104" s="5"/>
      <c r="AE104" s="5"/>
      <c r="AF104" s="5"/>
      <c r="AG104" s="2"/>
      <c r="AH104" s="2"/>
      <c r="AI104" s="5"/>
      <c r="AJ104" s="5"/>
      <c r="AK104" s="5"/>
      <c r="AL104" s="5"/>
      <c r="AM104" s="4"/>
      <c r="AN104" s="4"/>
    </row>
    <row r="105" spans="1:40" x14ac:dyDescent="0.3">
      <c r="A105" s="8"/>
      <c r="B105" s="9"/>
      <c r="C105" s="5"/>
      <c r="T105" s="5"/>
      <c r="AA105" s="5"/>
      <c r="AB105" s="5"/>
      <c r="AC105" s="5"/>
      <c r="AD105" s="5"/>
      <c r="AE105" s="5"/>
      <c r="AF105" s="5"/>
      <c r="AG105" s="2"/>
      <c r="AH105" s="2"/>
      <c r="AI105" s="5"/>
      <c r="AJ105" s="5"/>
      <c r="AK105" s="5"/>
      <c r="AL105" s="5"/>
      <c r="AM105" s="4"/>
      <c r="AN105" s="4"/>
    </row>
    <row r="106" spans="1:40" x14ac:dyDescent="0.3">
      <c r="C106" s="5"/>
      <c r="T106" s="5"/>
      <c r="AA106" s="5"/>
      <c r="AB106" s="5"/>
      <c r="AC106" s="5"/>
      <c r="AD106" s="5"/>
      <c r="AE106" s="5"/>
      <c r="AF106" s="5"/>
      <c r="AG106" s="2"/>
      <c r="AH106" s="2"/>
      <c r="AI106" s="5"/>
      <c r="AJ106" s="5"/>
      <c r="AK106" s="5"/>
      <c r="AL106" s="5"/>
      <c r="AM106" s="4"/>
      <c r="AN106" s="4"/>
    </row>
    <row r="107" spans="1:40" x14ac:dyDescent="0.3">
      <c r="C107" s="5"/>
      <c r="T107" s="5"/>
      <c r="AA107" s="5"/>
      <c r="AB107" s="5"/>
      <c r="AC107" s="5"/>
      <c r="AD107" s="5"/>
      <c r="AE107" s="5"/>
      <c r="AF107" s="5"/>
      <c r="AG107" s="2"/>
      <c r="AH107" s="2"/>
      <c r="AI107" s="5"/>
      <c r="AJ107" s="5"/>
      <c r="AK107" s="5"/>
      <c r="AL107" s="5"/>
      <c r="AM107" s="4"/>
      <c r="AN107" s="4"/>
    </row>
    <row r="108" spans="1:40" x14ac:dyDescent="0.3">
      <c r="C108" s="5"/>
      <c r="T108" s="5"/>
      <c r="AA108" s="5"/>
      <c r="AB108" s="5"/>
      <c r="AC108" s="5"/>
      <c r="AD108" s="5"/>
      <c r="AE108" s="5"/>
      <c r="AF108" s="5"/>
      <c r="AG108" s="2"/>
      <c r="AH108" s="2"/>
      <c r="AI108" s="5"/>
      <c r="AJ108" s="5"/>
      <c r="AK108" s="5"/>
      <c r="AL108" s="5"/>
      <c r="AM108" s="4"/>
      <c r="AN108" s="4"/>
    </row>
    <row r="109" spans="1:40" x14ac:dyDescent="0.3">
      <c r="C109" s="5"/>
      <c r="T109" s="5"/>
      <c r="AA109" s="5"/>
      <c r="AB109" s="5"/>
      <c r="AC109" s="5"/>
      <c r="AD109" s="5"/>
      <c r="AE109" s="5"/>
      <c r="AF109" s="5"/>
      <c r="AG109" s="2"/>
      <c r="AH109" s="2"/>
      <c r="AI109" s="5"/>
      <c r="AJ109" s="5"/>
      <c r="AK109" s="5"/>
      <c r="AL109" s="5"/>
      <c r="AM109" s="4"/>
      <c r="AN109" s="4"/>
    </row>
    <row r="110" spans="1:40" x14ac:dyDescent="0.3">
      <c r="C110" s="5"/>
      <c r="T110" s="5"/>
      <c r="AA110" s="5"/>
      <c r="AB110" s="5"/>
      <c r="AC110" s="5"/>
      <c r="AD110" s="5"/>
      <c r="AE110" s="5"/>
      <c r="AF110" s="5"/>
      <c r="AG110" s="2"/>
      <c r="AH110" s="2"/>
      <c r="AI110" s="5"/>
      <c r="AJ110" s="5"/>
      <c r="AK110" s="5"/>
      <c r="AL110" s="5"/>
      <c r="AM110" s="4"/>
      <c r="AN110" s="4"/>
    </row>
    <row r="111" spans="1:40" x14ac:dyDescent="0.3">
      <c r="C111" s="5"/>
      <c r="T111" s="5"/>
      <c r="AA111" s="5"/>
      <c r="AB111" s="5"/>
      <c r="AC111" s="5"/>
      <c r="AD111" s="5"/>
      <c r="AE111" s="5"/>
      <c r="AF111" s="5"/>
      <c r="AG111" s="2"/>
      <c r="AH111" s="2"/>
      <c r="AI111" s="5"/>
      <c r="AJ111" s="5"/>
      <c r="AK111" s="5"/>
      <c r="AL111" s="5"/>
      <c r="AM111" s="4"/>
      <c r="AN111" s="4"/>
    </row>
    <row r="112" spans="1:40" x14ac:dyDescent="0.3">
      <c r="C112" s="5"/>
      <c r="T112" s="5"/>
      <c r="AA112" s="5"/>
      <c r="AB112" s="5"/>
      <c r="AC112" s="5"/>
      <c r="AD112" s="5"/>
      <c r="AE112" s="5"/>
      <c r="AF112" s="5"/>
      <c r="AG112" s="2"/>
      <c r="AH112" s="2"/>
      <c r="AI112" s="5"/>
      <c r="AJ112" s="5"/>
      <c r="AK112" s="5"/>
      <c r="AL112" s="5"/>
      <c r="AM112" s="4"/>
      <c r="AN112" s="4"/>
    </row>
    <row r="113" spans="1:40" x14ac:dyDescent="0.3">
      <c r="A113" s="8"/>
      <c r="B113" s="9"/>
      <c r="C113" s="5"/>
      <c r="T113" s="5"/>
      <c r="AA113" s="5"/>
      <c r="AB113" s="5"/>
      <c r="AC113" s="5"/>
      <c r="AD113" s="5"/>
      <c r="AE113" s="5"/>
      <c r="AF113" s="5"/>
      <c r="AG113" s="2"/>
      <c r="AH113" s="2"/>
      <c r="AI113" s="5"/>
      <c r="AJ113" s="5"/>
      <c r="AK113" s="5"/>
      <c r="AL113" s="5"/>
      <c r="AM113" s="4"/>
      <c r="AN113" s="4"/>
    </row>
    <row r="114" spans="1:40" x14ac:dyDescent="0.3">
      <c r="C114" s="5"/>
      <c r="T114" s="5"/>
      <c r="AA114" s="5"/>
      <c r="AB114" s="5"/>
      <c r="AC114" s="5"/>
      <c r="AD114" s="5"/>
      <c r="AE114" s="5"/>
      <c r="AF114" s="5"/>
      <c r="AG114" s="2"/>
      <c r="AH114" s="2"/>
      <c r="AI114" s="5"/>
      <c r="AJ114" s="5"/>
      <c r="AK114" s="5"/>
      <c r="AL114" s="5"/>
      <c r="AM114" s="4"/>
      <c r="AN114" s="4"/>
    </row>
    <row r="115" spans="1:40" x14ac:dyDescent="0.3">
      <c r="C115" s="5"/>
      <c r="T115" s="5"/>
      <c r="AA115" s="5"/>
      <c r="AB115" s="5"/>
      <c r="AC115" s="5"/>
      <c r="AD115" s="5"/>
      <c r="AE115" s="5"/>
      <c r="AF115" s="5"/>
      <c r="AG115" s="2"/>
      <c r="AH115" s="2"/>
      <c r="AI115" s="5"/>
      <c r="AJ115" s="5"/>
      <c r="AK115" s="5"/>
      <c r="AL115" s="5"/>
      <c r="AM115" s="4"/>
      <c r="AN115" s="4"/>
    </row>
    <row r="116" spans="1:40" x14ac:dyDescent="0.3">
      <c r="C116" s="5"/>
      <c r="T116" s="5"/>
      <c r="AA116" s="5"/>
      <c r="AB116" s="5"/>
      <c r="AC116" s="5"/>
      <c r="AD116" s="5"/>
      <c r="AE116" s="5"/>
      <c r="AF116" s="5"/>
      <c r="AG116" s="2"/>
      <c r="AH116" s="2"/>
      <c r="AI116" s="5"/>
      <c r="AJ116" s="5"/>
      <c r="AK116" s="5"/>
      <c r="AL116" s="5"/>
      <c r="AM116" s="4"/>
      <c r="AN116" s="4"/>
    </row>
    <row r="117" spans="1:40" x14ac:dyDescent="0.3">
      <c r="C117" s="5"/>
      <c r="T117" s="5"/>
      <c r="AA117" s="5"/>
      <c r="AB117" s="5"/>
      <c r="AC117" s="5"/>
      <c r="AD117" s="5"/>
      <c r="AE117" s="5"/>
      <c r="AF117" s="5"/>
      <c r="AG117" s="2"/>
      <c r="AH117" s="2"/>
      <c r="AI117" s="5"/>
      <c r="AJ117" s="5"/>
      <c r="AK117" s="5"/>
      <c r="AL117" s="5"/>
      <c r="AM117" s="4"/>
      <c r="AN117" s="4"/>
    </row>
    <row r="118" spans="1:40" x14ac:dyDescent="0.3">
      <c r="C118" s="5"/>
      <c r="T118" s="5"/>
      <c r="AA118" s="5"/>
      <c r="AB118" s="5"/>
      <c r="AC118" s="5"/>
      <c r="AD118" s="5"/>
      <c r="AE118" s="5"/>
      <c r="AF118" s="5"/>
      <c r="AG118" s="2"/>
      <c r="AH118" s="2"/>
      <c r="AI118" s="5"/>
      <c r="AJ118" s="5"/>
      <c r="AK118" s="5"/>
      <c r="AL118" s="5"/>
      <c r="AM118" s="4"/>
      <c r="AN118" s="4"/>
    </row>
    <row r="119" spans="1:40" x14ac:dyDescent="0.3">
      <c r="C119" s="5"/>
      <c r="T119" s="5"/>
      <c r="AA119" s="5"/>
      <c r="AB119" s="5"/>
      <c r="AC119" s="5"/>
      <c r="AD119" s="5"/>
      <c r="AE119" s="5"/>
      <c r="AF119" s="5"/>
      <c r="AG119" s="2"/>
      <c r="AH119" s="2"/>
      <c r="AI119" s="5"/>
      <c r="AJ119" s="5"/>
      <c r="AK119" s="5"/>
      <c r="AL119" s="5"/>
      <c r="AM119" s="4"/>
      <c r="AN119" s="4"/>
    </row>
    <row r="120" spans="1:40" x14ac:dyDescent="0.3">
      <c r="A120" s="8"/>
      <c r="B120" s="9"/>
      <c r="C120" s="5"/>
      <c r="T120" s="5"/>
      <c r="AA120" s="5"/>
      <c r="AB120" s="5"/>
      <c r="AC120" s="5"/>
      <c r="AD120" s="5"/>
      <c r="AE120" s="5"/>
      <c r="AF120" s="5"/>
      <c r="AG120" s="2"/>
      <c r="AH120" s="2"/>
      <c r="AI120" s="5"/>
      <c r="AJ120" s="5"/>
      <c r="AK120" s="5"/>
      <c r="AL120" s="5"/>
      <c r="AM120" s="4"/>
      <c r="AN120" s="4"/>
    </row>
    <row r="121" spans="1:40" x14ac:dyDescent="0.3">
      <c r="C121" s="5"/>
      <c r="T121" s="5"/>
      <c r="AA121" s="5"/>
      <c r="AB121" s="5"/>
      <c r="AC121" s="5"/>
      <c r="AD121" s="5"/>
      <c r="AE121" s="5"/>
      <c r="AF121" s="5"/>
      <c r="AG121" s="2"/>
      <c r="AH121" s="2"/>
      <c r="AI121" s="5"/>
      <c r="AJ121" s="5"/>
      <c r="AK121" s="5"/>
      <c r="AL121" s="5"/>
      <c r="AM121" s="4"/>
      <c r="AN121" s="4"/>
    </row>
    <row r="122" spans="1:40" x14ac:dyDescent="0.3">
      <c r="C122" s="5"/>
      <c r="T122" s="5"/>
      <c r="AA122" s="5"/>
      <c r="AB122" s="5"/>
      <c r="AC122" s="5"/>
      <c r="AD122" s="5"/>
      <c r="AE122" s="5"/>
      <c r="AF122" s="5"/>
      <c r="AG122" s="2"/>
      <c r="AH122" s="2"/>
      <c r="AI122" s="5"/>
      <c r="AJ122" s="5"/>
      <c r="AK122" s="5"/>
      <c r="AL122" s="5"/>
      <c r="AM122" s="4"/>
      <c r="AN122" s="4"/>
    </row>
    <row r="123" spans="1:40" x14ac:dyDescent="0.3">
      <c r="C123" s="5"/>
      <c r="T123" s="5"/>
      <c r="AA123" s="5"/>
      <c r="AB123" s="5"/>
      <c r="AC123" s="5"/>
      <c r="AD123" s="5"/>
      <c r="AE123" s="5"/>
      <c r="AF123" s="5"/>
      <c r="AG123" s="2"/>
      <c r="AH123" s="2"/>
      <c r="AI123" s="5"/>
      <c r="AJ123" s="5"/>
      <c r="AK123" s="5"/>
      <c r="AL123" s="5"/>
      <c r="AM123" s="4"/>
      <c r="AN123" s="4"/>
    </row>
    <row r="124" spans="1:40" x14ac:dyDescent="0.3">
      <c r="C124" s="5"/>
      <c r="T124" s="5"/>
      <c r="AA124" s="5"/>
      <c r="AB124" s="5"/>
      <c r="AC124" s="5"/>
      <c r="AD124" s="5"/>
      <c r="AE124" s="5"/>
      <c r="AF124" s="5"/>
      <c r="AG124" s="2"/>
      <c r="AH124" s="2"/>
      <c r="AI124" s="5"/>
      <c r="AJ124" s="5"/>
      <c r="AK124" s="5"/>
      <c r="AL124" s="5"/>
      <c r="AM124" s="4"/>
      <c r="AN124" s="4"/>
    </row>
    <row r="125" spans="1:40" x14ac:dyDescent="0.3">
      <c r="C125" s="5"/>
      <c r="T125" s="5"/>
      <c r="AA125" s="5"/>
      <c r="AB125" s="5"/>
      <c r="AC125" s="5"/>
      <c r="AD125" s="5"/>
      <c r="AE125" s="5"/>
      <c r="AF125" s="5"/>
      <c r="AG125" s="2"/>
      <c r="AH125" s="2"/>
      <c r="AI125" s="5"/>
      <c r="AJ125" s="5"/>
      <c r="AK125" s="5"/>
      <c r="AL125" s="5"/>
      <c r="AM125" s="4"/>
      <c r="AN125" s="4"/>
    </row>
    <row r="126" spans="1:40" x14ac:dyDescent="0.3">
      <c r="A126" s="8"/>
      <c r="B126" s="9"/>
      <c r="C126" s="5"/>
      <c r="T126" s="5"/>
      <c r="AA126" s="5"/>
      <c r="AB126" s="5"/>
      <c r="AC126" s="5"/>
      <c r="AD126" s="5"/>
      <c r="AE126" s="5"/>
      <c r="AF126" s="5"/>
      <c r="AG126" s="2"/>
      <c r="AH126" s="2"/>
      <c r="AI126" s="5"/>
      <c r="AJ126" s="5"/>
      <c r="AK126" s="5"/>
      <c r="AL126" s="5"/>
      <c r="AM126" s="4"/>
      <c r="AN126" s="4"/>
    </row>
    <row r="127" spans="1:40" x14ac:dyDescent="0.3">
      <c r="C127" s="5"/>
      <c r="T127" s="5"/>
      <c r="AA127" s="5"/>
      <c r="AB127" s="5"/>
      <c r="AC127" s="5"/>
      <c r="AD127" s="5"/>
      <c r="AE127" s="5"/>
      <c r="AF127" s="5"/>
      <c r="AG127" s="2"/>
      <c r="AH127" s="2"/>
      <c r="AI127" s="5"/>
      <c r="AJ127" s="5"/>
      <c r="AK127" s="5"/>
      <c r="AL127" s="5"/>
      <c r="AM127" s="4"/>
      <c r="AN127" s="4"/>
    </row>
    <row r="128" spans="1:40" x14ac:dyDescent="0.3">
      <c r="C128" s="5"/>
      <c r="T128" s="5"/>
      <c r="AA128" s="5"/>
      <c r="AB128" s="5"/>
      <c r="AC128" s="5"/>
      <c r="AD128" s="5"/>
      <c r="AE128" s="5"/>
      <c r="AF128" s="5"/>
      <c r="AG128" s="2"/>
      <c r="AH128" s="2"/>
      <c r="AI128" s="5"/>
      <c r="AJ128" s="5"/>
      <c r="AK128" s="5"/>
      <c r="AL128" s="5"/>
      <c r="AM128" s="4"/>
      <c r="AN128" s="4"/>
    </row>
    <row r="129" spans="1:40" x14ac:dyDescent="0.3">
      <c r="C129" s="5"/>
      <c r="T129" s="5"/>
      <c r="AA129" s="5"/>
      <c r="AB129" s="5"/>
      <c r="AC129" s="5"/>
      <c r="AD129" s="5"/>
      <c r="AE129" s="5"/>
      <c r="AF129" s="5"/>
      <c r="AG129" s="2"/>
      <c r="AH129" s="2"/>
      <c r="AI129" s="5"/>
      <c r="AJ129" s="5"/>
      <c r="AK129" s="5"/>
      <c r="AL129" s="5"/>
      <c r="AM129" s="4"/>
      <c r="AN129" s="4"/>
    </row>
    <row r="130" spans="1:40" x14ac:dyDescent="0.3">
      <c r="C130" s="5"/>
      <c r="T130" s="5"/>
      <c r="AA130" s="5"/>
      <c r="AB130" s="5"/>
      <c r="AC130" s="5"/>
      <c r="AD130" s="5"/>
      <c r="AE130" s="5"/>
      <c r="AF130" s="5"/>
      <c r="AG130" s="2"/>
      <c r="AH130" s="2"/>
      <c r="AI130" s="5"/>
      <c r="AJ130" s="5"/>
      <c r="AK130" s="5"/>
      <c r="AL130" s="5"/>
      <c r="AM130" s="4"/>
      <c r="AN130" s="4"/>
    </row>
    <row r="131" spans="1:40" x14ac:dyDescent="0.3">
      <c r="C131" s="5"/>
      <c r="T131" s="5"/>
      <c r="AA131" s="5"/>
      <c r="AB131" s="5"/>
      <c r="AC131" s="5"/>
      <c r="AD131" s="5"/>
      <c r="AE131" s="5"/>
      <c r="AF131" s="5"/>
      <c r="AG131" s="2"/>
      <c r="AH131" s="2"/>
      <c r="AI131" s="5"/>
      <c r="AJ131" s="5"/>
      <c r="AK131" s="5"/>
      <c r="AL131" s="5"/>
      <c r="AM131" s="4"/>
      <c r="AN131" s="4"/>
    </row>
    <row r="132" spans="1:40" x14ac:dyDescent="0.3">
      <c r="A132" s="8"/>
      <c r="B132" s="9"/>
      <c r="C132" s="5"/>
      <c r="T132" s="5"/>
      <c r="AA132" s="5"/>
      <c r="AB132" s="5"/>
      <c r="AC132" s="5"/>
      <c r="AD132" s="5"/>
      <c r="AE132" s="5"/>
      <c r="AF132" s="5"/>
      <c r="AG132" s="2"/>
      <c r="AH132" s="2"/>
      <c r="AI132" s="5"/>
      <c r="AJ132" s="5"/>
      <c r="AK132" s="5"/>
      <c r="AL132" s="5"/>
      <c r="AM132" s="4"/>
      <c r="AN132" s="4"/>
    </row>
    <row r="133" spans="1:40" x14ac:dyDescent="0.3">
      <c r="C133" s="5"/>
      <c r="T133" s="5"/>
      <c r="AA133" s="5"/>
      <c r="AB133" s="5"/>
      <c r="AC133" s="5"/>
      <c r="AD133" s="5"/>
      <c r="AE133" s="5"/>
      <c r="AF133" s="5"/>
      <c r="AG133" s="2"/>
      <c r="AH133" s="2"/>
      <c r="AI133" s="5"/>
      <c r="AJ133" s="5"/>
      <c r="AK133" s="5"/>
      <c r="AL133" s="5"/>
      <c r="AM133" s="4"/>
      <c r="AN133" s="4"/>
    </row>
    <row r="134" spans="1:40" x14ac:dyDescent="0.3">
      <c r="C134" s="5"/>
      <c r="T134" s="5"/>
      <c r="AA134" s="5"/>
      <c r="AB134" s="5"/>
      <c r="AC134" s="5"/>
      <c r="AD134" s="5"/>
      <c r="AE134" s="5"/>
      <c r="AF134" s="5"/>
      <c r="AG134" s="2"/>
      <c r="AH134" s="2"/>
      <c r="AI134" s="5"/>
      <c r="AJ134" s="5"/>
      <c r="AK134" s="5"/>
      <c r="AL134" s="5"/>
      <c r="AM134" s="4"/>
      <c r="AN134" s="4"/>
    </row>
    <row r="135" spans="1:40" x14ac:dyDescent="0.3">
      <c r="C135" s="5"/>
      <c r="T135" s="5"/>
      <c r="AA135" s="5"/>
      <c r="AB135" s="5"/>
      <c r="AC135" s="5"/>
      <c r="AD135" s="5"/>
      <c r="AE135" s="5"/>
      <c r="AF135" s="5"/>
      <c r="AG135" s="2"/>
      <c r="AH135" s="2"/>
      <c r="AI135" s="5"/>
      <c r="AJ135" s="5"/>
      <c r="AK135" s="5"/>
      <c r="AL135" s="5"/>
      <c r="AM135" s="4"/>
      <c r="AN135" s="4"/>
    </row>
    <row r="136" spans="1:40" x14ac:dyDescent="0.3">
      <c r="C136" s="5"/>
      <c r="T136" s="5"/>
      <c r="AA136" s="5"/>
      <c r="AB136" s="5"/>
      <c r="AC136" s="5"/>
      <c r="AD136" s="5"/>
      <c r="AE136" s="5"/>
      <c r="AF136" s="5"/>
      <c r="AG136" s="2"/>
      <c r="AH136" s="2"/>
      <c r="AI136" s="5"/>
      <c r="AJ136" s="5"/>
      <c r="AK136" s="5"/>
      <c r="AL136" s="5"/>
      <c r="AM136" s="4"/>
      <c r="AN136" s="4"/>
    </row>
    <row r="137" spans="1:40" x14ac:dyDescent="0.3">
      <c r="C137" s="5"/>
      <c r="T137" s="5"/>
      <c r="AA137" s="5"/>
      <c r="AB137" s="5"/>
      <c r="AC137" s="5"/>
      <c r="AD137" s="5"/>
      <c r="AE137" s="5"/>
      <c r="AF137" s="5"/>
      <c r="AG137" s="2"/>
      <c r="AH137" s="2"/>
      <c r="AI137" s="5"/>
      <c r="AJ137" s="5"/>
      <c r="AK137" s="5"/>
      <c r="AL137" s="5"/>
      <c r="AM137" s="4"/>
      <c r="AN137" s="4"/>
    </row>
    <row r="138" spans="1:40" x14ac:dyDescent="0.3">
      <c r="A138" s="8"/>
      <c r="B138" s="9"/>
      <c r="C138" s="5"/>
      <c r="T138" s="5"/>
      <c r="AA138" s="5"/>
      <c r="AB138" s="5"/>
      <c r="AC138" s="5"/>
      <c r="AD138" s="5"/>
      <c r="AE138" s="5"/>
      <c r="AF138" s="5"/>
      <c r="AG138" s="2"/>
      <c r="AH138" s="2"/>
      <c r="AI138" s="5"/>
      <c r="AJ138" s="5"/>
      <c r="AK138" s="5"/>
      <c r="AL138" s="5"/>
      <c r="AM138" s="4"/>
      <c r="AN138" s="4"/>
    </row>
    <row r="139" spans="1:40" x14ac:dyDescent="0.3">
      <c r="C139" s="5"/>
      <c r="T139" s="5"/>
      <c r="AA139" s="5"/>
      <c r="AB139" s="5"/>
      <c r="AC139" s="5"/>
      <c r="AD139" s="5"/>
      <c r="AE139" s="5"/>
      <c r="AF139" s="5"/>
      <c r="AG139" s="2"/>
      <c r="AH139" s="2"/>
      <c r="AI139" s="5"/>
      <c r="AJ139" s="5"/>
      <c r="AK139" s="5"/>
      <c r="AL139" s="5"/>
      <c r="AM139" s="4"/>
      <c r="AN139" s="4"/>
    </row>
    <row r="140" spans="1:40" x14ac:dyDescent="0.3">
      <c r="C140" s="5"/>
      <c r="T140" s="5"/>
      <c r="AA140" s="5"/>
      <c r="AB140" s="5"/>
      <c r="AC140" s="5"/>
      <c r="AD140" s="5"/>
      <c r="AE140" s="5"/>
      <c r="AF140" s="5"/>
      <c r="AG140" s="2"/>
      <c r="AH140" s="2"/>
      <c r="AI140" s="5"/>
      <c r="AJ140" s="5"/>
      <c r="AK140" s="5"/>
      <c r="AL140" s="5"/>
      <c r="AM140" s="4"/>
      <c r="AN140" s="4"/>
    </row>
    <row r="141" spans="1:40" x14ac:dyDescent="0.3">
      <c r="C141" s="5"/>
      <c r="T141" s="5"/>
      <c r="AA141" s="5"/>
      <c r="AB141" s="5"/>
      <c r="AC141" s="5"/>
      <c r="AD141" s="5"/>
      <c r="AE141" s="5"/>
      <c r="AF141" s="5"/>
      <c r="AG141" s="2"/>
      <c r="AH141" s="2"/>
      <c r="AI141" s="5"/>
      <c r="AJ141" s="5"/>
      <c r="AK141" s="5"/>
      <c r="AL141" s="5"/>
      <c r="AM141" s="4"/>
      <c r="AN141" s="4"/>
    </row>
    <row r="142" spans="1:40" x14ac:dyDescent="0.3">
      <c r="C142" s="5"/>
      <c r="T142" s="5"/>
      <c r="AA142" s="5"/>
      <c r="AB142" s="5"/>
      <c r="AC142" s="5"/>
      <c r="AD142" s="5"/>
      <c r="AE142" s="5"/>
      <c r="AF142" s="5"/>
      <c r="AG142" s="2"/>
      <c r="AH142" s="2"/>
      <c r="AI142" s="5"/>
      <c r="AJ142" s="5"/>
      <c r="AK142" s="5"/>
      <c r="AL142" s="5"/>
      <c r="AM142" s="4"/>
      <c r="AN142" s="4"/>
    </row>
    <row r="143" spans="1:40" x14ac:dyDescent="0.3">
      <c r="C143" s="5"/>
      <c r="T143" s="5"/>
      <c r="AA143" s="5"/>
      <c r="AB143" s="5"/>
      <c r="AC143" s="5"/>
      <c r="AD143" s="5"/>
      <c r="AE143" s="5"/>
      <c r="AF143" s="5"/>
      <c r="AG143" s="2"/>
      <c r="AH143" s="2"/>
      <c r="AI143" s="5"/>
      <c r="AJ143" s="5"/>
      <c r="AK143" s="5"/>
      <c r="AL143" s="5"/>
      <c r="AM143" s="4"/>
      <c r="AN143" s="4"/>
    </row>
    <row r="144" spans="1:40" x14ac:dyDescent="0.3">
      <c r="A144" s="8"/>
      <c r="B144" s="9"/>
      <c r="C144" s="5"/>
      <c r="T144" s="5"/>
      <c r="AA144" s="5"/>
      <c r="AB144" s="5"/>
      <c r="AC144" s="5"/>
      <c r="AD144" s="5"/>
      <c r="AE144" s="5"/>
      <c r="AF144" s="5"/>
      <c r="AG144" s="2"/>
      <c r="AH144" s="2"/>
      <c r="AI144" s="5"/>
      <c r="AJ144" s="5"/>
      <c r="AK144" s="5"/>
      <c r="AL144" s="5"/>
      <c r="AM144" s="4"/>
      <c r="AN144" s="4"/>
    </row>
    <row r="145" spans="1:40" x14ac:dyDescent="0.3">
      <c r="C145" s="5"/>
      <c r="T145" s="5"/>
      <c r="AA145" s="5"/>
      <c r="AB145" s="5"/>
      <c r="AC145" s="5"/>
      <c r="AD145" s="5"/>
      <c r="AE145" s="5"/>
      <c r="AF145" s="5"/>
      <c r="AG145" s="2"/>
      <c r="AH145" s="2"/>
      <c r="AI145" s="5"/>
      <c r="AJ145" s="5"/>
      <c r="AK145" s="5"/>
      <c r="AL145" s="5"/>
      <c r="AM145" s="4"/>
      <c r="AN145" s="4"/>
    </row>
    <row r="146" spans="1:40" x14ac:dyDescent="0.3">
      <c r="C146" s="5"/>
      <c r="T146" s="5"/>
      <c r="AA146" s="5"/>
      <c r="AB146" s="5"/>
      <c r="AC146" s="5"/>
      <c r="AD146" s="5"/>
      <c r="AE146" s="5"/>
      <c r="AF146" s="5"/>
      <c r="AG146" s="2"/>
      <c r="AH146" s="2"/>
      <c r="AI146" s="5"/>
      <c r="AJ146" s="5"/>
      <c r="AK146" s="5"/>
      <c r="AL146" s="5"/>
      <c r="AM146" s="4"/>
      <c r="AN146" s="4"/>
    </row>
    <row r="147" spans="1:40" x14ac:dyDescent="0.3">
      <c r="C147" s="5"/>
      <c r="T147" s="5"/>
      <c r="AA147" s="5"/>
      <c r="AB147" s="5"/>
      <c r="AC147" s="5"/>
      <c r="AD147" s="5"/>
      <c r="AE147" s="5"/>
      <c r="AF147" s="5"/>
      <c r="AG147" s="2"/>
      <c r="AH147" s="2"/>
      <c r="AI147" s="5"/>
      <c r="AJ147" s="5"/>
      <c r="AK147" s="5"/>
      <c r="AL147" s="5"/>
      <c r="AM147" s="4"/>
      <c r="AN147" s="4"/>
    </row>
    <row r="148" spans="1:40" x14ac:dyDescent="0.3">
      <c r="C148" s="5"/>
      <c r="T148" s="5"/>
      <c r="AA148" s="5"/>
      <c r="AB148" s="5"/>
      <c r="AC148" s="5"/>
      <c r="AD148" s="5"/>
      <c r="AE148" s="5"/>
      <c r="AF148" s="5"/>
      <c r="AG148" s="2"/>
      <c r="AH148" s="2"/>
      <c r="AI148" s="5"/>
      <c r="AJ148" s="5"/>
      <c r="AK148" s="5"/>
      <c r="AL148" s="5"/>
      <c r="AM148" s="4"/>
      <c r="AN148" s="4"/>
    </row>
    <row r="149" spans="1:40" x14ac:dyDescent="0.3">
      <c r="C149" s="5"/>
      <c r="T149" s="5"/>
      <c r="AA149" s="5"/>
      <c r="AB149" s="5"/>
      <c r="AC149" s="5"/>
      <c r="AD149" s="5"/>
      <c r="AE149" s="5"/>
      <c r="AF149" s="5"/>
      <c r="AG149" s="2"/>
      <c r="AH149" s="2"/>
      <c r="AI149" s="5"/>
      <c r="AJ149" s="5"/>
      <c r="AK149" s="5"/>
      <c r="AL149" s="5"/>
      <c r="AM149" s="4"/>
      <c r="AN149" s="4"/>
    </row>
    <row r="150" spans="1:40" x14ac:dyDescent="0.3">
      <c r="A150" s="8"/>
      <c r="B150" s="9"/>
      <c r="C150" s="5"/>
      <c r="T150" s="5"/>
      <c r="AA150" s="5"/>
      <c r="AB150" s="5"/>
      <c r="AC150" s="5"/>
      <c r="AD150" s="5"/>
      <c r="AE150" s="5"/>
      <c r="AF150" s="5"/>
      <c r="AG150" s="2"/>
      <c r="AH150" s="2"/>
      <c r="AI150" s="5"/>
      <c r="AJ150" s="5"/>
      <c r="AK150" s="5"/>
      <c r="AL150" s="5"/>
      <c r="AM150" s="4"/>
      <c r="AN150" s="4"/>
    </row>
    <row r="151" spans="1:40" x14ac:dyDescent="0.3">
      <c r="C151" s="5"/>
      <c r="T151" s="5"/>
      <c r="AA151" s="5"/>
      <c r="AB151" s="5"/>
      <c r="AC151" s="5"/>
      <c r="AD151" s="5"/>
      <c r="AE151" s="5"/>
      <c r="AF151" s="5"/>
      <c r="AG151" s="2"/>
      <c r="AH151" s="2"/>
      <c r="AI151" s="5"/>
      <c r="AJ151" s="5"/>
      <c r="AK151" s="5"/>
      <c r="AL151" s="5"/>
      <c r="AM151" s="4"/>
      <c r="AN151" s="4"/>
    </row>
    <row r="152" spans="1:40" x14ac:dyDescent="0.3">
      <c r="C152" s="5"/>
      <c r="T152" s="5"/>
      <c r="AA152" s="5"/>
      <c r="AB152" s="5"/>
      <c r="AC152" s="5"/>
      <c r="AD152" s="5"/>
      <c r="AE152" s="5"/>
      <c r="AF152" s="5"/>
      <c r="AG152" s="2"/>
      <c r="AH152" s="2"/>
      <c r="AI152" s="5"/>
      <c r="AJ152" s="5"/>
      <c r="AK152" s="5"/>
      <c r="AL152" s="5"/>
      <c r="AM152" s="4"/>
      <c r="AN152" s="4"/>
    </row>
    <row r="153" spans="1:40" x14ac:dyDescent="0.3">
      <c r="C153" s="5"/>
      <c r="T153" s="5"/>
      <c r="AA153" s="5"/>
      <c r="AB153" s="5"/>
      <c r="AC153" s="5"/>
      <c r="AD153" s="5"/>
      <c r="AE153" s="5"/>
      <c r="AF153" s="5"/>
      <c r="AG153" s="2"/>
      <c r="AH153" s="2"/>
      <c r="AI153" s="5"/>
      <c r="AJ153" s="5"/>
      <c r="AK153" s="5"/>
      <c r="AL153" s="5"/>
      <c r="AM153" s="4"/>
      <c r="AN153" s="4"/>
    </row>
    <row r="154" spans="1:40" x14ac:dyDescent="0.3">
      <c r="C154" s="5"/>
      <c r="T154" s="5"/>
      <c r="AA154" s="5"/>
      <c r="AB154" s="5"/>
      <c r="AC154" s="5"/>
      <c r="AD154" s="5"/>
      <c r="AE154" s="5"/>
      <c r="AF154" s="5"/>
      <c r="AG154" s="2"/>
      <c r="AH154" s="2"/>
      <c r="AI154" s="5"/>
      <c r="AJ154" s="5"/>
      <c r="AK154" s="5"/>
      <c r="AL154" s="5"/>
      <c r="AM154" s="4"/>
      <c r="AN154" s="4"/>
    </row>
    <row r="155" spans="1:40" x14ac:dyDescent="0.3">
      <c r="C155" s="5"/>
      <c r="T155" s="5"/>
      <c r="AA155" s="5"/>
      <c r="AB155" s="5"/>
      <c r="AC155" s="5"/>
      <c r="AD155" s="5"/>
      <c r="AE155" s="5"/>
      <c r="AF155" s="5"/>
      <c r="AG155" s="2"/>
      <c r="AH155" s="2"/>
      <c r="AI155" s="5"/>
      <c r="AJ155" s="5"/>
      <c r="AK155" s="5"/>
      <c r="AL155" s="5"/>
      <c r="AM155" s="4"/>
      <c r="AN155" s="4"/>
    </row>
    <row r="156" spans="1:40" x14ac:dyDescent="0.3">
      <c r="A156" s="8"/>
      <c r="B156" s="9"/>
      <c r="C156" s="5"/>
      <c r="T156" s="5"/>
      <c r="AA156" s="5"/>
      <c r="AB156" s="5"/>
      <c r="AC156" s="5"/>
      <c r="AD156" s="5"/>
      <c r="AE156" s="5"/>
      <c r="AF156" s="5"/>
      <c r="AG156" s="2"/>
      <c r="AH156" s="2"/>
      <c r="AI156" s="5"/>
      <c r="AJ156" s="5"/>
      <c r="AK156" s="5"/>
      <c r="AL156" s="5"/>
      <c r="AM156" s="4"/>
      <c r="AN156" s="4"/>
    </row>
    <row r="157" spans="1:40" x14ac:dyDescent="0.3">
      <c r="B157" s="5"/>
      <c r="C157" s="5"/>
      <c r="T157" s="5"/>
      <c r="AA157" s="5"/>
      <c r="AB157" s="5"/>
      <c r="AC157" s="5"/>
      <c r="AD157" s="5"/>
      <c r="AE157" s="5"/>
      <c r="AF157" s="5"/>
      <c r="AG157" s="2"/>
      <c r="AH157" s="2"/>
      <c r="AI157" s="5"/>
      <c r="AJ157" s="5"/>
      <c r="AK157" s="5"/>
      <c r="AL157" s="5"/>
      <c r="AM157" s="4"/>
      <c r="AN157" s="4"/>
    </row>
    <row r="158" spans="1:40" x14ac:dyDescent="0.3">
      <c r="B158" s="5"/>
      <c r="C158" s="5"/>
      <c r="T158" s="5"/>
      <c r="AA158" s="5"/>
      <c r="AB158" s="5"/>
      <c r="AC158" s="5"/>
      <c r="AD158" s="5"/>
      <c r="AE158" s="5"/>
      <c r="AF158" s="5"/>
      <c r="AG158" s="2"/>
      <c r="AH158" s="2"/>
      <c r="AI158" s="5"/>
      <c r="AJ158" s="5"/>
      <c r="AK158" s="5"/>
      <c r="AL158" s="5"/>
      <c r="AM158" s="4"/>
      <c r="AN158" s="4"/>
    </row>
    <row r="159" spans="1:40" x14ac:dyDescent="0.3">
      <c r="B159" s="5"/>
      <c r="C159" s="5"/>
      <c r="T159" s="5"/>
      <c r="AA159" s="5"/>
      <c r="AB159" s="5"/>
      <c r="AC159" s="5"/>
      <c r="AD159" s="5"/>
      <c r="AE159" s="5"/>
      <c r="AF159" s="5"/>
      <c r="AG159" s="2"/>
      <c r="AH159" s="2"/>
      <c r="AI159" s="5"/>
      <c r="AJ159" s="5"/>
      <c r="AK159" s="5"/>
      <c r="AL159" s="5"/>
      <c r="AM159" s="4"/>
      <c r="AN159" s="4"/>
    </row>
    <row r="160" spans="1:40" x14ac:dyDescent="0.3">
      <c r="B160" s="5"/>
      <c r="C160" s="5"/>
      <c r="T160" s="5"/>
      <c r="AA160" s="5"/>
      <c r="AB160" s="5"/>
      <c r="AC160" s="5"/>
      <c r="AD160" s="5"/>
      <c r="AE160" s="5"/>
      <c r="AF160" s="5"/>
      <c r="AG160" s="2"/>
      <c r="AH160" s="2"/>
      <c r="AI160" s="5"/>
      <c r="AJ160" s="5"/>
      <c r="AK160" s="5"/>
      <c r="AL160" s="5"/>
      <c r="AM160" s="4"/>
      <c r="AN160" s="4"/>
    </row>
    <row r="161" spans="2:40" x14ac:dyDescent="0.3">
      <c r="B161" s="5"/>
      <c r="C161" s="5"/>
      <c r="T161" s="5"/>
      <c r="AA161" s="5"/>
      <c r="AB161" s="5"/>
      <c r="AC161" s="5"/>
      <c r="AD161" s="5"/>
      <c r="AE161" s="5"/>
      <c r="AF161" s="5"/>
      <c r="AG161" s="2"/>
      <c r="AH161" s="2"/>
      <c r="AI161" s="5"/>
      <c r="AJ161" s="5"/>
      <c r="AK161" s="5"/>
      <c r="AL161" s="5"/>
      <c r="AM161" s="4"/>
      <c r="AN161" s="4"/>
    </row>
    <row r="162" spans="2:40" x14ac:dyDescent="0.3">
      <c r="B162" s="5"/>
      <c r="C162" s="5"/>
      <c r="T162" s="5"/>
      <c r="AA162" s="5"/>
      <c r="AB162" s="5"/>
      <c r="AC162" s="5"/>
      <c r="AD162" s="5"/>
      <c r="AE162" s="5"/>
      <c r="AF162" s="5"/>
      <c r="AG162" s="2"/>
      <c r="AH162" s="2"/>
      <c r="AI162" s="5"/>
      <c r="AJ162" s="5"/>
      <c r="AK162" s="5"/>
      <c r="AL162" s="5"/>
      <c r="AM162" s="4"/>
      <c r="AN162" s="4"/>
    </row>
    <row r="163" spans="2:40" x14ac:dyDescent="0.3">
      <c r="B163" s="5"/>
      <c r="C163" s="5"/>
      <c r="T163" s="5"/>
      <c r="AA163" s="5"/>
      <c r="AB163" s="5"/>
      <c r="AC163" s="5"/>
      <c r="AD163" s="5"/>
      <c r="AE163" s="5"/>
      <c r="AF163" s="5"/>
      <c r="AG163" s="2"/>
      <c r="AH163" s="2"/>
      <c r="AI163" s="5"/>
      <c r="AJ163" s="5"/>
      <c r="AK163" s="5"/>
      <c r="AL163" s="5"/>
      <c r="AM163" s="4"/>
      <c r="AN163" s="4"/>
    </row>
    <row r="164" spans="2:40" x14ac:dyDescent="0.3">
      <c r="B164" s="5"/>
      <c r="C164" s="5"/>
      <c r="T164" s="5"/>
      <c r="AA164" s="5"/>
      <c r="AB164" s="5"/>
      <c r="AC164" s="5"/>
      <c r="AD164" s="5"/>
      <c r="AE164" s="5"/>
      <c r="AF164" s="5"/>
      <c r="AG164" s="2"/>
      <c r="AH164" s="2"/>
      <c r="AI164" s="5"/>
      <c r="AJ164" s="5"/>
      <c r="AK164" s="5"/>
      <c r="AL164" s="5"/>
      <c r="AM164" s="4"/>
      <c r="AN164" s="4"/>
    </row>
    <row r="165" spans="2:40" x14ac:dyDescent="0.3">
      <c r="B165" s="5"/>
      <c r="C165" s="5"/>
      <c r="T165" s="5"/>
      <c r="AA165" s="5"/>
      <c r="AB165" s="5"/>
      <c r="AC165" s="5"/>
      <c r="AD165" s="5"/>
      <c r="AE165" s="5"/>
      <c r="AF165" s="5"/>
      <c r="AG165" s="2"/>
      <c r="AH165" s="2"/>
      <c r="AI165" s="5"/>
      <c r="AJ165" s="5"/>
      <c r="AK165" s="5"/>
      <c r="AL165" s="5"/>
      <c r="AM165" s="4"/>
      <c r="AN165" s="4"/>
    </row>
    <row r="166" spans="2:40" x14ac:dyDescent="0.3">
      <c r="B166" s="5"/>
      <c r="C166" s="5"/>
      <c r="T166" s="5"/>
      <c r="AA166" s="5"/>
      <c r="AB166" s="5"/>
      <c r="AC166" s="5"/>
      <c r="AD166" s="5"/>
      <c r="AE166" s="5"/>
      <c r="AF166" s="5"/>
      <c r="AG166" s="2"/>
      <c r="AH166" s="2"/>
      <c r="AI166" s="5"/>
      <c r="AJ166" s="5"/>
      <c r="AK166" s="5"/>
      <c r="AL166" s="5"/>
      <c r="AM166" s="4"/>
      <c r="AN166" s="4"/>
    </row>
    <row r="167" spans="2:40" x14ac:dyDescent="0.3">
      <c r="B167" s="5"/>
      <c r="C167" s="5"/>
      <c r="T167" s="5"/>
      <c r="AA167" s="5"/>
      <c r="AB167" s="5"/>
      <c r="AC167" s="5"/>
      <c r="AD167" s="5"/>
      <c r="AE167" s="5"/>
      <c r="AF167" s="5"/>
      <c r="AG167" s="2"/>
      <c r="AH167" s="2"/>
      <c r="AI167" s="5"/>
      <c r="AJ167" s="5"/>
      <c r="AK167" s="5"/>
      <c r="AL167" s="5"/>
      <c r="AM167" s="4"/>
      <c r="AN167" s="4"/>
    </row>
    <row r="168" spans="2:40" x14ac:dyDescent="0.3">
      <c r="B168" s="5"/>
      <c r="C168" s="5"/>
      <c r="T168" s="5"/>
      <c r="AA168" s="5"/>
      <c r="AB168" s="5"/>
      <c r="AC168" s="5"/>
      <c r="AD168" s="5"/>
      <c r="AE168" s="5"/>
      <c r="AF168" s="5"/>
      <c r="AG168" s="2"/>
      <c r="AH168" s="2"/>
      <c r="AI168" s="5"/>
      <c r="AJ168" s="5"/>
      <c r="AK168" s="5"/>
      <c r="AL168" s="5"/>
      <c r="AM168" s="4"/>
      <c r="AN168" s="4"/>
    </row>
    <row r="169" spans="2:40" x14ac:dyDescent="0.3">
      <c r="B169" s="5"/>
      <c r="C169" s="5"/>
      <c r="T169" s="5"/>
      <c r="AA169" s="5"/>
      <c r="AB169" s="5"/>
      <c r="AC169" s="5"/>
      <c r="AD169" s="5"/>
      <c r="AE169" s="5"/>
      <c r="AF169" s="5"/>
      <c r="AG169" s="2"/>
      <c r="AH169" s="2"/>
      <c r="AI169" s="5"/>
      <c r="AJ169" s="5"/>
      <c r="AK169" s="5"/>
      <c r="AL169" s="5"/>
      <c r="AM169" s="4"/>
      <c r="AN169" s="4"/>
    </row>
    <row r="170" spans="2:40" x14ac:dyDescent="0.3">
      <c r="B170" s="5"/>
      <c r="C170" s="5"/>
      <c r="T170" s="5"/>
      <c r="AA170" s="5"/>
      <c r="AB170" s="5"/>
      <c r="AC170" s="5"/>
      <c r="AD170" s="5"/>
      <c r="AE170" s="5"/>
      <c r="AF170" s="5"/>
      <c r="AG170" s="2"/>
      <c r="AH170" s="2"/>
      <c r="AI170" s="5"/>
      <c r="AJ170" s="5"/>
      <c r="AK170" s="5"/>
      <c r="AL170" s="5"/>
      <c r="AM170" s="4"/>
      <c r="AN170" s="4"/>
    </row>
    <row r="171" spans="2:40" x14ac:dyDescent="0.3">
      <c r="B171" s="5"/>
      <c r="C171" s="5"/>
      <c r="T171" s="5"/>
      <c r="AA171" s="5"/>
      <c r="AB171" s="5"/>
      <c r="AC171" s="5"/>
      <c r="AD171" s="5"/>
      <c r="AE171" s="5"/>
      <c r="AF171" s="5"/>
      <c r="AG171" s="2"/>
      <c r="AH171" s="2"/>
      <c r="AI171" s="5"/>
      <c r="AJ171" s="5"/>
      <c r="AK171" s="5"/>
      <c r="AL171" s="5"/>
      <c r="AM171" s="4"/>
      <c r="AN171" s="4"/>
    </row>
    <row r="172" spans="2:40" x14ac:dyDescent="0.3">
      <c r="B172" s="5"/>
      <c r="C172" s="5"/>
      <c r="T172" s="5"/>
      <c r="AA172" s="5"/>
      <c r="AB172" s="5"/>
      <c r="AC172" s="5"/>
      <c r="AD172" s="5"/>
      <c r="AE172" s="5"/>
      <c r="AF172" s="5"/>
      <c r="AG172" s="2"/>
      <c r="AH172" s="2"/>
      <c r="AI172" s="5"/>
      <c r="AJ172" s="5"/>
      <c r="AK172" s="5"/>
      <c r="AL172" s="5"/>
      <c r="AM172" s="4"/>
      <c r="AN172" s="4"/>
    </row>
    <row r="173" spans="2:40" x14ac:dyDescent="0.3">
      <c r="B173" s="5"/>
      <c r="C173" s="5"/>
      <c r="T173" s="5"/>
      <c r="AA173" s="5"/>
      <c r="AB173" s="5"/>
      <c r="AC173" s="5"/>
      <c r="AD173" s="5"/>
      <c r="AE173" s="5"/>
      <c r="AF173" s="5"/>
      <c r="AG173" s="2"/>
      <c r="AH173" s="2"/>
      <c r="AI173" s="5"/>
      <c r="AJ173" s="5"/>
      <c r="AK173" s="5"/>
      <c r="AL173" s="5"/>
      <c r="AM173" s="4"/>
      <c r="AN173" s="4"/>
    </row>
    <row r="174" spans="2:40" x14ac:dyDescent="0.3">
      <c r="B174" s="5"/>
      <c r="C174" s="5"/>
      <c r="T174" s="5"/>
      <c r="AA174" s="5"/>
      <c r="AB174" s="5"/>
      <c r="AC174" s="5"/>
      <c r="AD174" s="5"/>
      <c r="AE174" s="5"/>
      <c r="AF174" s="5"/>
      <c r="AG174" s="2"/>
      <c r="AH174" s="2"/>
      <c r="AI174" s="5"/>
      <c r="AJ174" s="5"/>
      <c r="AK174" s="5"/>
      <c r="AL174" s="5"/>
      <c r="AM174" s="4"/>
      <c r="AN174" s="4"/>
    </row>
    <row r="175" spans="2:40" x14ac:dyDescent="0.3">
      <c r="B175" s="5"/>
      <c r="C175" s="5"/>
      <c r="T175" s="5"/>
      <c r="AA175" s="5"/>
      <c r="AB175" s="5"/>
      <c r="AC175" s="5"/>
      <c r="AD175" s="5"/>
      <c r="AE175" s="5"/>
      <c r="AF175" s="5"/>
      <c r="AG175" s="2"/>
      <c r="AH175" s="2"/>
      <c r="AI175" s="5"/>
      <c r="AJ175" s="5"/>
      <c r="AK175" s="5"/>
      <c r="AL175" s="5"/>
      <c r="AM175" s="4"/>
      <c r="AN175" s="4"/>
    </row>
    <row r="176" spans="2:40" x14ac:dyDescent="0.3">
      <c r="B176" s="5"/>
      <c r="C176" s="5"/>
      <c r="T176" s="5"/>
      <c r="AA176" s="5"/>
      <c r="AB176" s="5"/>
      <c r="AC176" s="5"/>
      <c r="AD176" s="5"/>
      <c r="AE176" s="5"/>
      <c r="AF176" s="5"/>
      <c r="AG176" s="2"/>
      <c r="AH176" s="2"/>
      <c r="AI176" s="5"/>
      <c r="AJ176" s="5"/>
      <c r="AK176" s="5"/>
      <c r="AL176" s="5"/>
      <c r="AM176" s="4"/>
      <c r="AN176" s="4"/>
    </row>
    <row r="177" spans="2:40" x14ac:dyDescent="0.3">
      <c r="B177" s="5"/>
      <c r="C177" s="5"/>
      <c r="T177" s="5"/>
      <c r="AA177" s="5"/>
      <c r="AB177" s="5"/>
      <c r="AC177" s="5"/>
      <c r="AD177" s="5"/>
      <c r="AE177" s="5"/>
      <c r="AF177" s="5"/>
      <c r="AG177" s="2"/>
      <c r="AH177" s="2"/>
      <c r="AI177" s="5"/>
      <c r="AJ177" s="5"/>
      <c r="AK177" s="5"/>
      <c r="AL177" s="5"/>
      <c r="AM177" s="4"/>
      <c r="AN177" s="4"/>
    </row>
    <row r="178" spans="2:40" x14ac:dyDescent="0.3">
      <c r="B178" s="5"/>
      <c r="C178" s="5"/>
      <c r="T178" s="5"/>
      <c r="AA178" s="5"/>
      <c r="AB178" s="5"/>
      <c r="AC178" s="5"/>
      <c r="AD178" s="5"/>
      <c r="AE178" s="5"/>
      <c r="AF178" s="5"/>
      <c r="AG178" s="2"/>
      <c r="AH178" s="2"/>
      <c r="AI178" s="5"/>
      <c r="AJ178" s="5"/>
      <c r="AK178" s="5"/>
      <c r="AL178" s="5"/>
      <c r="AM178" s="4"/>
      <c r="AN178" s="4"/>
    </row>
    <row r="179" spans="2:40" x14ac:dyDescent="0.3">
      <c r="B179" s="5"/>
      <c r="C179" s="5"/>
      <c r="T179" s="5"/>
      <c r="AA179" s="5"/>
      <c r="AB179" s="5"/>
      <c r="AC179" s="5"/>
      <c r="AD179" s="5"/>
      <c r="AE179" s="5"/>
      <c r="AF179" s="5"/>
      <c r="AG179" s="2"/>
      <c r="AH179" s="2"/>
      <c r="AI179" s="5"/>
      <c r="AJ179" s="5"/>
      <c r="AK179" s="5"/>
      <c r="AL179" s="5"/>
      <c r="AM179" s="4"/>
      <c r="AN179" s="4"/>
    </row>
    <row r="180" spans="2:40" x14ac:dyDescent="0.3">
      <c r="B180" s="5"/>
      <c r="C180" s="5"/>
      <c r="T180" s="5"/>
      <c r="AA180" s="5"/>
      <c r="AB180" s="5"/>
      <c r="AC180" s="5"/>
      <c r="AD180" s="5"/>
      <c r="AE180" s="5"/>
      <c r="AF180" s="5"/>
      <c r="AG180" s="2"/>
      <c r="AH180" s="2"/>
      <c r="AI180" s="5"/>
      <c r="AJ180" s="5"/>
      <c r="AK180" s="5"/>
      <c r="AL180" s="5"/>
      <c r="AM180" s="4"/>
      <c r="AN180" s="4"/>
    </row>
    <row r="181" spans="2:40" x14ac:dyDescent="0.3">
      <c r="B181" s="5"/>
      <c r="C181" s="5"/>
      <c r="T181" s="5"/>
      <c r="AA181" s="5"/>
      <c r="AB181" s="5"/>
      <c r="AC181" s="5"/>
      <c r="AD181" s="5"/>
      <c r="AE181" s="5"/>
      <c r="AF181" s="5"/>
      <c r="AG181" s="2"/>
      <c r="AH181" s="2"/>
      <c r="AI181" s="5"/>
      <c r="AJ181" s="5"/>
      <c r="AK181" s="5"/>
      <c r="AL181" s="5"/>
      <c r="AM181" s="4"/>
      <c r="AN181" s="4"/>
    </row>
    <row r="182" spans="2:40" x14ac:dyDescent="0.3">
      <c r="B182" s="5"/>
      <c r="C182" s="5"/>
      <c r="T182" s="5"/>
      <c r="AA182" s="5"/>
      <c r="AB182" s="5"/>
      <c r="AC182" s="5"/>
      <c r="AD182" s="5"/>
      <c r="AE182" s="5"/>
      <c r="AF182" s="5"/>
      <c r="AG182" s="2"/>
      <c r="AH182" s="2"/>
      <c r="AI182" s="5"/>
      <c r="AJ182" s="5"/>
      <c r="AK182" s="5"/>
      <c r="AL182" s="5"/>
      <c r="AM182" s="4"/>
      <c r="AN182" s="4"/>
    </row>
    <row r="183" spans="2:40" x14ac:dyDescent="0.3">
      <c r="B183" s="5"/>
      <c r="C183" s="5"/>
      <c r="T183" s="5"/>
      <c r="AA183" s="5"/>
      <c r="AB183" s="5"/>
      <c r="AC183" s="5"/>
      <c r="AD183" s="5"/>
      <c r="AE183" s="5"/>
      <c r="AF183" s="5"/>
      <c r="AG183" s="2"/>
      <c r="AH183" s="2"/>
      <c r="AI183" s="5"/>
      <c r="AJ183" s="5"/>
      <c r="AK183" s="5"/>
      <c r="AL183" s="5"/>
      <c r="AM183" s="4"/>
      <c r="AN183" s="4"/>
    </row>
    <row r="184" spans="2:40" x14ac:dyDescent="0.3">
      <c r="B184" s="5"/>
      <c r="C184" s="5"/>
      <c r="T184" s="5"/>
      <c r="AA184" s="5"/>
      <c r="AB184" s="5"/>
      <c r="AC184" s="5"/>
      <c r="AD184" s="5"/>
      <c r="AE184" s="5"/>
      <c r="AF184" s="5"/>
      <c r="AG184" s="2"/>
      <c r="AH184" s="2"/>
      <c r="AI184" s="5"/>
      <c r="AJ184" s="5"/>
      <c r="AK184" s="5"/>
      <c r="AL184" s="5"/>
      <c r="AM184" s="4"/>
      <c r="AN184" s="4"/>
    </row>
    <row r="185" spans="2:40" x14ac:dyDescent="0.3">
      <c r="B185" s="5"/>
      <c r="C185" s="5"/>
      <c r="T185" s="5"/>
      <c r="AA185" s="5"/>
      <c r="AB185" s="5"/>
      <c r="AC185" s="5"/>
      <c r="AD185" s="5"/>
      <c r="AE185" s="5"/>
      <c r="AF185" s="5"/>
      <c r="AG185" s="2"/>
      <c r="AH185" s="2"/>
      <c r="AI185" s="5"/>
      <c r="AJ185" s="5"/>
      <c r="AK185" s="5"/>
      <c r="AL185" s="5"/>
      <c r="AM185" s="4"/>
      <c r="AN185" s="4"/>
    </row>
    <row r="186" spans="2:40" x14ac:dyDescent="0.3">
      <c r="B186" s="5"/>
      <c r="C186" s="5"/>
      <c r="T186" s="5"/>
      <c r="AA186" s="5"/>
      <c r="AB186" s="5"/>
      <c r="AC186" s="5"/>
      <c r="AD186" s="5"/>
      <c r="AE186" s="5"/>
      <c r="AF186" s="5"/>
      <c r="AG186" s="2"/>
      <c r="AH186" s="2"/>
      <c r="AI186" s="5"/>
      <c r="AJ186" s="5"/>
      <c r="AK186" s="5"/>
      <c r="AL186" s="5"/>
      <c r="AM186" s="4"/>
      <c r="AN186" s="4"/>
    </row>
    <row r="187" spans="2:40" x14ac:dyDescent="0.3">
      <c r="B187" s="5"/>
      <c r="C187" s="5"/>
      <c r="T187" s="5"/>
      <c r="AA187" s="5"/>
      <c r="AB187" s="5"/>
      <c r="AC187" s="5"/>
      <c r="AD187" s="5"/>
      <c r="AE187" s="5"/>
      <c r="AF187" s="5"/>
      <c r="AG187" s="2"/>
      <c r="AH187" s="2"/>
      <c r="AI187" s="5"/>
      <c r="AJ187" s="5"/>
      <c r="AK187" s="5"/>
      <c r="AL187" s="5"/>
      <c r="AM187" s="4"/>
      <c r="AN187" s="4"/>
    </row>
    <row r="188" spans="2:40" x14ac:dyDescent="0.3">
      <c r="B188" s="5"/>
      <c r="C188" s="5"/>
      <c r="T188" s="5"/>
      <c r="AA188" s="5"/>
      <c r="AB188" s="5"/>
      <c r="AC188" s="5"/>
      <c r="AD188" s="5"/>
      <c r="AE188" s="5"/>
      <c r="AF188" s="5"/>
      <c r="AG188" s="2"/>
      <c r="AH188" s="2"/>
      <c r="AI188" s="5"/>
      <c r="AJ188" s="5"/>
      <c r="AK188" s="5"/>
      <c r="AL188" s="5"/>
      <c r="AM188" s="4"/>
      <c r="AN188" s="4"/>
    </row>
    <row r="189" spans="2:40" x14ac:dyDescent="0.3">
      <c r="B189" s="5"/>
      <c r="C189" s="5"/>
      <c r="T189" s="5"/>
      <c r="AA189" s="5"/>
      <c r="AB189" s="5"/>
      <c r="AC189" s="5"/>
      <c r="AD189" s="5"/>
      <c r="AE189" s="5"/>
      <c r="AF189" s="5"/>
      <c r="AG189" s="2"/>
      <c r="AH189" s="2"/>
      <c r="AI189" s="5"/>
      <c r="AJ189" s="5"/>
      <c r="AK189" s="5"/>
      <c r="AL189" s="5"/>
      <c r="AM189" s="4"/>
      <c r="AN189" s="4"/>
    </row>
    <row r="190" spans="2:40" x14ac:dyDescent="0.3">
      <c r="B190" s="5"/>
      <c r="C190" s="5"/>
      <c r="T190" s="5"/>
      <c r="AA190" s="5"/>
      <c r="AB190" s="5"/>
      <c r="AC190" s="5"/>
      <c r="AD190" s="5"/>
      <c r="AE190" s="5"/>
      <c r="AF190" s="5"/>
      <c r="AG190" s="2"/>
      <c r="AH190" s="2"/>
      <c r="AI190" s="5"/>
      <c r="AJ190" s="5"/>
      <c r="AK190" s="5"/>
      <c r="AL190" s="5"/>
      <c r="AM190" s="4"/>
      <c r="AN190" s="4"/>
    </row>
    <row r="191" spans="2:40" x14ac:dyDescent="0.3">
      <c r="B191" s="5"/>
      <c r="C191" s="5"/>
      <c r="T191" s="5"/>
      <c r="AA191" s="5"/>
      <c r="AB191" s="5"/>
      <c r="AC191" s="5"/>
      <c r="AD191" s="5"/>
      <c r="AE191" s="5"/>
      <c r="AF191" s="5"/>
      <c r="AG191" s="2"/>
      <c r="AH191" s="2"/>
      <c r="AI191" s="5"/>
      <c r="AJ191" s="5"/>
      <c r="AK191" s="5"/>
      <c r="AL191" s="5"/>
      <c r="AM191" s="4"/>
      <c r="AN191" s="4"/>
    </row>
    <row r="192" spans="2:40" x14ac:dyDescent="0.3">
      <c r="B192" s="5"/>
      <c r="C192" s="5"/>
      <c r="T192" s="5"/>
      <c r="AA192" s="5"/>
      <c r="AB192" s="5"/>
      <c r="AC192" s="5"/>
      <c r="AD192" s="5"/>
      <c r="AE192" s="5"/>
      <c r="AF192" s="5"/>
      <c r="AG192" s="2"/>
      <c r="AH192" s="2"/>
      <c r="AI192" s="5"/>
      <c r="AJ192" s="5"/>
      <c r="AK192" s="5"/>
      <c r="AL192" s="5"/>
      <c r="AM192" s="4"/>
      <c r="AN192" s="4"/>
    </row>
    <row r="193" spans="2:40" x14ac:dyDescent="0.3">
      <c r="B193" s="5"/>
      <c r="C193" s="5"/>
      <c r="T193" s="5"/>
      <c r="AA193" s="5"/>
      <c r="AB193" s="5"/>
      <c r="AC193" s="5"/>
      <c r="AD193" s="5"/>
      <c r="AE193" s="5"/>
      <c r="AF193" s="5"/>
      <c r="AG193" s="2"/>
      <c r="AH193" s="2"/>
      <c r="AI193" s="5"/>
      <c r="AJ193" s="5"/>
      <c r="AK193" s="5"/>
      <c r="AL193" s="5"/>
      <c r="AM193" s="4"/>
      <c r="AN193" s="4"/>
    </row>
    <row r="194" spans="2:40" x14ac:dyDescent="0.3">
      <c r="B194" s="5"/>
      <c r="C194" s="5"/>
      <c r="T194" s="5"/>
      <c r="AA194" s="5"/>
      <c r="AB194" s="5"/>
      <c r="AC194" s="5"/>
      <c r="AD194" s="5"/>
      <c r="AE194" s="5"/>
      <c r="AF194" s="5"/>
      <c r="AG194" s="2"/>
      <c r="AH194" s="2"/>
      <c r="AI194" s="5"/>
      <c r="AJ194" s="5"/>
      <c r="AK194" s="5"/>
      <c r="AL194" s="5"/>
      <c r="AM194" s="4"/>
      <c r="AN194" s="4"/>
    </row>
    <row r="195" spans="2:40" x14ac:dyDescent="0.3">
      <c r="B195" s="5"/>
      <c r="C195" s="5"/>
      <c r="T195" s="5"/>
      <c r="AA195" s="5"/>
      <c r="AB195" s="5"/>
      <c r="AC195" s="5"/>
      <c r="AD195" s="5"/>
      <c r="AE195" s="5"/>
      <c r="AF195" s="5"/>
      <c r="AG195" s="2"/>
      <c r="AH195" s="2"/>
      <c r="AI195" s="5"/>
      <c r="AJ195" s="5"/>
      <c r="AK195" s="5"/>
      <c r="AL195" s="5"/>
      <c r="AM195" s="4"/>
      <c r="AN195" s="4"/>
    </row>
    <row r="196" spans="2:40" x14ac:dyDescent="0.3">
      <c r="B196" s="5"/>
      <c r="C196" s="5"/>
      <c r="T196" s="5"/>
      <c r="AA196" s="5"/>
      <c r="AB196" s="5"/>
      <c r="AC196" s="5"/>
      <c r="AD196" s="5"/>
      <c r="AE196" s="5"/>
      <c r="AF196" s="5"/>
      <c r="AG196" s="2"/>
      <c r="AH196" s="2"/>
      <c r="AI196" s="5"/>
      <c r="AJ196" s="5"/>
      <c r="AK196" s="5"/>
      <c r="AL196" s="5"/>
      <c r="AM196" s="4"/>
      <c r="AN196" s="4"/>
    </row>
    <row r="197" spans="2:40" x14ac:dyDescent="0.3">
      <c r="B197" s="5"/>
      <c r="C197" s="5"/>
      <c r="T197" s="5"/>
      <c r="AA197" s="5"/>
      <c r="AB197" s="5"/>
      <c r="AC197" s="5"/>
      <c r="AD197" s="5"/>
      <c r="AE197" s="5"/>
      <c r="AF197" s="5"/>
      <c r="AG197" s="2"/>
      <c r="AH197" s="2"/>
      <c r="AI197" s="5"/>
      <c r="AJ197" s="5"/>
      <c r="AK197" s="5"/>
      <c r="AL197" s="5"/>
      <c r="AM197" s="4"/>
      <c r="AN197" s="4"/>
    </row>
    <row r="198" spans="2:40" x14ac:dyDescent="0.3">
      <c r="B198" s="5"/>
      <c r="C198" s="5"/>
      <c r="T198" s="5"/>
      <c r="AA198" s="5"/>
      <c r="AB198" s="5"/>
      <c r="AC198" s="5"/>
      <c r="AD198" s="5"/>
      <c r="AE198" s="5"/>
      <c r="AF198" s="5"/>
      <c r="AG198" s="2"/>
      <c r="AH198" s="2"/>
      <c r="AI198" s="5"/>
      <c r="AJ198" s="5"/>
      <c r="AK198" s="5"/>
      <c r="AL198" s="5"/>
      <c r="AM198" s="4"/>
      <c r="AN198" s="4"/>
    </row>
    <row r="199" spans="2:40" x14ac:dyDescent="0.3">
      <c r="B199" s="5"/>
      <c r="C199" s="5"/>
      <c r="T199" s="5"/>
      <c r="AA199" s="5"/>
      <c r="AB199" s="5"/>
      <c r="AC199" s="5"/>
      <c r="AD199" s="5"/>
      <c r="AE199" s="5"/>
      <c r="AF199" s="5"/>
      <c r="AG199" s="2"/>
      <c r="AH199" s="2"/>
      <c r="AI199" s="5"/>
      <c r="AJ199" s="5"/>
      <c r="AK199" s="5"/>
      <c r="AL199" s="5"/>
      <c r="AM199" s="4"/>
      <c r="AN199" s="4"/>
    </row>
    <row r="200" spans="2:40" x14ac:dyDescent="0.3">
      <c r="B200" s="5"/>
      <c r="C200" s="5"/>
      <c r="T200" s="5"/>
      <c r="AA200" s="5"/>
      <c r="AB200" s="5"/>
      <c r="AC200" s="5"/>
      <c r="AD200" s="5"/>
      <c r="AE200" s="5"/>
      <c r="AF200" s="5"/>
      <c r="AG200" s="2"/>
      <c r="AH200" s="2"/>
      <c r="AI200" s="5"/>
      <c r="AJ200" s="5"/>
      <c r="AK200" s="5"/>
      <c r="AL200" s="5"/>
      <c r="AM200" s="4"/>
      <c r="AN200" s="4"/>
    </row>
    <row r="201" spans="2:40" x14ac:dyDescent="0.3">
      <c r="B201" s="5"/>
      <c r="C201" s="5"/>
      <c r="T201" s="5"/>
      <c r="AA201" s="5"/>
      <c r="AB201" s="5"/>
      <c r="AC201" s="5"/>
      <c r="AD201" s="5"/>
      <c r="AE201" s="5"/>
      <c r="AF201" s="5"/>
      <c r="AG201" s="2"/>
      <c r="AH201" s="2"/>
      <c r="AI201" s="5"/>
      <c r="AJ201" s="5"/>
      <c r="AK201" s="5"/>
      <c r="AL201" s="5"/>
      <c r="AM201" s="4"/>
      <c r="AN201" s="4"/>
    </row>
    <row r="202" spans="2:40" x14ac:dyDescent="0.3">
      <c r="B202" s="5"/>
      <c r="C202" s="5"/>
      <c r="T202" s="5"/>
      <c r="AA202" s="5"/>
      <c r="AB202" s="5"/>
      <c r="AC202" s="5"/>
      <c r="AD202" s="5"/>
      <c r="AE202" s="5"/>
      <c r="AF202" s="5"/>
      <c r="AG202" s="2"/>
      <c r="AH202" s="2"/>
      <c r="AI202" s="5"/>
      <c r="AJ202" s="5"/>
      <c r="AK202" s="5"/>
      <c r="AL202" s="5"/>
      <c r="AM202" s="4"/>
      <c r="AN202" s="4"/>
    </row>
    <row r="203" spans="2:40" x14ac:dyDescent="0.3">
      <c r="B203" s="5"/>
      <c r="C203" s="5"/>
      <c r="T203" s="5"/>
      <c r="AA203" s="5"/>
      <c r="AB203" s="5"/>
      <c r="AC203" s="5"/>
      <c r="AD203" s="5"/>
      <c r="AE203" s="5"/>
      <c r="AF203" s="5"/>
      <c r="AG203" s="2"/>
      <c r="AH203" s="2"/>
      <c r="AI203" s="5"/>
      <c r="AJ203" s="5"/>
      <c r="AK203" s="5"/>
      <c r="AL203" s="5"/>
      <c r="AM203" s="4"/>
      <c r="AN203" s="4"/>
    </row>
    <row r="204" spans="2:40" x14ac:dyDescent="0.3">
      <c r="B204" s="5"/>
      <c r="C204" s="5"/>
      <c r="T204" s="5"/>
      <c r="AA204" s="5"/>
      <c r="AB204" s="5"/>
      <c r="AC204" s="5"/>
      <c r="AD204" s="5"/>
      <c r="AE204" s="5"/>
      <c r="AF204" s="5"/>
      <c r="AG204" s="2"/>
      <c r="AH204" s="2"/>
      <c r="AI204" s="5"/>
      <c r="AJ204" s="5"/>
      <c r="AK204" s="5"/>
      <c r="AL204" s="5"/>
      <c r="AM204" s="4"/>
      <c r="AN204" s="4"/>
    </row>
    <row r="205" spans="2:40" x14ac:dyDescent="0.3">
      <c r="B205" s="5"/>
      <c r="C205" s="5"/>
      <c r="T205" s="5"/>
      <c r="AA205" s="5"/>
      <c r="AB205" s="5"/>
      <c r="AC205" s="5"/>
      <c r="AD205" s="5"/>
      <c r="AE205" s="5"/>
      <c r="AF205" s="5"/>
      <c r="AG205" s="2"/>
      <c r="AH205" s="2"/>
      <c r="AI205" s="5"/>
      <c r="AJ205" s="5"/>
      <c r="AK205" s="5"/>
      <c r="AL205" s="5"/>
      <c r="AM205" s="4"/>
      <c r="AN205" s="4"/>
    </row>
    <row r="206" spans="2:40" x14ac:dyDescent="0.3">
      <c r="B206" s="5"/>
      <c r="C206" s="5"/>
      <c r="T206" s="5"/>
      <c r="AA206" s="5"/>
      <c r="AB206" s="5"/>
      <c r="AC206" s="5"/>
      <c r="AD206" s="5"/>
      <c r="AE206" s="5"/>
      <c r="AF206" s="5"/>
      <c r="AG206" s="2"/>
      <c r="AH206" s="2"/>
      <c r="AI206" s="5"/>
      <c r="AJ206" s="5"/>
      <c r="AK206" s="5"/>
      <c r="AL206" s="5"/>
      <c r="AM206" s="4"/>
      <c r="AN206" s="4"/>
    </row>
    <row r="207" spans="2:40" x14ac:dyDescent="0.3">
      <c r="B207" s="5"/>
      <c r="C207" s="5"/>
      <c r="T207" s="5"/>
      <c r="AA207" s="5"/>
      <c r="AB207" s="5"/>
      <c r="AC207" s="5"/>
      <c r="AD207" s="5"/>
      <c r="AE207" s="5"/>
      <c r="AF207" s="5"/>
      <c r="AG207" s="2"/>
      <c r="AH207" s="2"/>
      <c r="AI207" s="5"/>
      <c r="AJ207" s="5"/>
      <c r="AK207" s="5"/>
      <c r="AL207" s="5"/>
      <c r="AM207" s="4"/>
      <c r="AN207" s="4"/>
    </row>
    <row r="208" spans="2:40" x14ac:dyDescent="0.3">
      <c r="B208" s="5"/>
      <c r="C208" s="5"/>
      <c r="T208" s="5"/>
      <c r="AA208" s="5"/>
      <c r="AB208" s="5"/>
      <c r="AC208" s="5"/>
      <c r="AD208" s="5"/>
      <c r="AE208" s="5"/>
      <c r="AF208" s="5"/>
      <c r="AG208" s="2"/>
      <c r="AH208" s="2"/>
      <c r="AI208" s="5"/>
      <c r="AJ208" s="5"/>
      <c r="AK208" s="5"/>
      <c r="AL208" s="5"/>
      <c r="AM208" s="4"/>
      <c r="AN208" s="4"/>
    </row>
    <row r="209" spans="2:40" x14ac:dyDescent="0.3">
      <c r="B209" s="5"/>
      <c r="C209" s="5"/>
      <c r="T209" s="5"/>
      <c r="AA209" s="5"/>
      <c r="AB209" s="5"/>
      <c r="AC209" s="5"/>
      <c r="AD209" s="5"/>
      <c r="AE209" s="5"/>
      <c r="AF209" s="5"/>
      <c r="AG209" s="2"/>
      <c r="AH209" s="2"/>
      <c r="AI209" s="5"/>
      <c r="AJ209" s="5"/>
      <c r="AK209" s="5"/>
      <c r="AL209" s="5"/>
      <c r="AM209" s="4"/>
      <c r="AN209" s="4"/>
    </row>
    <row r="210" spans="2:40" x14ac:dyDescent="0.3">
      <c r="B210" s="5"/>
      <c r="C210" s="5"/>
      <c r="T210" s="5"/>
      <c r="AA210" s="5"/>
      <c r="AB210" s="5"/>
      <c r="AC210" s="5"/>
      <c r="AD210" s="5"/>
      <c r="AE210" s="5"/>
      <c r="AF210" s="5"/>
      <c r="AG210" s="2"/>
      <c r="AH210" s="2"/>
      <c r="AI210" s="5"/>
      <c r="AJ210" s="5"/>
      <c r="AK210" s="5"/>
      <c r="AL210" s="5"/>
      <c r="AM210" s="4"/>
      <c r="AN210" s="4"/>
    </row>
    <row r="211" spans="2:40" x14ac:dyDescent="0.3">
      <c r="B211" s="5"/>
      <c r="C211" s="5"/>
      <c r="T211" s="5"/>
      <c r="AA211" s="5"/>
      <c r="AB211" s="5"/>
      <c r="AC211" s="5"/>
      <c r="AD211" s="5"/>
      <c r="AE211" s="5"/>
      <c r="AF211" s="5"/>
      <c r="AG211" s="2"/>
      <c r="AH211" s="2"/>
      <c r="AI211" s="5"/>
      <c r="AJ211" s="5"/>
      <c r="AK211" s="5"/>
      <c r="AL211" s="5"/>
      <c r="AM211" s="4"/>
      <c r="AN211" s="4"/>
    </row>
    <row r="212" spans="2:40" x14ac:dyDescent="0.3">
      <c r="B212" s="5"/>
      <c r="C212" s="5"/>
      <c r="T212" s="5"/>
      <c r="AA212" s="5"/>
      <c r="AB212" s="5"/>
      <c r="AC212" s="5"/>
      <c r="AD212" s="5"/>
      <c r="AE212" s="5"/>
      <c r="AF212" s="5"/>
      <c r="AG212" s="2"/>
      <c r="AH212" s="2"/>
      <c r="AI212" s="5"/>
      <c r="AJ212" s="5"/>
      <c r="AK212" s="5"/>
      <c r="AL212" s="5"/>
      <c r="AM212" s="4"/>
      <c r="AN212" s="4"/>
    </row>
    <row r="213" spans="2:40" x14ac:dyDescent="0.3">
      <c r="B213" s="5"/>
      <c r="C213" s="5"/>
      <c r="T213" s="5"/>
      <c r="AA213" s="5"/>
      <c r="AB213" s="5"/>
      <c r="AC213" s="5"/>
      <c r="AD213" s="5"/>
      <c r="AE213" s="5"/>
      <c r="AF213" s="5"/>
      <c r="AG213" s="2"/>
      <c r="AH213" s="2"/>
      <c r="AI213" s="5"/>
      <c r="AJ213" s="5"/>
      <c r="AK213" s="5"/>
      <c r="AL213" s="5"/>
      <c r="AM213" s="4"/>
      <c r="AN213" s="4"/>
    </row>
    <row r="214" spans="2:40" x14ac:dyDescent="0.3">
      <c r="B214" s="5"/>
      <c r="C214" s="5"/>
      <c r="T214" s="5"/>
      <c r="AA214" s="5"/>
      <c r="AB214" s="5"/>
      <c r="AC214" s="5"/>
      <c r="AD214" s="5"/>
      <c r="AE214" s="5"/>
      <c r="AF214" s="5"/>
      <c r="AG214" s="2"/>
      <c r="AH214" s="2"/>
      <c r="AI214" s="5"/>
      <c r="AJ214" s="5"/>
      <c r="AK214" s="5"/>
      <c r="AL214" s="5"/>
      <c r="AM214" s="4"/>
      <c r="AN214" s="4"/>
    </row>
    <row r="215" spans="2:40" x14ac:dyDescent="0.3">
      <c r="B215" s="5"/>
      <c r="C215" s="5"/>
      <c r="T215" s="5"/>
      <c r="AA215" s="5"/>
      <c r="AB215" s="5"/>
      <c r="AC215" s="5"/>
      <c r="AD215" s="5"/>
      <c r="AE215" s="5"/>
      <c r="AF215" s="5"/>
      <c r="AG215" s="2"/>
      <c r="AH215" s="2"/>
      <c r="AI215" s="5"/>
      <c r="AJ215" s="5"/>
      <c r="AK215" s="5"/>
      <c r="AL215" s="5"/>
      <c r="AM215" s="4"/>
      <c r="AN215" s="4"/>
    </row>
    <row r="216" spans="2:40" x14ac:dyDescent="0.3">
      <c r="B216" s="5"/>
      <c r="C216" s="5"/>
      <c r="T216" s="5"/>
      <c r="AA216" s="5"/>
      <c r="AB216" s="5"/>
      <c r="AC216" s="5"/>
      <c r="AD216" s="5"/>
      <c r="AE216" s="5"/>
      <c r="AF216" s="5"/>
      <c r="AG216" s="2"/>
      <c r="AH216" s="2"/>
      <c r="AI216" s="5"/>
      <c r="AJ216" s="5"/>
      <c r="AK216" s="5"/>
      <c r="AL216" s="5"/>
      <c r="AM216" s="4"/>
      <c r="AN216" s="4"/>
    </row>
    <row r="217" spans="2:40" x14ac:dyDescent="0.3">
      <c r="B217" s="5"/>
      <c r="C217" s="5"/>
      <c r="T217" s="5"/>
      <c r="AA217" s="5"/>
      <c r="AB217" s="5"/>
      <c r="AC217" s="5"/>
      <c r="AD217" s="5"/>
      <c r="AE217" s="5"/>
      <c r="AF217" s="5"/>
      <c r="AG217" s="2"/>
      <c r="AH217" s="2"/>
      <c r="AI217" s="5"/>
      <c r="AJ217" s="5"/>
      <c r="AK217" s="5"/>
      <c r="AL217" s="5"/>
      <c r="AM217" s="4"/>
      <c r="AN217" s="4"/>
    </row>
    <row r="218" spans="2:40" x14ac:dyDescent="0.3">
      <c r="B218" s="5"/>
      <c r="C218" s="5"/>
      <c r="T218" s="5"/>
      <c r="AA218" s="5"/>
      <c r="AB218" s="5"/>
      <c r="AC218" s="5"/>
      <c r="AD218" s="5"/>
      <c r="AE218" s="5"/>
      <c r="AF218" s="5"/>
      <c r="AG218" s="2"/>
      <c r="AH218" s="2"/>
      <c r="AI218" s="5"/>
      <c r="AJ218" s="5"/>
      <c r="AK218" s="5"/>
      <c r="AL218" s="5"/>
      <c r="AM218" s="4"/>
      <c r="AN218" s="4"/>
    </row>
    <row r="219" spans="2:40" x14ac:dyDescent="0.3">
      <c r="B219" s="5"/>
      <c r="C219" s="5"/>
      <c r="T219" s="5"/>
      <c r="AA219" s="5"/>
      <c r="AB219" s="5"/>
      <c r="AC219" s="5"/>
      <c r="AD219" s="5"/>
      <c r="AE219" s="5"/>
      <c r="AF219" s="5"/>
      <c r="AG219" s="2"/>
      <c r="AH219" s="2"/>
      <c r="AI219" s="5"/>
      <c r="AJ219" s="5"/>
      <c r="AK219" s="5"/>
      <c r="AL219" s="5"/>
      <c r="AM219" s="4"/>
      <c r="AN219" s="4"/>
    </row>
    <row r="220" spans="2:40" x14ac:dyDescent="0.3">
      <c r="B220" s="5"/>
      <c r="C220" s="5"/>
      <c r="T220" s="5"/>
      <c r="AA220" s="5"/>
      <c r="AB220" s="5"/>
      <c r="AC220" s="5"/>
      <c r="AD220" s="5"/>
      <c r="AE220" s="5"/>
      <c r="AF220" s="5"/>
      <c r="AG220" s="2"/>
      <c r="AH220" s="2"/>
      <c r="AI220" s="5"/>
      <c r="AJ220" s="5"/>
      <c r="AK220" s="5"/>
      <c r="AL220" s="5"/>
      <c r="AM220" s="4"/>
      <c r="AN220" s="4"/>
    </row>
    <row r="221" spans="2:40" x14ac:dyDescent="0.3">
      <c r="B221" s="5"/>
      <c r="C221" s="5"/>
      <c r="T221" s="5"/>
      <c r="AA221" s="5"/>
      <c r="AB221" s="5"/>
      <c r="AC221" s="5"/>
      <c r="AD221" s="5"/>
      <c r="AE221" s="5"/>
      <c r="AF221" s="5"/>
      <c r="AG221" s="2"/>
      <c r="AH221" s="2"/>
      <c r="AI221" s="5"/>
      <c r="AJ221" s="5"/>
      <c r="AK221" s="5"/>
      <c r="AL221" s="5"/>
      <c r="AM221" s="4"/>
      <c r="AN221" s="4"/>
    </row>
    <row r="222" spans="2:40" x14ac:dyDescent="0.3">
      <c r="B222" s="5"/>
      <c r="C222" s="5"/>
      <c r="T222" s="5"/>
      <c r="AA222" s="5"/>
      <c r="AB222" s="5"/>
      <c r="AC222" s="5"/>
      <c r="AD222" s="5"/>
      <c r="AE222" s="5"/>
      <c r="AF222" s="5"/>
      <c r="AG222" s="2"/>
      <c r="AH222" s="2"/>
      <c r="AI222" s="5"/>
      <c r="AJ222" s="5"/>
      <c r="AK222" s="5"/>
      <c r="AL222" s="5"/>
      <c r="AM222" s="4"/>
      <c r="AN222" s="4"/>
    </row>
    <row r="223" spans="2:40" x14ac:dyDescent="0.3">
      <c r="B223" s="5"/>
      <c r="C223" s="5"/>
      <c r="T223" s="5"/>
      <c r="AA223" s="5"/>
      <c r="AB223" s="5"/>
      <c r="AC223" s="5"/>
      <c r="AD223" s="5"/>
      <c r="AE223" s="5"/>
      <c r="AF223" s="5"/>
      <c r="AG223" s="2"/>
      <c r="AH223" s="2"/>
      <c r="AI223" s="5"/>
      <c r="AJ223" s="5"/>
      <c r="AK223" s="5"/>
      <c r="AL223" s="5"/>
      <c r="AM223" s="4"/>
      <c r="AN223" s="4"/>
    </row>
    <row r="224" spans="2:40" x14ac:dyDescent="0.3">
      <c r="B224" s="5"/>
      <c r="C224" s="5"/>
      <c r="T224" s="5"/>
      <c r="AA224" s="5"/>
      <c r="AB224" s="5"/>
      <c r="AC224" s="5"/>
      <c r="AD224" s="5"/>
      <c r="AE224" s="5"/>
      <c r="AF224" s="5"/>
      <c r="AG224" s="2"/>
      <c r="AH224" s="2"/>
      <c r="AI224" s="5"/>
      <c r="AJ224" s="5"/>
      <c r="AK224" s="5"/>
      <c r="AL224" s="5"/>
      <c r="AM224" s="4"/>
      <c r="AN224" s="4"/>
    </row>
    <row r="225" spans="2:40" x14ac:dyDescent="0.3">
      <c r="B225" s="5"/>
      <c r="C225" s="5"/>
      <c r="T225" s="5"/>
      <c r="AA225" s="5"/>
      <c r="AB225" s="5"/>
      <c r="AC225" s="5"/>
      <c r="AD225" s="5"/>
      <c r="AE225" s="5"/>
      <c r="AF225" s="5"/>
      <c r="AG225" s="2"/>
      <c r="AH225" s="2"/>
      <c r="AI225" s="5"/>
      <c r="AJ225" s="5"/>
      <c r="AK225" s="5"/>
      <c r="AL225" s="5"/>
      <c r="AM225" s="4"/>
      <c r="AN225" s="4"/>
    </row>
    <row r="226" spans="2:40" x14ac:dyDescent="0.3">
      <c r="B226" s="5"/>
      <c r="C226" s="5"/>
      <c r="T226" s="5"/>
      <c r="AA226" s="5"/>
      <c r="AB226" s="5"/>
      <c r="AC226" s="5"/>
      <c r="AD226" s="5"/>
      <c r="AE226" s="5"/>
      <c r="AF226" s="5"/>
      <c r="AG226" s="2"/>
      <c r="AH226" s="2"/>
      <c r="AI226" s="5"/>
      <c r="AJ226" s="5"/>
      <c r="AK226" s="5"/>
      <c r="AL226" s="5"/>
      <c r="AM226" s="4"/>
      <c r="AN226" s="4"/>
    </row>
    <row r="227" spans="2:40" x14ac:dyDescent="0.3">
      <c r="B227" s="5"/>
      <c r="C227" s="5"/>
      <c r="T227" s="5"/>
      <c r="AA227" s="5"/>
      <c r="AB227" s="5"/>
      <c r="AC227" s="5"/>
      <c r="AD227" s="5"/>
      <c r="AE227" s="5"/>
      <c r="AF227" s="5"/>
      <c r="AG227" s="2"/>
      <c r="AH227" s="2"/>
      <c r="AI227" s="5"/>
      <c r="AJ227" s="5"/>
      <c r="AK227" s="5"/>
      <c r="AL227" s="5"/>
      <c r="AM227" s="4"/>
      <c r="AN227" s="4"/>
    </row>
    <row r="228" spans="2:40" x14ac:dyDescent="0.3">
      <c r="B228" s="5"/>
      <c r="C228" s="5"/>
      <c r="T228" s="5"/>
      <c r="AA228" s="5"/>
      <c r="AB228" s="5"/>
      <c r="AC228" s="5"/>
      <c r="AD228" s="5"/>
      <c r="AE228" s="5"/>
      <c r="AF228" s="5"/>
      <c r="AG228" s="2"/>
      <c r="AH228" s="2"/>
      <c r="AI228" s="5"/>
      <c r="AJ228" s="5"/>
      <c r="AK228" s="5"/>
      <c r="AL228" s="5"/>
      <c r="AM228" s="4"/>
      <c r="AN228" s="4"/>
    </row>
    <row r="229" spans="2:40" x14ac:dyDescent="0.3">
      <c r="B229" s="5"/>
      <c r="C229" s="5"/>
      <c r="T229" s="5"/>
      <c r="AA229" s="5"/>
      <c r="AB229" s="5"/>
      <c r="AC229" s="5"/>
      <c r="AD229" s="5"/>
      <c r="AE229" s="5"/>
      <c r="AF229" s="5"/>
      <c r="AG229" s="2"/>
      <c r="AH229" s="2"/>
      <c r="AI229" s="5"/>
      <c r="AJ229" s="5"/>
      <c r="AK229" s="5"/>
      <c r="AL229" s="5"/>
      <c r="AM229" s="4"/>
      <c r="AN229" s="4"/>
    </row>
    <row r="230" spans="2:40" x14ac:dyDescent="0.3">
      <c r="B230" s="5"/>
      <c r="C230" s="5"/>
      <c r="T230" s="5"/>
      <c r="AA230" s="5"/>
      <c r="AB230" s="5"/>
      <c r="AC230" s="5"/>
      <c r="AD230" s="5"/>
      <c r="AE230" s="5"/>
      <c r="AF230" s="5"/>
      <c r="AG230" s="2"/>
      <c r="AH230" s="2"/>
      <c r="AI230" s="5"/>
      <c r="AJ230" s="5"/>
      <c r="AK230" s="5"/>
      <c r="AL230" s="5"/>
      <c r="AM230" s="4"/>
      <c r="AN230" s="4"/>
    </row>
    <row r="231" spans="2:40" x14ac:dyDescent="0.3">
      <c r="B231" s="5"/>
      <c r="C231" s="5"/>
      <c r="T231" s="5"/>
      <c r="AA231" s="5"/>
      <c r="AB231" s="5"/>
      <c r="AC231" s="5"/>
      <c r="AD231" s="5"/>
      <c r="AE231" s="5"/>
      <c r="AF231" s="5"/>
      <c r="AG231" s="2"/>
      <c r="AH231" s="2"/>
      <c r="AI231" s="5"/>
      <c r="AJ231" s="5"/>
      <c r="AK231" s="5"/>
      <c r="AL231" s="5"/>
      <c r="AM231" s="4"/>
      <c r="AN231" s="4"/>
    </row>
    <row r="232" spans="2:40" x14ac:dyDescent="0.3">
      <c r="B232" s="5"/>
      <c r="C232" s="5"/>
      <c r="T232" s="5"/>
      <c r="AA232" s="5"/>
      <c r="AB232" s="5"/>
      <c r="AC232" s="5"/>
      <c r="AD232" s="5"/>
      <c r="AE232" s="5"/>
      <c r="AF232" s="5"/>
      <c r="AG232" s="2"/>
      <c r="AH232" s="2"/>
      <c r="AI232" s="5"/>
      <c r="AJ232" s="5"/>
      <c r="AK232" s="5"/>
      <c r="AL232" s="5"/>
      <c r="AM232" s="4"/>
      <c r="AN232" s="4"/>
    </row>
    <row r="233" spans="2:40" x14ac:dyDescent="0.3">
      <c r="B233" s="5"/>
      <c r="C233" s="5"/>
      <c r="T233" s="5"/>
      <c r="AA233" s="5"/>
      <c r="AB233" s="5"/>
      <c r="AC233" s="5"/>
      <c r="AD233" s="5"/>
      <c r="AE233" s="5"/>
      <c r="AF233" s="5"/>
      <c r="AG233" s="2"/>
      <c r="AH233" s="2"/>
      <c r="AI233" s="5"/>
      <c r="AJ233" s="5"/>
      <c r="AK233" s="5"/>
      <c r="AL233" s="5"/>
      <c r="AM233" s="4"/>
      <c r="AN233" s="4"/>
    </row>
    <row r="234" spans="2:40" x14ac:dyDescent="0.3">
      <c r="B234" s="5"/>
      <c r="C234" s="5"/>
      <c r="T234" s="5"/>
      <c r="AA234" s="5"/>
      <c r="AB234" s="5"/>
      <c r="AC234" s="5"/>
      <c r="AD234" s="5"/>
      <c r="AE234" s="5"/>
      <c r="AF234" s="5"/>
      <c r="AG234" s="2"/>
      <c r="AH234" s="2"/>
      <c r="AI234" s="5"/>
      <c r="AJ234" s="5"/>
      <c r="AK234" s="5"/>
      <c r="AL234" s="5"/>
      <c r="AM234" s="4"/>
      <c r="AN234" s="4"/>
    </row>
    <row r="235" spans="2:40" x14ac:dyDescent="0.3">
      <c r="B235" s="5"/>
      <c r="C235" s="5"/>
      <c r="T235" s="5"/>
      <c r="AA235" s="5"/>
      <c r="AB235" s="5"/>
      <c r="AC235" s="5"/>
      <c r="AD235" s="5"/>
      <c r="AE235" s="5"/>
      <c r="AF235" s="5"/>
      <c r="AG235" s="2"/>
      <c r="AH235" s="2"/>
      <c r="AI235" s="5"/>
      <c r="AJ235" s="5"/>
      <c r="AK235" s="5"/>
      <c r="AL235" s="5"/>
      <c r="AM235" s="4"/>
      <c r="AN235" s="4"/>
    </row>
    <row r="236" spans="2:40" x14ac:dyDescent="0.3">
      <c r="B236" s="5"/>
      <c r="C236" s="5"/>
      <c r="T236" s="5"/>
      <c r="AA236" s="5"/>
      <c r="AB236" s="5"/>
      <c r="AC236" s="5"/>
      <c r="AD236" s="5"/>
      <c r="AE236" s="5"/>
      <c r="AF236" s="5"/>
      <c r="AG236" s="2"/>
      <c r="AH236" s="2"/>
      <c r="AI236" s="5"/>
      <c r="AJ236" s="5"/>
      <c r="AK236" s="5"/>
      <c r="AL236" s="5"/>
      <c r="AM236" s="4"/>
      <c r="AN236" s="4"/>
    </row>
    <row r="237" spans="2:40" x14ac:dyDescent="0.3">
      <c r="B237" s="5"/>
      <c r="C237" s="5"/>
      <c r="T237" s="5"/>
      <c r="AA237" s="5"/>
      <c r="AB237" s="5"/>
      <c r="AC237" s="5"/>
      <c r="AD237" s="5"/>
      <c r="AE237" s="5"/>
      <c r="AF237" s="5"/>
      <c r="AG237" s="2"/>
      <c r="AH237" s="2"/>
      <c r="AI237" s="5"/>
      <c r="AJ237" s="5"/>
      <c r="AK237" s="5"/>
      <c r="AL237" s="5"/>
      <c r="AM237" s="4"/>
      <c r="AN237" s="4"/>
    </row>
    <row r="238" spans="2:40" x14ac:dyDescent="0.3">
      <c r="B238" s="5"/>
      <c r="C238" s="5"/>
      <c r="T238" s="5"/>
      <c r="AA238" s="5"/>
      <c r="AB238" s="5"/>
      <c r="AC238" s="5"/>
      <c r="AD238" s="5"/>
      <c r="AE238" s="5"/>
      <c r="AF238" s="5"/>
      <c r="AG238" s="2"/>
      <c r="AH238" s="2"/>
      <c r="AI238" s="5"/>
      <c r="AJ238" s="5"/>
      <c r="AK238" s="5"/>
      <c r="AL238" s="5"/>
      <c r="AM238" s="4"/>
      <c r="AN238" s="4"/>
    </row>
    <row r="239" spans="2:40" x14ac:dyDescent="0.3">
      <c r="B239" s="5"/>
      <c r="C239" s="5"/>
      <c r="T239" s="5"/>
      <c r="AA239" s="5"/>
      <c r="AB239" s="5"/>
      <c r="AC239" s="5"/>
      <c r="AD239" s="5"/>
      <c r="AE239" s="5"/>
      <c r="AF239" s="5"/>
      <c r="AG239" s="2"/>
      <c r="AH239" s="2"/>
      <c r="AI239" s="5"/>
      <c r="AJ239" s="5"/>
      <c r="AK239" s="5"/>
      <c r="AL239" s="5"/>
      <c r="AM239" s="4"/>
      <c r="AN239" s="4"/>
    </row>
    <row r="240" spans="2:40" x14ac:dyDescent="0.3">
      <c r="AD240" s="2" t="s">
        <v>35</v>
      </c>
      <c r="AE240" s="2" t="s">
        <v>36</v>
      </c>
      <c r="AF240" s="2" t="s">
        <v>37</v>
      </c>
      <c r="AJ240" s="2" t="s">
        <v>38</v>
      </c>
      <c r="AL240" s="2" t="s">
        <v>39</v>
      </c>
    </row>
    <row r="241" spans="1:45" x14ac:dyDescent="0.3">
      <c r="D241" t="s">
        <v>40</v>
      </c>
      <c r="E241" s="2">
        <f t="shared" ref="E241:AE241" si="37">SUM(E2:E238)</f>
        <v>19</v>
      </c>
      <c r="F241" s="2">
        <f t="shared" si="37"/>
        <v>-0.12541945759500317</v>
      </c>
      <c r="G241" s="2">
        <f t="shared" si="37"/>
        <v>-3.101524615331674</v>
      </c>
      <c r="H241" s="2">
        <f t="shared" si="37"/>
        <v>1.4659258263075725</v>
      </c>
      <c r="I241" s="2">
        <f t="shared" si="37"/>
        <v>-1.1248444489316416</v>
      </c>
      <c r="J241" s="2">
        <f t="shared" si="37"/>
        <v>10.232962913153786</v>
      </c>
      <c r="K241" s="2">
        <f t="shared" si="37"/>
        <v>-0.56242222446582113</v>
      </c>
      <c r="L241" s="2">
        <f t="shared" si="37"/>
        <v>8.767037086846214</v>
      </c>
      <c r="M241" s="2">
        <f t="shared" si="37"/>
        <v>-0.52464949506725445</v>
      </c>
      <c r="N241" s="2">
        <f t="shared" si="37"/>
        <v>-1.3594205915078867</v>
      </c>
      <c r="O241" s="2">
        <f t="shared" si="37"/>
        <v>0.39923003747225178</v>
      </c>
      <c r="P241" s="2">
        <f t="shared" si="37"/>
        <v>1.7421040238237866</v>
      </c>
      <c r="Q241" s="2">
        <f t="shared" si="37"/>
        <v>-0.68301270190337993</v>
      </c>
      <c r="R241" s="2">
        <f t="shared" si="37"/>
        <v>10.683012701586639</v>
      </c>
      <c r="S241" s="2">
        <f t="shared" si="37"/>
        <v>8.3169872984133608</v>
      </c>
      <c r="T241" s="5">
        <f t="shared" si="37"/>
        <v>2494</v>
      </c>
      <c r="U241" s="2">
        <f t="shared" si="37"/>
        <v>-51.578740222297313</v>
      </c>
      <c r="V241" s="2">
        <f t="shared" si="37"/>
        <v>-350.00194101564495</v>
      </c>
      <c r="W241" s="2">
        <f t="shared" si="37"/>
        <v>193.45702229333597</v>
      </c>
      <c r="X241" s="2">
        <f t="shared" si="37"/>
        <v>-136.1660893088943</v>
      </c>
      <c r="Z241" s="2">
        <f t="shared" si="37"/>
        <v>2494</v>
      </c>
      <c r="AA241" s="2">
        <f t="shared" si="37"/>
        <v>-1.4210854715202004E-13</v>
      </c>
      <c r="AB241" s="2">
        <f t="shared" si="37"/>
        <v>2.5579538487363607E-13</v>
      </c>
      <c r="AC241" s="2">
        <f t="shared" si="37"/>
        <v>-3.979039320256561E-13</v>
      </c>
      <c r="AD241" s="2">
        <f t="shared" si="37"/>
        <v>1351.6842105263152</v>
      </c>
      <c r="AE241" s="2">
        <f t="shared" si="37"/>
        <v>840.05487122818943</v>
      </c>
      <c r="AF241" s="5">
        <f>SUM(AF2:AF238)</f>
        <v>511.62933929812772</v>
      </c>
      <c r="AG241" s="5"/>
      <c r="AH241" s="5"/>
      <c r="AM241" s="4">
        <f>SUM(AM2:AM238)</f>
        <v>523.35464163848462</v>
      </c>
      <c r="AN241" s="4">
        <f>SUM(AN2:AN238)</f>
        <v>46.667981172979879</v>
      </c>
      <c r="AP241" s="5">
        <f t="shared" ref="AP241:AS241" si="38">SUM(AP2:AP238)</f>
        <v>-35.115786156932174</v>
      </c>
      <c r="AQ241" s="5">
        <f t="shared" si="38"/>
        <v>57.113974281049558</v>
      </c>
      <c r="AR241" s="5">
        <f t="shared" si="38"/>
        <v>1.0349690927525321</v>
      </c>
      <c r="AS241" s="5">
        <f t="shared" si="38"/>
        <v>11.4845451982381</v>
      </c>
    </row>
    <row r="242" spans="1:45" x14ac:dyDescent="0.3">
      <c r="AF242" s="5">
        <f>AE241+AF241</f>
        <v>1351.6842105263172</v>
      </c>
      <c r="AN242" s="2">
        <f>AM241+AN241</f>
        <v>570.02262281146454</v>
      </c>
    </row>
    <row r="243" spans="1:45" x14ac:dyDescent="0.3">
      <c r="H243" s="2" t="s">
        <v>41</v>
      </c>
      <c r="Y243" s="2" t="s">
        <v>42</v>
      </c>
      <c r="Z243" s="2">
        <f>100*(AD241-AE241)/AD241</f>
        <v>37.851247748089683</v>
      </c>
      <c r="AL243" s="2" t="s">
        <v>42</v>
      </c>
      <c r="AM243" s="2">
        <f>100*AM241/AD241</f>
        <v>38.718706452500633</v>
      </c>
      <c r="AN243" s="2">
        <f>100*AN241/AD241</f>
        <v>3.4525801817873147</v>
      </c>
    </row>
    <row r="244" spans="1:45" x14ac:dyDescent="0.3">
      <c r="F244" s="2">
        <f>$T$241</f>
        <v>2494</v>
      </c>
      <c r="H244" s="2">
        <f>E241</f>
        <v>19</v>
      </c>
      <c r="I244" s="2">
        <f>F241</f>
        <v>-0.12541945759500317</v>
      </c>
      <c r="J244" s="2">
        <f>G241</f>
        <v>-3.101524615331674</v>
      </c>
      <c r="K244" s="2">
        <f>H241</f>
        <v>1.4659258263075725</v>
      </c>
      <c r="L244" s="2">
        <f>I241</f>
        <v>-1.1248444489316416</v>
      </c>
      <c r="Y244" s="2" t="s">
        <v>43</v>
      </c>
      <c r="Z244" s="2">
        <f>((1-AE241/AD241)/(AE241/AD241))*((E241-5)/4)</f>
        <v>2.1316496682238992</v>
      </c>
      <c r="AL244" s="2" t="s">
        <v>43</v>
      </c>
      <c r="AM244" s="2">
        <f>(AM241/AE241)*((E241-5)/2)</f>
        <v>4.3610038069456749</v>
      </c>
      <c r="AN244" s="2">
        <f>(AN241/AE241)*((E241-5)/2)</f>
        <v>0.38887444070557875</v>
      </c>
    </row>
    <row r="245" spans="1:45" x14ac:dyDescent="0.3">
      <c r="F245" s="2">
        <f>$U$241</f>
        <v>-51.578740222297313</v>
      </c>
      <c r="H245" s="2">
        <f>F241</f>
        <v>-0.12541945759500317</v>
      </c>
      <c r="I245" s="2">
        <f>J241</f>
        <v>10.232962913153786</v>
      </c>
      <c r="J245" s="2">
        <f>K241</f>
        <v>-0.56242222446582113</v>
      </c>
      <c r="K245" s="2">
        <f>M241</f>
        <v>-0.52464949506725445</v>
      </c>
      <c r="L245" s="2">
        <f>N241</f>
        <v>-1.3594205915078867</v>
      </c>
      <c r="Y245" s="2" t="s">
        <v>44</v>
      </c>
      <c r="Z245" s="2">
        <f>FDIST(Z244,4,E241-5)</f>
        <v>0.13069851659711867</v>
      </c>
      <c r="AL245" s="2" t="s">
        <v>44</v>
      </c>
      <c r="AM245" s="2">
        <f>FDIST(AM244,2,E241-5)</f>
        <v>3.3710822007696366E-2</v>
      </c>
      <c r="AN245" s="2">
        <f>FDIST(AN244,2,E241-5)</f>
        <v>0.6849175169882904</v>
      </c>
    </row>
    <row r="246" spans="1:45" x14ac:dyDescent="0.3">
      <c r="F246" s="2">
        <f>$V$241</f>
        <v>-350.00194101564495</v>
      </c>
      <c r="H246" s="2">
        <f>G241</f>
        <v>-3.101524615331674</v>
      </c>
      <c r="I246" s="2">
        <f>K241</f>
        <v>-0.56242222446582113</v>
      </c>
      <c r="J246" s="2">
        <f>L241</f>
        <v>8.767037086846214</v>
      </c>
      <c r="K246" s="2">
        <f>P241</f>
        <v>1.7421040238237866</v>
      </c>
      <c r="L246" s="2">
        <f>O241</f>
        <v>0.39923003747225178</v>
      </c>
    </row>
    <row r="247" spans="1:45" x14ac:dyDescent="0.3">
      <c r="F247" s="2">
        <f>$W$241</f>
        <v>193.45702229333597</v>
      </c>
      <c r="H247" s="2">
        <f>H241</f>
        <v>1.4659258263075725</v>
      </c>
      <c r="I247" s="2">
        <f>M241</f>
        <v>-0.52464949506725445</v>
      </c>
      <c r="J247" s="2">
        <f>P241</f>
        <v>1.7421040238237866</v>
      </c>
      <c r="K247" s="2">
        <f>R241</f>
        <v>10.683012701586639</v>
      </c>
      <c r="L247" s="2">
        <f>Q241</f>
        <v>-0.68301270190337993</v>
      </c>
      <c r="AI247" s="6" t="s">
        <v>45</v>
      </c>
      <c r="AL247" s="2" t="s">
        <v>42</v>
      </c>
      <c r="AM247" s="2">
        <f>100*(P252*AP241+P253*AQ241)/AD241</f>
        <v>37.431975779116861</v>
      </c>
      <c r="AN247" s="2">
        <f>100*(P254*AR241+P255*AS241)/AD241</f>
        <v>0.41927196897296204</v>
      </c>
      <c r="AO247" s="2"/>
      <c r="AP247" s="4">
        <f>AM247+AN247</f>
        <v>37.851247748089826</v>
      </c>
    </row>
    <row r="248" spans="1:45" x14ac:dyDescent="0.3">
      <c r="F248" s="2">
        <f>$X$241</f>
        <v>-136.1660893088943</v>
      </c>
      <c r="H248" s="2">
        <f>I241</f>
        <v>-1.1248444489316416</v>
      </c>
      <c r="I248" s="2">
        <f>N241</f>
        <v>-1.3594205915078867</v>
      </c>
      <c r="J248" s="2">
        <f>O241</f>
        <v>0.39923003747225178</v>
      </c>
      <c r="K248" s="2">
        <f>Q241</f>
        <v>-0.68301270190337993</v>
      </c>
      <c r="L248" s="2">
        <f>S241</f>
        <v>8.3169872984133608</v>
      </c>
      <c r="AL248" s="2" t="s">
        <v>43</v>
      </c>
      <c r="AM248" s="2">
        <f>(J253*P252^2-2*I253*P252*P253+I252*P253^2)/((I252*J253-I253^2)*2*AE241/(E241-5))</f>
        <v>4.1273343151934014</v>
      </c>
      <c r="AN248" s="2">
        <f>(L255*P254^2-2*L254*P254*P255+K254*P255^2)/((K254*L255-L254^2)*2*AE241/(E241-5))</f>
        <v>0.18272317612232442</v>
      </c>
    </row>
    <row r="249" spans="1:45" x14ac:dyDescent="0.3">
      <c r="AL249" s="2" t="s">
        <v>44</v>
      </c>
      <c r="AM249" s="2">
        <f>FDIST(AM248,2,E241-5)</f>
        <v>3.8989559200578693E-2</v>
      </c>
      <c r="AN249" s="2">
        <f>FDIST(AN248,2,E241-5)</f>
        <v>0.83495366910081337</v>
      </c>
    </row>
    <row r="250" spans="1:45" x14ac:dyDescent="0.3">
      <c r="H250" s="2" t="s">
        <v>46</v>
      </c>
      <c r="L250" s="2" t="s">
        <v>47</v>
      </c>
      <c r="N250" s="2" t="s">
        <v>48</v>
      </c>
      <c r="P250" s="2" t="s">
        <v>49</v>
      </c>
    </row>
    <row r="251" spans="1:45" x14ac:dyDescent="0.3">
      <c r="A251" s="1" t="s">
        <v>50</v>
      </c>
      <c r="B251" s="5">
        <f>AVERAGE(B2:B238)</f>
        <v>131.26315789473685</v>
      </c>
      <c r="H251" s="2">
        <f t="array" ref="H251:L255">MINVERSE(H244:L248)</f>
        <v>5.7519715018593064E-2</v>
      </c>
      <c r="I251" s="2">
        <v>2.1876306809352482E-3</v>
      </c>
      <c r="J251" s="2">
        <v>2.2403733438829024E-2</v>
      </c>
      <c r="K251" s="2">
        <v>-1.1045384345547197E-2</v>
      </c>
      <c r="L251" s="2">
        <v>6.1544233933267523E-3</v>
      </c>
      <c r="N251" s="2">
        <f>$F$244</f>
        <v>2494</v>
      </c>
      <c r="P251" s="2">
        <f t="array" ref="P251:P255">MMULT(H251:L255,N251:N255)</f>
        <v>132.52515290119408</v>
      </c>
      <c r="R251" s="2" t="s">
        <v>51</v>
      </c>
      <c r="AA251" s="2" t="s">
        <v>52</v>
      </c>
      <c r="AB251" s="2" t="s">
        <v>53</v>
      </c>
      <c r="AD251" s="2" t="s">
        <v>54</v>
      </c>
    </row>
    <row r="252" spans="1:45" x14ac:dyDescent="0.3">
      <c r="H252" s="2">
        <v>2.1876306809352482E-3</v>
      </c>
      <c r="I252" s="2">
        <v>0.10053940791914423</v>
      </c>
      <c r="J252" s="2">
        <v>5.4983761827297048E-3</v>
      </c>
      <c r="K252" s="2">
        <v>4.8187285220102193E-3</v>
      </c>
      <c r="L252" s="2">
        <v>1.686093971742628E-2</v>
      </c>
      <c r="N252" s="2">
        <f>$F$245</f>
        <v>-51.578740222297313</v>
      </c>
      <c r="P252" s="2">
        <v>-3.0178587735890865</v>
      </c>
      <c r="R252" s="2" t="s">
        <v>55</v>
      </c>
      <c r="T252" s="2" t="s">
        <v>56</v>
      </c>
      <c r="U252" s="2">
        <f>(P252^2+P253^2)^0.5</f>
        <v>7.6258775146168025</v>
      </c>
      <c r="W252" s="2" t="s">
        <v>57</v>
      </c>
    </row>
    <row r="253" spans="1:45" x14ac:dyDescent="0.3">
      <c r="A253" s="1" t="s">
        <v>51</v>
      </c>
      <c r="B253" s="2">
        <f>P251</f>
        <v>132.52515290119408</v>
      </c>
      <c r="H253" s="2">
        <v>2.2403733438829027E-2</v>
      </c>
      <c r="I253" s="2">
        <v>5.4983761827297048E-3</v>
      </c>
      <c r="J253" s="2">
        <v>0.12726418911246601</v>
      </c>
      <c r="K253" s="2">
        <v>-2.3821952049979396E-2</v>
      </c>
      <c r="L253" s="2">
        <v>-4.1364812270913908E-3</v>
      </c>
      <c r="N253" s="2">
        <f>$F$246</f>
        <v>-350.00194101564495</v>
      </c>
      <c r="P253" s="2">
        <v>7.0033232319099419</v>
      </c>
      <c r="R253" s="2" t="s">
        <v>58</v>
      </c>
      <c r="T253" s="2" t="s">
        <v>59</v>
      </c>
      <c r="Y253" s="2">
        <f>ABS(P253/P252)</f>
        <v>2.3206265625150553</v>
      </c>
      <c r="Z253" s="2">
        <f>ATAN(Y253)</f>
        <v>1.1639236894335587</v>
      </c>
      <c r="AA253" s="2">
        <f>IF(P252*P253&gt;0,-1,1)</f>
        <v>1</v>
      </c>
      <c r="AB253" s="2">
        <f>IF(P252&lt;0,-PI(),0)</f>
        <v>-3.1415926535897931</v>
      </c>
      <c r="AD253" s="2">
        <f>$AB$253+$AA$253*$Z$253</f>
        <v>-1.9776689641562344</v>
      </c>
      <c r="AE253" s="2">
        <f>AD253*180/PI()</f>
        <v>-113.31208492016152</v>
      </c>
      <c r="AF253" s="2">
        <f>IF(AE253&lt;0,AE253,AE253-360)</f>
        <v>-113.31208492016152</v>
      </c>
    </row>
    <row r="254" spans="1:45" x14ac:dyDescent="0.3">
      <c r="A254" s="1" t="s">
        <v>56</v>
      </c>
      <c r="B254" s="2">
        <f>U252</f>
        <v>7.6258775146168025</v>
      </c>
      <c r="H254" s="2">
        <v>-1.1045384345547195E-2</v>
      </c>
      <c r="I254" s="2">
        <v>4.8187285220102202E-3</v>
      </c>
      <c r="J254" s="2">
        <v>-2.3821952049979396E-2</v>
      </c>
      <c r="K254" s="2">
        <v>9.9795486057649416E-2</v>
      </c>
      <c r="L254" s="2">
        <v>8.6327368689826604E-3</v>
      </c>
      <c r="N254" s="2">
        <f>$F$247</f>
        <v>193.45702229333597</v>
      </c>
      <c r="P254" s="2">
        <v>-1.327351496611934</v>
      </c>
      <c r="R254" s="2" t="s">
        <v>64</v>
      </c>
      <c r="T254" s="2" t="s">
        <v>68</v>
      </c>
      <c r="U254" s="2">
        <f>(P254^2+P255^2)^0.5</f>
        <v>1.4620995316212924</v>
      </c>
    </row>
    <row r="255" spans="1:45" x14ac:dyDescent="0.3">
      <c r="A255" s="1" t="s">
        <v>59</v>
      </c>
      <c r="B255" s="2">
        <f>Y258</f>
        <v>-113.31208492016152</v>
      </c>
      <c r="H255" s="2">
        <v>6.1544233933267523E-3</v>
      </c>
      <c r="I255" s="2">
        <v>1.686093971742628E-2</v>
      </c>
      <c r="J255" s="2">
        <v>-4.1364812270913908E-3</v>
      </c>
      <c r="K255" s="2">
        <v>8.6327368689826604E-3</v>
      </c>
      <c r="L255" s="2">
        <v>0.12473165064485611</v>
      </c>
      <c r="N255" s="2">
        <f>$F$248</f>
        <v>-136.1660893088943</v>
      </c>
      <c r="P255" s="2">
        <v>0.61308485938674195</v>
      </c>
      <c r="R255" s="2" t="s">
        <v>65</v>
      </c>
      <c r="T255" s="2" t="s">
        <v>69</v>
      </c>
      <c r="Y255" s="2">
        <f>ABS(P255/P254)</f>
        <v>0.46188583879374956</v>
      </c>
      <c r="Z255" s="2">
        <f>ATAN(Y255)</f>
        <v>0.43269411213701603</v>
      </c>
      <c r="AA255" s="2">
        <f>IF(P254*P255&gt;0,-1,1)</f>
        <v>1</v>
      </c>
      <c r="AB255" s="2">
        <f>IF(P254&lt;0,-PI(),0)</f>
        <v>-3.1415926535897931</v>
      </c>
      <c r="AD255" s="2">
        <f>$AB$255+$AA$255*$Z$255</f>
        <v>-2.7088985414527773</v>
      </c>
      <c r="AE255" s="2">
        <f>AD255*180/PI()</f>
        <v>-155.20845355438863</v>
      </c>
      <c r="AF255" s="2">
        <f>IF(AE255&lt;0,AE255,AE255-360)</f>
        <v>-155.20845355438863</v>
      </c>
    </row>
    <row r="256" spans="1:45" x14ac:dyDescent="0.3">
      <c r="A256" s="1" t="s">
        <v>68</v>
      </c>
      <c r="B256" s="2">
        <f>U254</f>
        <v>1.4620995316212924</v>
      </c>
      <c r="W256" s="2" t="s">
        <v>54</v>
      </c>
    </row>
    <row r="257" spans="1:25" x14ac:dyDescent="0.3">
      <c r="A257" s="1" t="s">
        <v>69</v>
      </c>
      <c r="B257" s="2">
        <f>Y260</f>
        <v>-155.20845355438863</v>
      </c>
      <c r="T257" s="2" t="s">
        <v>59</v>
      </c>
      <c r="U257" s="2">
        <f>ATAN(-P253/P252)</f>
        <v>1.1639236894335587</v>
      </c>
      <c r="W257" s="2">
        <f>$AB$253+$AA$253*$Z$253</f>
        <v>-1.9776689641562344</v>
      </c>
    </row>
    <row r="258" spans="1:25" x14ac:dyDescent="0.3">
      <c r="U258" s="2">
        <f>U257*180/PI()</f>
        <v>66.68791507983849</v>
      </c>
      <c r="W258" s="2">
        <f>W257*180/PI()</f>
        <v>-113.31208492016152</v>
      </c>
      <c r="Y258" s="2">
        <f>IF(W258&lt;0,W258,W258-360)</f>
        <v>-113.31208492016152</v>
      </c>
    </row>
    <row r="259" spans="1:25" x14ac:dyDescent="0.3">
      <c r="T259" s="2" t="s">
        <v>69</v>
      </c>
      <c r="U259" s="2">
        <f>ATAN(-P255/P254)</f>
        <v>0.43269411213701603</v>
      </c>
      <c r="W259" s="2">
        <f>$AB$255+$AA$255*$Z$255</f>
        <v>-2.7088985414527773</v>
      </c>
    </row>
    <row r="260" spans="1:25" x14ac:dyDescent="0.3">
      <c r="U260" s="2">
        <f>U259*180/PI()</f>
        <v>24.791546445611388</v>
      </c>
      <c r="W260" s="2">
        <f>W259*180/PI()</f>
        <v>-155.20845355438863</v>
      </c>
      <c r="Y260" s="2">
        <f>IF(W260&lt;0,W260,W260-360)</f>
        <v>-155.20845355438863</v>
      </c>
    </row>
  </sheetData>
  <pageMargins left="0.7" right="0.7" top="0.75" bottom="0.75" header="0.3" footer="0.3"/>
  <pageSetup scale="90" fitToWidth="2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260"/>
  <sheetViews>
    <sheetView tabSelected="1" topLeftCell="AB237" workbookViewId="0">
      <selection activeCell="AM247" sqref="AM247"/>
    </sheetView>
  </sheetViews>
  <sheetFormatPr defaultRowHeight="14.4" x14ac:dyDescent="0.3"/>
  <cols>
    <col min="1" max="1" width="8.6640625" style="1" customWidth="1"/>
    <col min="2" max="2" width="8.44140625" style="2" customWidth="1"/>
    <col min="3" max="3" width="6.6640625" style="2" customWidth="1"/>
    <col min="4" max="4" width="4.6640625" customWidth="1"/>
    <col min="5" max="5" width="5.109375" style="2" customWidth="1"/>
    <col min="6" max="19" width="6.6640625" style="2" customWidth="1"/>
    <col min="20" max="20" width="9.6640625" style="2" customWidth="1"/>
    <col min="21" max="21" width="6.88671875" style="2" customWidth="1"/>
    <col min="22" max="25" width="6.6640625" style="2" customWidth="1"/>
    <col min="26" max="29" width="8.6640625" style="2" customWidth="1"/>
    <col min="30" max="32" width="10.6640625" style="2" customWidth="1"/>
    <col min="33" max="34" width="9.33203125" customWidth="1"/>
    <col min="35" max="38" width="8.6640625" style="2" customWidth="1"/>
    <col min="39" max="40" width="10.6640625" style="2" customWidth="1"/>
    <col min="42" max="45" width="8.88671875" style="4"/>
  </cols>
  <sheetData>
    <row r="1" spans="1:45" x14ac:dyDescent="0.3">
      <c r="A1" s="1" t="s">
        <v>0</v>
      </c>
      <c r="B1" s="2" t="s">
        <v>1</v>
      </c>
      <c r="E1" s="2">
        <v>1</v>
      </c>
      <c r="F1" s="3" t="s">
        <v>2</v>
      </c>
      <c r="G1" s="3" t="s">
        <v>3</v>
      </c>
      <c r="H1" s="3" t="s">
        <v>4</v>
      </c>
      <c r="I1" s="3" t="s">
        <v>5</v>
      </c>
      <c r="J1" s="3" t="s">
        <v>6</v>
      </c>
      <c r="K1" s="3" t="s">
        <v>7</v>
      </c>
      <c r="L1" s="3" t="s">
        <v>8</v>
      </c>
      <c r="M1" s="2" t="s">
        <v>9</v>
      </c>
      <c r="N1" s="2" t="s">
        <v>10</v>
      </c>
      <c r="O1" s="2" t="s">
        <v>11</v>
      </c>
      <c r="P1" s="2" t="s">
        <v>12</v>
      </c>
      <c r="Q1" s="2" t="s">
        <v>13</v>
      </c>
      <c r="R1" s="3" t="s">
        <v>14</v>
      </c>
      <c r="S1" s="3" t="s">
        <v>15</v>
      </c>
      <c r="T1" s="2" t="s">
        <v>16</v>
      </c>
      <c r="U1" s="2" t="s">
        <v>17</v>
      </c>
      <c r="V1" s="2" t="s">
        <v>18</v>
      </c>
      <c r="W1" s="2" t="s">
        <v>19</v>
      </c>
      <c r="X1" s="2" t="s">
        <v>20</v>
      </c>
      <c r="Z1" s="2" t="s">
        <v>21</v>
      </c>
      <c r="AA1" s="2" t="s">
        <v>22</v>
      </c>
      <c r="AB1" s="2" t="s">
        <v>23</v>
      </c>
      <c r="AC1" s="2" t="s">
        <v>24</v>
      </c>
      <c r="AD1" s="2" t="s">
        <v>61</v>
      </c>
      <c r="AE1" s="2" t="s">
        <v>62</v>
      </c>
      <c r="AF1" s="2" t="s">
        <v>63</v>
      </c>
      <c r="AG1" t="s">
        <v>25</v>
      </c>
      <c r="AH1" t="s">
        <v>26</v>
      </c>
      <c r="AI1" s="2" t="s">
        <v>27</v>
      </c>
      <c r="AJ1" s="2" t="s">
        <v>28</v>
      </c>
      <c r="AK1" s="2" t="s">
        <v>29</v>
      </c>
      <c r="AL1" s="2" t="s">
        <v>30</v>
      </c>
      <c r="AM1" s="2" t="s">
        <v>66</v>
      </c>
      <c r="AN1" s="2" t="s">
        <v>67</v>
      </c>
      <c r="AP1" s="4" t="s">
        <v>31</v>
      </c>
      <c r="AQ1" s="4" t="s">
        <v>32</v>
      </c>
      <c r="AR1" s="4" t="s">
        <v>33</v>
      </c>
      <c r="AS1" s="4" t="s">
        <v>34</v>
      </c>
    </row>
    <row r="2" spans="1:45" x14ac:dyDescent="0.3">
      <c r="A2" s="1">
        <v>0.47916666666424101</v>
      </c>
      <c r="B2" s="2">
        <v>148</v>
      </c>
      <c r="C2" s="5"/>
      <c r="E2" s="2">
        <v>1</v>
      </c>
      <c r="F2" s="2">
        <f>COS(2*PI()*A2)</f>
        <v>-0.99144486137182108</v>
      </c>
      <c r="G2" s="2">
        <f>SIN(2*PI()*A2)</f>
        <v>0.13052619223516232</v>
      </c>
      <c r="H2" s="2">
        <f>COS(4*PI()*A2)</f>
        <v>0.96592582628117896</v>
      </c>
      <c r="I2" s="2">
        <f>SIN(4*PI()*A2)</f>
        <v>-0.25881904513196435</v>
      </c>
      <c r="J2" s="2">
        <f>F2^2</f>
        <v>0.98296291314058948</v>
      </c>
      <c r="K2" s="2">
        <f>F2*G2</f>
        <v>-0.12940952256598218</v>
      </c>
      <c r="L2" s="2">
        <f>G2^2</f>
        <v>1.703708685941055E-2</v>
      </c>
      <c r="M2" s="2">
        <f>F2*H2</f>
        <v>-0.95766219693280519</v>
      </c>
      <c r="N2" s="2">
        <f>F2*I2</f>
        <v>0.25660481232124749</v>
      </c>
      <c r="O2" s="2">
        <f>G2*I2</f>
        <v>-3.3782664439015932E-2</v>
      </c>
      <c r="P2" s="2">
        <f>H2*G2</f>
        <v>0.12607862008608517</v>
      </c>
      <c r="Q2" s="2">
        <f>H2*I2</f>
        <v>-0.25000000002639844</v>
      </c>
      <c r="R2" s="2">
        <f>H2^2</f>
        <v>0.93301270187697827</v>
      </c>
      <c r="S2" s="2">
        <f>I2^2</f>
        <v>6.6987298123021802E-2</v>
      </c>
      <c r="T2" s="5">
        <f>B2</f>
        <v>148</v>
      </c>
      <c r="U2" s="2">
        <f>B2*F2</f>
        <v>-146.73383948302953</v>
      </c>
      <c r="V2" s="2">
        <f>B2*G2</f>
        <v>19.317876450804022</v>
      </c>
      <c r="W2" s="2">
        <f>B2*H2</f>
        <v>142.95702228961449</v>
      </c>
      <c r="X2" s="2">
        <f>B2*I2</f>
        <v>-38.305218679530725</v>
      </c>
      <c r="Z2" s="2">
        <f t="shared" ref="Z2:Z65" si="0">$P$251+$P$252*$F2+$P$253*$G2+$P$254*$H2+$P$255*$I2</f>
        <v>137.99946339465896</v>
      </c>
      <c r="AA2" s="5">
        <f>B2-$B$251</f>
        <v>11.774193548387103</v>
      </c>
      <c r="AB2" s="5">
        <f>B2-Z2</f>
        <v>10.00053660534104</v>
      </c>
      <c r="AC2" s="5">
        <f>Z2-$B$251</f>
        <v>1.7736569430460634</v>
      </c>
      <c r="AD2" s="5">
        <f>AA2^2</f>
        <v>138.63163371488048</v>
      </c>
      <c r="AE2" s="5">
        <f t="shared" ref="AE2:AF17" si="1">AB2^2</f>
        <v>100.01073239476609</v>
      </c>
      <c r="AF2" s="5">
        <f t="shared" si="1"/>
        <v>3.1458589516155064</v>
      </c>
      <c r="AG2" s="2">
        <f t="shared" ref="AG2:AG65" si="2">$P$251+$P$252*$F2+$P$253*$G2</f>
        <v>138.61444725431684</v>
      </c>
      <c r="AH2" s="2">
        <f t="shared" ref="AH2:AH65" si="3">$P$251+$P$254*$H2+$P$255*$I2</f>
        <v>135.54330224199416</v>
      </c>
      <c r="AI2" s="5">
        <f>B2-AG2</f>
        <v>9.3855527456831567</v>
      </c>
      <c r="AJ2" s="5">
        <f>AG2-$B$251</f>
        <v>2.3886408027039465</v>
      </c>
      <c r="AK2" s="5">
        <f>B2-AH2</f>
        <v>12.456697758005845</v>
      </c>
      <c r="AL2" s="5">
        <f>AH2-$B$251</f>
        <v>-0.6825042096187417</v>
      </c>
      <c r="AM2" s="4">
        <f>AJ2^2</f>
        <v>5.7056048843421543</v>
      </c>
      <c r="AN2" s="4">
        <f>AL2^2</f>
        <v>0.46581199614730329</v>
      </c>
      <c r="AP2" s="4">
        <f>AA2*F2</f>
        <v>-11.673463690345642</v>
      </c>
      <c r="AQ2" s="4">
        <f>AA2*G2</f>
        <v>1.536840650510783</v>
      </c>
      <c r="AR2" s="4">
        <f>AA2*H2</f>
        <v>11.37299763202034</v>
      </c>
      <c r="AS2" s="4">
        <f>AA2*I2</f>
        <v>-3.0473855313924854</v>
      </c>
    </row>
    <row r="3" spans="1:45" x14ac:dyDescent="0.3">
      <c r="A3" s="1">
        <v>0.5</v>
      </c>
      <c r="B3" s="2">
        <v>136</v>
      </c>
      <c r="C3" s="5"/>
      <c r="E3" s="2">
        <v>1</v>
      </c>
      <c r="F3" s="2">
        <f t="shared" ref="F3:F66" si="4">COS(2*PI()*A3)</f>
        <v>-1</v>
      </c>
      <c r="G3" s="2">
        <f t="shared" ref="G3:G66" si="5">SIN(2*PI()*A3)</f>
        <v>1.22514845490862E-16</v>
      </c>
      <c r="H3" s="2">
        <f t="shared" ref="H3:H66" si="6">COS(4*PI()*A3)</f>
        <v>1</v>
      </c>
      <c r="I3" s="2">
        <f t="shared" ref="I3:I66" si="7">SIN(4*PI()*A3)</f>
        <v>-2.45029690981724E-16</v>
      </c>
      <c r="J3" s="2">
        <f t="shared" ref="J3:J66" si="8">F3^2</f>
        <v>1</v>
      </c>
      <c r="K3" s="2">
        <f t="shared" ref="K3:K66" si="9">F3*G3</f>
        <v>-1.22514845490862E-16</v>
      </c>
      <c r="L3" s="2">
        <f t="shared" ref="L3:L66" si="10">G3^2</f>
        <v>1.5009887365649789E-32</v>
      </c>
      <c r="M3" s="2">
        <f t="shared" ref="M3:M66" si="11">F3*H3</f>
        <v>-1</v>
      </c>
      <c r="N3" s="2">
        <f t="shared" ref="N3:N66" si="12">F3*I3</f>
        <v>2.45029690981724E-16</v>
      </c>
      <c r="O3" s="2">
        <f t="shared" ref="O3:O66" si="13">G3*I3</f>
        <v>-3.0019774731299578E-32</v>
      </c>
      <c r="P3" s="2">
        <f t="shared" ref="P3:P66" si="14">H3*G3</f>
        <v>1.22514845490862E-16</v>
      </c>
      <c r="Q3" s="2">
        <f t="shared" ref="Q3:Q66" si="15">H3*I3</f>
        <v>-2.45029690981724E-16</v>
      </c>
      <c r="R3" s="2">
        <f t="shared" ref="R3:R66" si="16">H3^2</f>
        <v>1</v>
      </c>
      <c r="S3" s="2">
        <f t="shared" ref="S3:S66" si="17">I3^2</f>
        <v>6.0039549462599157E-32</v>
      </c>
      <c r="T3" s="5">
        <f t="shared" ref="T3:T66" si="18">B3</f>
        <v>136</v>
      </c>
      <c r="U3" s="2">
        <f t="shared" ref="U3:U66" si="19">B3*F3</f>
        <v>-136</v>
      </c>
      <c r="V3" s="2">
        <f t="shared" ref="V3:V66" si="20">B3*G3</f>
        <v>1.6662018986757232E-14</v>
      </c>
      <c r="W3" s="2">
        <f t="shared" ref="W3:W66" si="21">B3*H3</f>
        <v>136</v>
      </c>
      <c r="X3" s="2">
        <f t="shared" ref="X3:X66" si="22">B3*I3</f>
        <v>-3.3324037973514464E-14</v>
      </c>
      <c r="Z3" s="2">
        <f t="shared" si="0"/>
        <v>137.87823212298997</v>
      </c>
      <c r="AA3" s="5">
        <f t="shared" ref="AA3:AA66" si="23">B3-$B$251</f>
        <v>-0.22580645161289681</v>
      </c>
      <c r="AB3" s="5">
        <f t="shared" ref="AB3:AB66" si="24">B3-Z3</f>
        <v>-1.8782321229899708</v>
      </c>
      <c r="AC3" s="5">
        <f t="shared" ref="AC3:AC66" si="25">Z3-$B$251</f>
        <v>1.652425671377074</v>
      </c>
      <c r="AD3" s="5">
        <f t="shared" ref="AD3:AF18" si="26">AA3^2</f>
        <v>5.0988553590007507E-2</v>
      </c>
      <c r="AE3" s="5">
        <f t="shared" si="1"/>
        <v>3.5277559078314127</v>
      </c>
      <c r="AF3" s="5">
        <f t="shared" si="1"/>
        <v>2.7305105994259735</v>
      </c>
      <c r="AG3" s="2">
        <f t="shared" si="2"/>
        <v>138.37677583990225</v>
      </c>
      <c r="AH3" s="2">
        <f t="shared" si="3"/>
        <v>135.65974238473976</v>
      </c>
      <c r="AI3" s="5">
        <f t="shared" ref="AI3:AI66" si="27">B3-AG3</f>
        <v>-2.3767758399022512</v>
      </c>
      <c r="AJ3" s="5">
        <f t="shared" ref="AJ3:AJ66" si="28">AG3-$B$251</f>
        <v>2.1509693882893544</v>
      </c>
      <c r="AK3" s="5">
        <f t="shared" ref="AK3:AK66" si="29">B3-AH3</f>
        <v>0.34025761526024212</v>
      </c>
      <c r="AL3" s="5">
        <f t="shared" ref="AL3:AL66" si="30">AH3-$B$251</f>
        <v>-0.56606406687313893</v>
      </c>
      <c r="AM3" s="4">
        <f t="shared" ref="AM3:AM66" si="31">AJ3^2</f>
        <v>4.6266693093578795</v>
      </c>
      <c r="AN3" s="4">
        <f t="shared" ref="AN3:AN66" si="32">AL3^2</f>
        <v>0.32042852780495751</v>
      </c>
      <c r="AP3" s="4">
        <f t="shared" ref="AP3:AP66" si="33">AA3*F3</f>
        <v>0.22580645161289681</v>
      </c>
      <c r="AQ3" s="4">
        <f t="shared" ref="AQ3:AQ66" si="34">AA3*G3</f>
        <v>-2.7664642530193859E-17</v>
      </c>
      <c r="AR3" s="4">
        <f t="shared" ref="AR3:AR66" si="35">AA3*H3</f>
        <v>-0.22580645161289681</v>
      </c>
      <c r="AS3" s="4">
        <f t="shared" ref="AS3:AS66" si="36">AA3*I3</f>
        <v>5.5329285060387718E-17</v>
      </c>
    </row>
    <row r="4" spans="1:45" x14ac:dyDescent="0.3">
      <c r="A4" s="1">
        <v>0.66666666666424135</v>
      </c>
      <c r="B4" s="2">
        <v>121</v>
      </c>
      <c r="C4" s="5"/>
      <c r="E4" s="2">
        <v>1</v>
      </c>
      <c r="F4" s="2">
        <f t="shared" si="4"/>
        <v>-0.50000000001319733</v>
      </c>
      <c r="G4" s="2">
        <f t="shared" si="5"/>
        <v>-0.86602540377681914</v>
      </c>
      <c r="H4" s="2">
        <f t="shared" si="6"/>
        <v>-0.49999999997360539</v>
      </c>
      <c r="I4" s="2">
        <f t="shared" si="7"/>
        <v>0.86602540379967763</v>
      </c>
      <c r="J4" s="2">
        <f t="shared" si="8"/>
        <v>0.25000000001319733</v>
      </c>
      <c r="K4" s="2">
        <f t="shared" si="9"/>
        <v>0.43301270189983881</v>
      </c>
      <c r="L4" s="2">
        <f t="shared" si="10"/>
        <v>0.74999999998680267</v>
      </c>
      <c r="M4" s="2">
        <f t="shared" si="11"/>
        <v>0.24999999999340136</v>
      </c>
      <c r="N4" s="2">
        <f t="shared" si="12"/>
        <v>-0.43301270191126806</v>
      </c>
      <c r="O4" s="2">
        <f t="shared" si="13"/>
        <v>-0.75000000000659861</v>
      </c>
      <c r="P4" s="2">
        <f t="shared" si="14"/>
        <v>0.43301270186555119</v>
      </c>
      <c r="Q4" s="2">
        <f t="shared" si="15"/>
        <v>-0.43301270187698043</v>
      </c>
      <c r="R4" s="2">
        <f t="shared" si="16"/>
        <v>0.24999999997360539</v>
      </c>
      <c r="S4" s="2">
        <f t="shared" si="17"/>
        <v>0.75000000002639466</v>
      </c>
      <c r="T4" s="5">
        <f t="shared" si="18"/>
        <v>121</v>
      </c>
      <c r="U4" s="2">
        <f t="shared" si="19"/>
        <v>-60.500000001596874</v>
      </c>
      <c r="V4" s="2">
        <f t="shared" si="20"/>
        <v>-104.78907385699512</v>
      </c>
      <c r="W4" s="2">
        <f t="shared" si="21"/>
        <v>-60.499999996806253</v>
      </c>
      <c r="X4" s="2">
        <f t="shared" si="22"/>
        <v>104.78907385976099</v>
      </c>
      <c r="Z4" s="2">
        <f t="shared" si="0"/>
        <v>136.26041280219775</v>
      </c>
      <c r="AA4" s="5">
        <f t="shared" si="23"/>
        <v>-15.225806451612897</v>
      </c>
      <c r="AB4" s="5">
        <f t="shared" si="24"/>
        <v>-15.260412802197749</v>
      </c>
      <c r="AC4" s="5">
        <f t="shared" si="25"/>
        <v>3.4606350584851953E-2</v>
      </c>
      <c r="AD4" s="5">
        <f t="shared" si="26"/>
        <v>231.82518210197691</v>
      </c>
      <c r="AE4" s="5">
        <f t="shared" si="1"/>
        <v>232.88019889348095</v>
      </c>
      <c r="AF4" s="5">
        <f t="shared" si="1"/>
        <v>1.197599500801683E-3</v>
      </c>
      <c r="AG4" s="2">
        <f t="shared" si="2"/>
        <v>135.56468346608162</v>
      </c>
      <c r="AH4" s="2">
        <f t="shared" si="3"/>
        <v>136.85401543776817</v>
      </c>
      <c r="AI4" s="5">
        <f t="shared" si="27"/>
        <v>-14.564683466081618</v>
      </c>
      <c r="AJ4" s="5">
        <f t="shared" si="28"/>
        <v>-0.66112298553127857</v>
      </c>
      <c r="AK4" s="5">
        <f t="shared" si="29"/>
        <v>-15.854015437768169</v>
      </c>
      <c r="AL4" s="5">
        <f t="shared" si="30"/>
        <v>0.62820898615527199</v>
      </c>
      <c r="AM4" s="4">
        <f t="shared" si="31"/>
        <v>0.43708360199779117</v>
      </c>
      <c r="AN4" s="4">
        <f t="shared" si="32"/>
        <v>0.3946465302862347</v>
      </c>
      <c r="AP4" s="4">
        <f t="shared" si="33"/>
        <v>7.6129032260073881</v>
      </c>
      <c r="AQ4" s="4">
        <f t="shared" si="34"/>
        <v>13.185935180085757</v>
      </c>
      <c r="AR4" s="4">
        <f t="shared" si="35"/>
        <v>7.612903225404569</v>
      </c>
      <c r="AS4" s="4">
        <f t="shared" si="36"/>
        <v>-13.185935180433797</v>
      </c>
    </row>
    <row r="5" spans="1:45" x14ac:dyDescent="0.3">
      <c r="A5" s="1">
        <v>0.75</v>
      </c>
      <c r="B5" s="2">
        <v>124</v>
      </c>
      <c r="C5" s="5"/>
      <c r="E5" s="2">
        <v>1</v>
      </c>
      <c r="F5" s="2">
        <f t="shared" si="4"/>
        <v>-1.83772268236293E-16</v>
      </c>
      <c r="G5" s="2">
        <f t="shared" si="5"/>
        <v>-1</v>
      </c>
      <c r="H5" s="2">
        <f t="shared" si="6"/>
        <v>-1</v>
      </c>
      <c r="I5" s="2">
        <f t="shared" si="7"/>
        <v>3.67544536472586E-16</v>
      </c>
      <c r="J5" s="2">
        <f t="shared" si="8"/>
        <v>3.3772246572712026E-32</v>
      </c>
      <c r="K5" s="2">
        <f t="shared" si="9"/>
        <v>1.83772268236293E-16</v>
      </c>
      <c r="L5" s="2">
        <f t="shared" si="10"/>
        <v>1</v>
      </c>
      <c r="M5" s="2">
        <f t="shared" si="11"/>
        <v>1.83772268236293E-16</v>
      </c>
      <c r="N5" s="2">
        <f t="shared" si="12"/>
        <v>-6.7544493145424051E-32</v>
      </c>
      <c r="O5" s="2">
        <f t="shared" si="13"/>
        <v>-3.67544536472586E-16</v>
      </c>
      <c r="P5" s="2">
        <f t="shared" si="14"/>
        <v>1</v>
      </c>
      <c r="Q5" s="2">
        <f t="shared" si="15"/>
        <v>-3.67544536472586E-16</v>
      </c>
      <c r="R5" s="2">
        <f t="shared" si="16"/>
        <v>1</v>
      </c>
      <c r="S5" s="2">
        <f t="shared" si="17"/>
        <v>1.350889862908481E-31</v>
      </c>
      <c r="T5" s="5">
        <f t="shared" si="18"/>
        <v>124</v>
      </c>
      <c r="U5" s="2">
        <f t="shared" si="19"/>
        <v>-2.2787761261300332E-14</v>
      </c>
      <c r="V5" s="2">
        <f t="shared" si="20"/>
        <v>-124</v>
      </c>
      <c r="W5" s="2">
        <f t="shared" si="21"/>
        <v>-124</v>
      </c>
      <c r="X5" s="2">
        <f t="shared" si="22"/>
        <v>4.5575522522600664E-14</v>
      </c>
      <c r="Z5" s="2">
        <f t="shared" si="0"/>
        <v>134.69055088806351</v>
      </c>
      <c r="AA5" s="5">
        <f t="shared" si="23"/>
        <v>-12.225806451612897</v>
      </c>
      <c r="AB5" s="5">
        <f t="shared" si="24"/>
        <v>-10.690550888063513</v>
      </c>
      <c r="AC5" s="5">
        <f t="shared" si="25"/>
        <v>-1.5352555635493843</v>
      </c>
      <c r="AD5" s="5">
        <f t="shared" si="26"/>
        <v>149.47034339229953</v>
      </c>
      <c r="AE5" s="5">
        <f t="shared" si="1"/>
        <v>114.28787829027556</v>
      </c>
      <c r="AF5" s="5">
        <f t="shared" si="1"/>
        <v>2.3570096454093377</v>
      </c>
      <c r="AG5" s="2">
        <f t="shared" si="2"/>
        <v>134.19200717115123</v>
      </c>
      <c r="AH5" s="2">
        <f t="shared" si="3"/>
        <v>136.65682981856432</v>
      </c>
      <c r="AI5" s="5">
        <f t="shared" si="27"/>
        <v>-10.192007171151232</v>
      </c>
      <c r="AJ5" s="5">
        <f t="shared" si="28"/>
        <v>-2.0337992804616647</v>
      </c>
      <c r="AK5" s="5">
        <f t="shared" si="29"/>
        <v>-12.656829818564319</v>
      </c>
      <c r="AL5" s="5">
        <f t="shared" si="30"/>
        <v>0.43102336695142185</v>
      </c>
      <c r="AM5" s="4">
        <f t="shared" si="31"/>
        <v>4.1363395132063854</v>
      </c>
      <c r="AN5" s="4">
        <f t="shared" si="32"/>
        <v>0.18578114285814004</v>
      </c>
      <c r="AP5" s="4">
        <f t="shared" si="33"/>
        <v>2.2467641826308068E-15</v>
      </c>
      <c r="AQ5" s="4">
        <f t="shared" si="34"/>
        <v>12.225806451612897</v>
      </c>
      <c r="AR5" s="4">
        <f t="shared" si="35"/>
        <v>12.225806451612897</v>
      </c>
      <c r="AS5" s="4">
        <f t="shared" si="36"/>
        <v>-4.4935283652616137E-15</v>
      </c>
    </row>
    <row r="6" spans="1:45" x14ac:dyDescent="0.3">
      <c r="A6" s="1">
        <v>0.83333333333575865</v>
      </c>
      <c r="B6" s="2">
        <v>115</v>
      </c>
      <c r="C6" s="5"/>
      <c r="E6" s="2">
        <v>1</v>
      </c>
      <c r="F6" s="2">
        <f t="shared" si="4"/>
        <v>0.500000000013197</v>
      </c>
      <c r="G6" s="2">
        <f t="shared" si="5"/>
        <v>-0.86602540377681936</v>
      </c>
      <c r="H6" s="2">
        <f t="shared" si="6"/>
        <v>-0.499999999973606</v>
      </c>
      <c r="I6" s="2">
        <f t="shared" si="7"/>
        <v>-0.86602540379967718</v>
      </c>
      <c r="J6" s="2">
        <f t="shared" si="8"/>
        <v>0.250000000013197</v>
      </c>
      <c r="K6" s="2">
        <f t="shared" si="9"/>
        <v>-0.43301270189983859</v>
      </c>
      <c r="L6" s="2">
        <f t="shared" si="10"/>
        <v>0.749999999986803</v>
      </c>
      <c r="M6" s="2">
        <f t="shared" si="11"/>
        <v>-0.2499999999934015</v>
      </c>
      <c r="N6" s="2">
        <f t="shared" si="12"/>
        <v>-0.43301270191126751</v>
      </c>
      <c r="O6" s="2">
        <f t="shared" si="13"/>
        <v>0.7500000000065985</v>
      </c>
      <c r="P6" s="2">
        <f t="shared" si="14"/>
        <v>0.4330127018655518</v>
      </c>
      <c r="Q6" s="2">
        <f t="shared" si="15"/>
        <v>0.43301270187698071</v>
      </c>
      <c r="R6" s="2">
        <f t="shared" si="16"/>
        <v>0.249999999973606</v>
      </c>
      <c r="S6" s="2">
        <f t="shared" si="17"/>
        <v>0.75000000002639389</v>
      </c>
      <c r="T6" s="5">
        <f t="shared" si="18"/>
        <v>115</v>
      </c>
      <c r="U6" s="2">
        <f t="shared" si="19"/>
        <v>57.500000001517655</v>
      </c>
      <c r="V6" s="2">
        <f t="shared" si="20"/>
        <v>-99.59292143433423</v>
      </c>
      <c r="W6" s="2">
        <f t="shared" si="21"/>
        <v>-57.499999996964689</v>
      </c>
      <c r="X6" s="2">
        <f t="shared" si="22"/>
        <v>-99.592921436962882</v>
      </c>
      <c r="Z6" s="2">
        <f t="shared" si="0"/>
        <v>133.14900810854269</v>
      </c>
      <c r="AA6" s="5">
        <f t="shared" si="23"/>
        <v>-21.225806451612897</v>
      </c>
      <c r="AB6" s="5">
        <f t="shared" si="24"/>
        <v>-18.149008108542688</v>
      </c>
      <c r="AC6" s="5">
        <f t="shared" si="25"/>
        <v>-3.0767983430702088</v>
      </c>
      <c r="AD6" s="5">
        <f t="shared" si="26"/>
        <v>450.53485952133167</v>
      </c>
      <c r="AE6" s="5">
        <f t="shared" si="1"/>
        <v>329.38649532394822</v>
      </c>
      <c r="AF6" s="5">
        <f t="shared" si="1"/>
        <v>9.4666880439195822</v>
      </c>
      <c r="AG6" s="2">
        <f t="shared" si="2"/>
        <v>133.34619372777283</v>
      </c>
      <c r="AH6" s="2">
        <f t="shared" si="3"/>
        <v>135.9611004824219</v>
      </c>
      <c r="AI6" s="5">
        <f t="shared" si="27"/>
        <v>-18.346193727772828</v>
      </c>
      <c r="AJ6" s="5">
        <f t="shared" si="28"/>
        <v>-2.8796127238400686</v>
      </c>
      <c r="AK6" s="5">
        <f t="shared" si="29"/>
        <v>-20.961100482421898</v>
      </c>
      <c r="AL6" s="5">
        <f t="shared" si="30"/>
        <v>-0.26470596919099876</v>
      </c>
      <c r="AM6" s="4">
        <f t="shared" si="31"/>
        <v>8.2921694393016185</v>
      </c>
      <c r="AN6" s="4">
        <f t="shared" si="32"/>
        <v>7.0069250125345983E-2</v>
      </c>
      <c r="AP6" s="4">
        <f t="shared" si="33"/>
        <v>-10.612903226086566</v>
      </c>
      <c r="AQ6" s="4">
        <f t="shared" si="34"/>
        <v>18.382087602746676</v>
      </c>
      <c r="AR6" s="4">
        <f t="shared" si="35"/>
        <v>10.612903225246214</v>
      </c>
      <c r="AS6" s="4">
        <f t="shared" si="36"/>
        <v>18.382087603231852</v>
      </c>
    </row>
    <row r="7" spans="1:45" x14ac:dyDescent="0.3">
      <c r="A7" s="1">
        <v>0.91666666666424135</v>
      </c>
      <c r="B7" s="2">
        <v>132</v>
      </c>
      <c r="C7" s="5"/>
      <c r="E7" s="2">
        <v>1</v>
      </c>
      <c r="F7" s="2">
        <f t="shared" si="4"/>
        <v>0.86602540377681914</v>
      </c>
      <c r="G7" s="2">
        <f t="shared" si="5"/>
        <v>-0.50000000001319733</v>
      </c>
      <c r="H7" s="2">
        <f t="shared" si="6"/>
        <v>0.49999999997360528</v>
      </c>
      <c r="I7" s="2">
        <f t="shared" si="7"/>
        <v>-0.86602540379967763</v>
      </c>
      <c r="J7" s="2">
        <f t="shared" si="8"/>
        <v>0.74999999998680267</v>
      </c>
      <c r="K7" s="2">
        <f t="shared" si="9"/>
        <v>-0.43301270189983881</v>
      </c>
      <c r="L7" s="2">
        <f t="shared" si="10"/>
        <v>0.25000000001319733</v>
      </c>
      <c r="M7" s="2">
        <f t="shared" si="11"/>
        <v>0.43301270186555108</v>
      </c>
      <c r="N7" s="2">
        <f t="shared" si="12"/>
        <v>-0.75000000000659861</v>
      </c>
      <c r="O7" s="2">
        <f t="shared" si="13"/>
        <v>0.43301270191126806</v>
      </c>
      <c r="P7" s="2">
        <f t="shared" si="14"/>
        <v>-0.24999999999340131</v>
      </c>
      <c r="Q7" s="2">
        <f t="shared" si="15"/>
        <v>-0.43301270187698032</v>
      </c>
      <c r="R7" s="2">
        <f t="shared" si="16"/>
        <v>0.24999999997360528</v>
      </c>
      <c r="S7" s="2">
        <f t="shared" si="17"/>
        <v>0.75000000002639466</v>
      </c>
      <c r="T7" s="5">
        <f t="shared" si="18"/>
        <v>132</v>
      </c>
      <c r="U7" s="2">
        <f t="shared" si="19"/>
        <v>114.31535329854013</v>
      </c>
      <c r="V7" s="2">
        <f t="shared" si="20"/>
        <v>-66.000000001742052</v>
      </c>
      <c r="W7" s="2">
        <f t="shared" si="21"/>
        <v>65.999999996515896</v>
      </c>
      <c r="X7" s="2">
        <f t="shared" si="22"/>
        <v>-114.31535330155745</v>
      </c>
      <c r="Z7" s="2">
        <f t="shared" si="0"/>
        <v>132.5581488289167</v>
      </c>
      <c r="AA7" s="5">
        <f t="shared" si="23"/>
        <v>-4.2258064516128968</v>
      </c>
      <c r="AB7" s="5">
        <f t="shared" si="24"/>
        <v>-0.55814882891669981</v>
      </c>
      <c r="AC7" s="5">
        <f t="shared" si="25"/>
        <v>-3.667657622696197</v>
      </c>
      <c r="AD7" s="5">
        <f t="shared" si="26"/>
        <v>17.857440166493181</v>
      </c>
      <c r="AE7" s="5">
        <f t="shared" si="1"/>
        <v>0.31153011522108343</v>
      </c>
      <c r="AF7" s="5">
        <f t="shared" si="1"/>
        <v>13.45171243732152</v>
      </c>
      <c r="AG7" s="2">
        <f t="shared" si="2"/>
        <v>133.25387816503283</v>
      </c>
      <c r="AH7" s="2">
        <f t="shared" si="3"/>
        <v>135.46255676553591</v>
      </c>
      <c r="AI7" s="5">
        <f t="shared" si="27"/>
        <v>-1.2538781650328303</v>
      </c>
      <c r="AJ7" s="5">
        <f t="shared" si="28"/>
        <v>-2.9719282865800665</v>
      </c>
      <c r="AK7" s="5">
        <f t="shared" si="29"/>
        <v>-3.4625567655359077</v>
      </c>
      <c r="AL7" s="5">
        <f t="shared" si="30"/>
        <v>-0.76324968607698906</v>
      </c>
      <c r="AM7" s="4">
        <f t="shared" si="31"/>
        <v>8.8323577405747304</v>
      </c>
      <c r="AN7" s="4">
        <f t="shared" si="32"/>
        <v>0.58255008329662239</v>
      </c>
      <c r="AP7" s="4">
        <f t="shared" si="33"/>
        <v>-3.6596557385407462</v>
      </c>
      <c r="AQ7" s="4">
        <f t="shared" si="34"/>
        <v>2.1129032258622176</v>
      </c>
      <c r="AR7" s="4">
        <f t="shared" si="35"/>
        <v>-2.1129032256949096</v>
      </c>
      <c r="AS7" s="4">
        <f t="shared" si="36"/>
        <v>3.6596557386373418</v>
      </c>
    </row>
    <row r="8" spans="1:45" x14ac:dyDescent="0.3">
      <c r="A8" s="1">
        <v>1</v>
      </c>
      <c r="B8" s="2">
        <v>125</v>
      </c>
      <c r="C8" s="5"/>
      <c r="E8" s="2">
        <v>1</v>
      </c>
      <c r="F8" s="2">
        <f t="shared" si="4"/>
        <v>1</v>
      </c>
      <c r="G8" s="2">
        <f t="shared" si="5"/>
        <v>-2.45029690981724E-16</v>
      </c>
      <c r="H8" s="2">
        <f t="shared" si="6"/>
        <v>1</v>
      </c>
      <c r="I8" s="2">
        <f t="shared" si="7"/>
        <v>-4.90059381963448E-16</v>
      </c>
      <c r="J8" s="2">
        <f t="shared" si="8"/>
        <v>1</v>
      </c>
      <c r="K8" s="2">
        <f t="shared" si="9"/>
        <v>-2.45029690981724E-16</v>
      </c>
      <c r="L8" s="2">
        <f t="shared" si="10"/>
        <v>6.0039549462599157E-32</v>
      </c>
      <c r="M8" s="2">
        <f t="shared" si="11"/>
        <v>1</v>
      </c>
      <c r="N8" s="2">
        <f t="shared" si="12"/>
        <v>-4.90059381963448E-16</v>
      </c>
      <c r="O8" s="2">
        <f t="shared" si="13"/>
        <v>1.2007909892519831E-31</v>
      </c>
      <c r="P8" s="2">
        <f t="shared" si="14"/>
        <v>-2.45029690981724E-16</v>
      </c>
      <c r="Q8" s="2">
        <f t="shared" si="15"/>
        <v>-4.90059381963448E-16</v>
      </c>
      <c r="R8" s="2">
        <f t="shared" si="16"/>
        <v>1</v>
      </c>
      <c r="S8" s="2">
        <f t="shared" si="17"/>
        <v>2.4015819785039663E-31</v>
      </c>
      <c r="T8" s="5">
        <f t="shared" si="18"/>
        <v>125</v>
      </c>
      <c r="U8" s="2">
        <f t="shared" si="19"/>
        <v>125</v>
      </c>
      <c r="V8" s="2">
        <f t="shared" si="20"/>
        <v>-3.06287113727155E-14</v>
      </c>
      <c r="W8" s="2">
        <f t="shared" si="21"/>
        <v>125</v>
      </c>
      <c r="X8" s="2">
        <f t="shared" si="22"/>
        <v>-6.1257422745431001E-14</v>
      </c>
      <c r="Z8" s="2">
        <f t="shared" si="0"/>
        <v>133.44125264648954</v>
      </c>
      <c r="AA8" s="5">
        <f t="shared" si="23"/>
        <v>-11.225806451612897</v>
      </c>
      <c r="AB8" s="5">
        <f t="shared" si="24"/>
        <v>-8.441252646489545</v>
      </c>
      <c r="AC8" s="5">
        <f t="shared" si="25"/>
        <v>-2.7845538051233518</v>
      </c>
      <c r="AD8" s="5">
        <f t="shared" si="26"/>
        <v>126.01873048907373</v>
      </c>
      <c r="AE8" s="5">
        <f t="shared" si="1"/>
        <v>71.254746241866741</v>
      </c>
      <c r="AF8" s="5">
        <f t="shared" si="1"/>
        <v>7.7537398936269373</v>
      </c>
      <c r="AG8" s="2">
        <f t="shared" si="2"/>
        <v>133.93979636340183</v>
      </c>
      <c r="AH8" s="2">
        <f t="shared" si="3"/>
        <v>135.65974238473976</v>
      </c>
      <c r="AI8" s="5">
        <f t="shared" si="27"/>
        <v>-8.9397963634018254</v>
      </c>
      <c r="AJ8" s="5">
        <f t="shared" si="28"/>
        <v>-2.2860100882110714</v>
      </c>
      <c r="AK8" s="5">
        <f t="shared" si="29"/>
        <v>-10.659742384739758</v>
      </c>
      <c r="AL8" s="5">
        <f t="shared" si="30"/>
        <v>-0.56606406687313893</v>
      </c>
      <c r="AM8" s="4">
        <f t="shared" si="31"/>
        <v>5.2258421234027903</v>
      </c>
      <c r="AN8" s="4">
        <f t="shared" si="32"/>
        <v>0.32042852780495751</v>
      </c>
      <c r="AP8" s="4">
        <f t="shared" si="33"/>
        <v>-11.225806451612897</v>
      </c>
      <c r="AQ8" s="4">
        <f t="shared" si="34"/>
        <v>2.7506558858593519E-15</v>
      </c>
      <c r="AR8" s="4">
        <f t="shared" si="35"/>
        <v>-11.225806451612897</v>
      </c>
      <c r="AS8" s="4">
        <f t="shared" si="36"/>
        <v>5.5013117717187038E-15</v>
      </c>
    </row>
    <row r="9" spans="1:45" x14ac:dyDescent="0.3">
      <c r="A9" s="1">
        <v>1.0833333333357587</v>
      </c>
      <c r="B9" s="2">
        <v>134</v>
      </c>
      <c r="C9" s="5"/>
      <c r="E9" s="2">
        <v>1</v>
      </c>
      <c r="F9" s="2">
        <f t="shared" si="4"/>
        <v>0.86602540377681936</v>
      </c>
      <c r="G9" s="2">
        <f t="shared" si="5"/>
        <v>0.50000000001319689</v>
      </c>
      <c r="H9" s="2">
        <f t="shared" si="6"/>
        <v>0.49999999997360611</v>
      </c>
      <c r="I9" s="2">
        <f t="shared" si="7"/>
        <v>0.86602540379967718</v>
      </c>
      <c r="J9" s="2">
        <f t="shared" si="8"/>
        <v>0.749999999986803</v>
      </c>
      <c r="K9" s="2">
        <f t="shared" si="9"/>
        <v>0.43301270189983854</v>
      </c>
      <c r="L9" s="2">
        <f t="shared" si="10"/>
        <v>0.25000000001319689</v>
      </c>
      <c r="M9" s="2">
        <f t="shared" si="11"/>
        <v>0.43301270186555191</v>
      </c>
      <c r="N9" s="2">
        <f t="shared" si="12"/>
        <v>0.7500000000065985</v>
      </c>
      <c r="O9" s="2">
        <f t="shared" si="13"/>
        <v>0.43301270191126745</v>
      </c>
      <c r="P9" s="2">
        <f t="shared" si="14"/>
        <v>0.2499999999934015</v>
      </c>
      <c r="Q9" s="2">
        <f t="shared" si="15"/>
        <v>0.43301270187698082</v>
      </c>
      <c r="R9" s="2">
        <f t="shared" si="16"/>
        <v>0.24999999997360611</v>
      </c>
      <c r="S9" s="2">
        <f t="shared" si="17"/>
        <v>0.75000000002639389</v>
      </c>
      <c r="T9" s="5">
        <f t="shared" si="18"/>
        <v>134</v>
      </c>
      <c r="U9" s="2">
        <f t="shared" si="19"/>
        <v>116.04740410609379</v>
      </c>
      <c r="V9" s="2">
        <f t="shared" si="20"/>
        <v>67.000000001768385</v>
      </c>
      <c r="W9" s="2">
        <f t="shared" si="21"/>
        <v>66.999999996463217</v>
      </c>
      <c r="X9" s="2">
        <f t="shared" si="22"/>
        <v>116.04740410915674</v>
      </c>
      <c r="Z9" s="2">
        <f t="shared" si="0"/>
        <v>135.41734271481565</v>
      </c>
      <c r="AA9" s="5">
        <f t="shared" si="23"/>
        <v>-2.2258064516128968</v>
      </c>
      <c r="AB9" s="5">
        <f t="shared" si="24"/>
        <v>-1.4173427148156463</v>
      </c>
      <c r="AC9" s="5">
        <f t="shared" si="25"/>
        <v>-0.80846373679725048</v>
      </c>
      <c r="AD9" s="5">
        <f t="shared" si="26"/>
        <v>4.9542143600415951</v>
      </c>
      <c r="AE9" s="5">
        <f t="shared" si="1"/>
        <v>2.0088603712409867</v>
      </c>
      <c r="AF9" s="5">
        <f t="shared" si="1"/>
        <v>0.65361361371617388</v>
      </c>
      <c r="AG9" s="2">
        <f t="shared" si="2"/>
        <v>135.22015709558551</v>
      </c>
      <c r="AH9" s="2">
        <f t="shared" si="3"/>
        <v>136.35547172088218</v>
      </c>
      <c r="AI9" s="5">
        <f t="shared" si="27"/>
        <v>-1.2201570955855061</v>
      </c>
      <c r="AJ9" s="5">
        <f t="shared" si="28"/>
        <v>-1.0056493560273907</v>
      </c>
      <c r="AK9" s="5">
        <f t="shared" si="29"/>
        <v>-2.3554717208821785</v>
      </c>
      <c r="AL9" s="5">
        <f t="shared" si="30"/>
        <v>0.12966526926928168</v>
      </c>
      <c r="AM9" s="4">
        <f t="shared" si="31"/>
        <v>1.0113306272783056</v>
      </c>
      <c r="AN9" s="4">
        <f t="shared" si="32"/>
        <v>1.6813082054675323E-2</v>
      </c>
      <c r="AP9" s="4">
        <f t="shared" si="33"/>
        <v>-1.9276049309871084</v>
      </c>
      <c r="AQ9" s="4">
        <f t="shared" si="34"/>
        <v>-1.112903225835822</v>
      </c>
      <c r="AR9" s="4">
        <f t="shared" si="35"/>
        <v>-1.1129032257477007</v>
      </c>
      <c r="AS9" s="4">
        <f t="shared" si="36"/>
        <v>-1.9276049310379857</v>
      </c>
    </row>
    <row r="10" spans="1:45" x14ac:dyDescent="0.3">
      <c r="A10" s="1">
        <v>1.1666666666642413</v>
      </c>
      <c r="B10" s="2">
        <v>143</v>
      </c>
      <c r="C10" s="5"/>
      <c r="E10" s="2">
        <v>1</v>
      </c>
      <c r="F10" s="2">
        <f t="shared" si="4"/>
        <v>0.50000000001319744</v>
      </c>
      <c r="G10" s="2">
        <f t="shared" si="5"/>
        <v>0.86602540377681914</v>
      </c>
      <c r="H10" s="2">
        <f t="shared" si="6"/>
        <v>-0.49999999997360517</v>
      </c>
      <c r="I10" s="2">
        <f t="shared" si="7"/>
        <v>0.86602540379967774</v>
      </c>
      <c r="J10" s="2">
        <f t="shared" si="8"/>
        <v>0.25000000001319744</v>
      </c>
      <c r="K10" s="2">
        <f t="shared" si="9"/>
        <v>0.43301270189983887</v>
      </c>
      <c r="L10" s="2">
        <f t="shared" si="10"/>
        <v>0.74999999998680267</v>
      </c>
      <c r="M10" s="2">
        <f t="shared" si="11"/>
        <v>-0.24999999999340131</v>
      </c>
      <c r="N10" s="2">
        <f t="shared" si="12"/>
        <v>0.43301270191126817</v>
      </c>
      <c r="O10" s="2">
        <f t="shared" si="13"/>
        <v>0.75000000000659872</v>
      </c>
      <c r="P10" s="2">
        <f t="shared" si="14"/>
        <v>-0.43301270186555096</v>
      </c>
      <c r="Q10" s="2">
        <f t="shared" si="15"/>
        <v>-0.43301270187698027</v>
      </c>
      <c r="R10" s="2">
        <f t="shared" si="16"/>
        <v>0.24999999997360517</v>
      </c>
      <c r="S10" s="2">
        <f t="shared" si="17"/>
        <v>0.75000000002639489</v>
      </c>
      <c r="T10" s="5">
        <f t="shared" si="18"/>
        <v>143</v>
      </c>
      <c r="U10" s="2">
        <f t="shared" si="19"/>
        <v>71.50000000188723</v>
      </c>
      <c r="V10" s="2">
        <f t="shared" si="20"/>
        <v>123.84163274008513</v>
      </c>
      <c r="W10" s="2">
        <f t="shared" si="21"/>
        <v>-71.49999999622554</v>
      </c>
      <c r="X10" s="2">
        <f t="shared" si="22"/>
        <v>123.84163274335391</v>
      </c>
      <c r="Z10" s="2">
        <f t="shared" si="0"/>
        <v>137.44761807333859</v>
      </c>
      <c r="AA10" s="5">
        <f t="shared" si="23"/>
        <v>6.7741935483871032</v>
      </c>
      <c r="AB10" s="5">
        <f t="shared" si="24"/>
        <v>5.5523819266614112</v>
      </c>
      <c r="AC10" s="5">
        <f t="shared" si="25"/>
        <v>1.221811621725692</v>
      </c>
      <c r="AD10" s="5">
        <f t="shared" si="26"/>
        <v>45.889698231009454</v>
      </c>
      <c r="AE10" s="5">
        <f t="shared" si="1"/>
        <v>30.828945059516283</v>
      </c>
      <c r="AF10" s="5">
        <f t="shared" si="1"/>
        <v>1.4928236389839655</v>
      </c>
      <c r="AG10" s="2">
        <f t="shared" si="2"/>
        <v>136.75188873722246</v>
      </c>
      <c r="AH10" s="2">
        <f t="shared" si="3"/>
        <v>136.85401543776817</v>
      </c>
      <c r="AI10" s="5">
        <f t="shared" si="27"/>
        <v>6.2481112627775417</v>
      </c>
      <c r="AJ10" s="5">
        <f t="shared" si="28"/>
        <v>0.5260822856095615</v>
      </c>
      <c r="AK10" s="5">
        <f t="shared" si="29"/>
        <v>6.1459845622318312</v>
      </c>
      <c r="AL10" s="5">
        <f t="shared" si="30"/>
        <v>0.62820898615527199</v>
      </c>
      <c r="AM10" s="4">
        <f t="shared" si="31"/>
        <v>0.27676257123218023</v>
      </c>
      <c r="AN10" s="4">
        <f t="shared" si="32"/>
        <v>0.3946465302862347</v>
      </c>
      <c r="AP10" s="4">
        <f t="shared" si="33"/>
        <v>3.3870967742829534</v>
      </c>
      <c r="AQ10" s="4">
        <f t="shared" si="34"/>
        <v>5.8666237030042643</v>
      </c>
      <c r="AR10" s="4">
        <f t="shared" si="35"/>
        <v>-3.387096774014748</v>
      </c>
      <c r="AS10" s="4">
        <f t="shared" si="36"/>
        <v>5.8666237031591129</v>
      </c>
    </row>
    <row r="11" spans="1:45" x14ac:dyDescent="0.3">
      <c r="A11" s="1">
        <v>1.25</v>
      </c>
      <c r="B11" s="2">
        <v>138</v>
      </c>
      <c r="C11" s="5"/>
      <c r="E11" s="2">
        <v>1</v>
      </c>
      <c r="F11" s="2">
        <f t="shared" si="4"/>
        <v>3.06287113727155E-16</v>
      </c>
      <c r="G11" s="2">
        <f t="shared" si="5"/>
        <v>1</v>
      </c>
      <c r="H11" s="2">
        <f t="shared" si="6"/>
        <v>-1</v>
      </c>
      <c r="I11" s="2">
        <f t="shared" si="7"/>
        <v>6.1257422745431001E-16</v>
      </c>
      <c r="J11" s="2">
        <f t="shared" si="8"/>
        <v>9.3811796035311182E-32</v>
      </c>
      <c r="K11" s="2">
        <f t="shared" si="9"/>
        <v>3.06287113727155E-16</v>
      </c>
      <c r="L11" s="2">
        <f t="shared" si="10"/>
        <v>1</v>
      </c>
      <c r="M11" s="2">
        <f t="shared" si="11"/>
        <v>-3.06287113727155E-16</v>
      </c>
      <c r="N11" s="2">
        <f t="shared" si="12"/>
        <v>1.8762359207062236E-31</v>
      </c>
      <c r="O11" s="2">
        <f t="shared" si="13"/>
        <v>6.1257422745431001E-16</v>
      </c>
      <c r="P11" s="2">
        <f t="shared" si="14"/>
        <v>-1</v>
      </c>
      <c r="Q11" s="2">
        <f t="shared" si="15"/>
        <v>-6.1257422745431001E-16</v>
      </c>
      <c r="R11" s="2">
        <f t="shared" si="16"/>
        <v>1</v>
      </c>
      <c r="S11" s="2">
        <f t="shared" si="17"/>
        <v>3.7524718414124473E-31</v>
      </c>
      <c r="T11" s="5">
        <f t="shared" si="18"/>
        <v>138</v>
      </c>
      <c r="U11" s="2">
        <f t="shared" si="19"/>
        <v>4.226762169434739E-14</v>
      </c>
      <c r="V11" s="2">
        <f t="shared" si="20"/>
        <v>138</v>
      </c>
      <c r="W11" s="2">
        <f t="shared" si="21"/>
        <v>-138</v>
      </c>
      <c r="X11" s="2">
        <f t="shared" si="22"/>
        <v>8.4535243388694781E-14</v>
      </c>
      <c r="Z11" s="2">
        <f t="shared" si="0"/>
        <v>138.62310874906512</v>
      </c>
      <c r="AA11" s="5">
        <f t="shared" si="23"/>
        <v>1.7741935483871032</v>
      </c>
      <c r="AB11" s="5">
        <f t="shared" si="24"/>
        <v>-0.62310874906512481</v>
      </c>
      <c r="AC11" s="5">
        <f t="shared" si="25"/>
        <v>2.397302297452228</v>
      </c>
      <c r="AD11" s="5">
        <f t="shared" si="26"/>
        <v>3.1477627471384202</v>
      </c>
      <c r="AE11" s="5">
        <f t="shared" si="1"/>
        <v>0.38826451316150468</v>
      </c>
      <c r="AF11" s="5">
        <f t="shared" si="1"/>
        <v>5.7470583053697304</v>
      </c>
      <c r="AG11" s="2">
        <f t="shared" si="2"/>
        <v>138.12456503215284</v>
      </c>
      <c r="AH11" s="2">
        <f t="shared" si="3"/>
        <v>136.65682981856432</v>
      </c>
      <c r="AI11" s="5">
        <f t="shared" si="27"/>
        <v>-0.12456503215284442</v>
      </c>
      <c r="AJ11" s="5">
        <f t="shared" si="28"/>
        <v>1.8987585805399476</v>
      </c>
      <c r="AK11" s="5">
        <f t="shared" si="29"/>
        <v>1.3431701814356813</v>
      </c>
      <c r="AL11" s="5">
        <f t="shared" si="30"/>
        <v>0.43102336695142185</v>
      </c>
      <c r="AM11" s="4">
        <f t="shared" si="31"/>
        <v>3.6052841471740766</v>
      </c>
      <c r="AN11" s="4">
        <f t="shared" si="32"/>
        <v>0.18578114285814004</v>
      </c>
      <c r="AP11" s="4">
        <f t="shared" si="33"/>
        <v>5.4341262112882535E-16</v>
      </c>
      <c r="AQ11" s="4">
        <f t="shared" si="34"/>
        <v>1.7741935483871032</v>
      </c>
      <c r="AR11" s="4">
        <f t="shared" si="35"/>
        <v>-1.7741935483871032</v>
      </c>
      <c r="AS11" s="4">
        <f t="shared" si="36"/>
        <v>1.0868252422576507E-15</v>
      </c>
    </row>
    <row r="12" spans="1:45" x14ac:dyDescent="0.3">
      <c r="A12" s="1">
        <v>1.3333333333357587</v>
      </c>
      <c r="B12" s="2">
        <v>140</v>
      </c>
      <c r="C12" s="5"/>
      <c r="E12" s="2">
        <v>1</v>
      </c>
      <c r="F12" s="2">
        <f t="shared" si="4"/>
        <v>-0.50000000001319689</v>
      </c>
      <c r="G12" s="2">
        <f t="shared" si="5"/>
        <v>0.86602540377681947</v>
      </c>
      <c r="H12" s="2">
        <f t="shared" si="6"/>
        <v>-0.49999999997360622</v>
      </c>
      <c r="I12" s="2">
        <f t="shared" si="7"/>
        <v>-0.86602540379967707</v>
      </c>
      <c r="J12" s="2">
        <f t="shared" si="8"/>
        <v>0.25000000001319689</v>
      </c>
      <c r="K12" s="2">
        <f t="shared" si="9"/>
        <v>-0.43301270189983859</v>
      </c>
      <c r="L12" s="2">
        <f t="shared" si="10"/>
        <v>0.74999999998680322</v>
      </c>
      <c r="M12" s="2">
        <f t="shared" si="11"/>
        <v>0.24999999999340156</v>
      </c>
      <c r="N12" s="2">
        <f t="shared" si="12"/>
        <v>0.43301270191126739</v>
      </c>
      <c r="O12" s="2">
        <f t="shared" si="13"/>
        <v>-0.7500000000065985</v>
      </c>
      <c r="P12" s="2">
        <f t="shared" si="14"/>
        <v>-0.43301270186555207</v>
      </c>
      <c r="Q12" s="2">
        <f t="shared" si="15"/>
        <v>0.43301270187698088</v>
      </c>
      <c r="R12" s="2">
        <f t="shared" si="16"/>
        <v>0.24999999997360622</v>
      </c>
      <c r="S12" s="2">
        <f t="shared" si="17"/>
        <v>0.75000000002639378</v>
      </c>
      <c r="T12" s="5">
        <f t="shared" si="18"/>
        <v>140</v>
      </c>
      <c r="U12" s="2">
        <f t="shared" si="19"/>
        <v>-70.000000001847567</v>
      </c>
      <c r="V12" s="2">
        <f t="shared" si="20"/>
        <v>121.24355652875472</v>
      </c>
      <c r="W12" s="2">
        <f t="shared" si="21"/>
        <v>-69.999999996304865</v>
      </c>
      <c r="X12" s="2">
        <f t="shared" si="22"/>
        <v>-121.24355653195479</v>
      </c>
      <c r="Z12" s="2">
        <f t="shared" si="0"/>
        <v>138.77319285630111</v>
      </c>
      <c r="AA12" s="5">
        <f t="shared" si="23"/>
        <v>3.7741935483871032</v>
      </c>
      <c r="AB12" s="5">
        <f t="shared" si="24"/>
        <v>1.2268071436988919</v>
      </c>
      <c r="AC12" s="5">
        <f t="shared" si="25"/>
        <v>2.5473864046882113</v>
      </c>
      <c r="AD12" s="5">
        <f t="shared" si="26"/>
        <v>14.244536940686833</v>
      </c>
      <c r="AE12" s="5">
        <f t="shared" si="1"/>
        <v>1.5050557678306336</v>
      </c>
      <c r="AF12" s="5">
        <f t="shared" si="1"/>
        <v>6.4891774947903311</v>
      </c>
      <c r="AG12" s="2">
        <f t="shared" si="2"/>
        <v>138.97037847553125</v>
      </c>
      <c r="AH12" s="2">
        <f t="shared" si="3"/>
        <v>135.9611004824219</v>
      </c>
      <c r="AI12" s="5">
        <f t="shared" si="27"/>
        <v>1.0296215244687517</v>
      </c>
      <c r="AJ12" s="5">
        <f t="shared" si="28"/>
        <v>2.7445720239183515</v>
      </c>
      <c r="AK12" s="5">
        <f t="shared" si="29"/>
        <v>4.0388995175781019</v>
      </c>
      <c r="AL12" s="5">
        <f t="shared" si="30"/>
        <v>-0.26470596919099876</v>
      </c>
      <c r="AM12" s="4">
        <f t="shared" si="31"/>
        <v>7.5326755944752763</v>
      </c>
      <c r="AN12" s="4">
        <f t="shared" si="32"/>
        <v>7.0069250125345983E-2</v>
      </c>
      <c r="AP12" s="4">
        <f t="shared" si="33"/>
        <v>-1.8870967742433593</v>
      </c>
      <c r="AQ12" s="4">
        <f t="shared" si="34"/>
        <v>3.2685474916738082</v>
      </c>
      <c r="AR12" s="4">
        <f t="shared" si="35"/>
        <v>-1.8870967740939364</v>
      </c>
      <c r="AS12" s="4">
        <f t="shared" si="36"/>
        <v>-3.268547491760077</v>
      </c>
    </row>
    <row r="13" spans="1:45" x14ac:dyDescent="0.3">
      <c r="A13" s="1">
        <v>1.4166666666642413</v>
      </c>
      <c r="B13" s="2">
        <v>134</v>
      </c>
      <c r="C13" s="5"/>
      <c r="E13" s="2">
        <v>1</v>
      </c>
      <c r="F13" s="2">
        <f t="shared" si="4"/>
        <v>-0.86602540377681914</v>
      </c>
      <c r="G13" s="2">
        <f t="shared" si="5"/>
        <v>0.50000000001319744</v>
      </c>
      <c r="H13" s="2">
        <f t="shared" si="6"/>
        <v>0.49999999997360506</v>
      </c>
      <c r="I13" s="2">
        <f t="shared" si="7"/>
        <v>-0.86602540379967774</v>
      </c>
      <c r="J13" s="2">
        <f t="shared" si="8"/>
        <v>0.74999999998680267</v>
      </c>
      <c r="K13" s="2">
        <f t="shared" si="9"/>
        <v>-0.43301270189983887</v>
      </c>
      <c r="L13" s="2">
        <f t="shared" si="10"/>
        <v>0.25000000001319744</v>
      </c>
      <c r="M13" s="2">
        <f t="shared" si="11"/>
        <v>-0.43301270186555085</v>
      </c>
      <c r="N13" s="2">
        <f t="shared" si="12"/>
        <v>0.75000000000659872</v>
      </c>
      <c r="O13" s="2">
        <f t="shared" si="13"/>
        <v>-0.43301270191126817</v>
      </c>
      <c r="P13" s="2">
        <f t="shared" si="14"/>
        <v>0.24999999999340125</v>
      </c>
      <c r="Q13" s="2">
        <f t="shared" si="15"/>
        <v>-0.43301270187698016</v>
      </c>
      <c r="R13" s="2">
        <f t="shared" si="16"/>
        <v>0.24999999997360506</v>
      </c>
      <c r="S13" s="2">
        <f t="shared" si="17"/>
        <v>0.75000000002639489</v>
      </c>
      <c r="T13" s="5">
        <f t="shared" si="18"/>
        <v>134</v>
      </c>
      <c r="U13" s="2">
        <f t="shared" si="19"/>
        <v>-116.04740410609377</v>
      </c>
      <c r="V13" s="2">
        <f t="shared" si="20"/>
        <v>67.000000001768456</v>
      </c>
      <c r="W13" s="2">
        <f t="shared" si="21"/>
        <v>66.999999996463075</v>
      </c>
      <c r="X13" s="2">
        <f t="shared" si="22"/>
        <v>-116.04740410915682</v>
      </c>
      <c r="Z13" s="2">
        <f t="shared" si="0"/>
        <v>138.36696470215512</v>
      </c>
      <c r="AA13" s="5">
        <f t="shared" si="23"/>
        <v>-2.2258064516128968</v>
      </c>
      <c r="AB13" s="5">
        <f t="shared" si="24"/>
        <v>-4.3669647021551157</v>
      </c>
      <c r="AC13" s="5">
        <f t="shared" si="25"/>
        <v>2.1411582505422189</v>
      </c>
      <c r="AD13" s="5">
        <f t="shared" si="26"/>
        <v>4.9542143600415951</v>
      </c>
      <c r="AE13" s="5">
        <f t="shared" si="1"/>
        <v>19.070380709868719</v>
      </c>
      <c r="AF13" s="5">
        <f t="shared" si="1"/>
        <v>4.5845586538650149</v>
      </c>
      <c r="AG13" s="2">
        <f t="shared" si="2"/>
        <v>139.06269403827125</v>
      </c>
      <c r="AH13" s="2">
        <f t="shared" si="3"/>
        <v>135.46255676553591</v>
      </c>
      <c r="AI13" s="5">
        <f t="shared" si="27"/>
        <v>-5.0626940382712462</v>
      </c>
      <c r="AJ13" s="5">
        <f t="shared" si="28"/>
        <v>2.8368875866583494</v>
      </c>
      <c r="AK13" s="5">
        <f t="shared" si="29"/>
        <v>-1.4625567655359077</v>
      </c>
      <c r="AL13" s="5">
        <f t="shared" si="30"/>
        <v>-0.76324968607698906</v>
      </c>
      <c r="AM13" s="4">
        <f t="shared" si="31"/>
        <v>8.0479311793362331</v>
      </c>
      <c r="AN13" s="4">
        <f t="shared" si="32"/>
        <v>0.58255008329662239</v>
      </c>
      <c r="AP13" s="4">
        <f t="shared" si="33"/>
        <v>1.9276049309871079</v>
      </c>
      <c r="AQ13" s="4">
        <f t="shared" si="34"/>
        <v>-1.1129032258358234</v>
      </c>
      <c r="AR13" s="4">
        <f t="shared" si="35"/>
        <v>-1.1129032257476983</v>
      </c>
      <c r="AS13" s="4">
        <f t="shared" si="36"/>
        <v>1.9276049310379868</v>
      </c>
    </row>
    <row r="14" spans="1:45" x14ac:dyDescent="0.3">
      <c r="A14" s="1">
        <v>1.5</v>
      </c>
      <c r="B14" s="2">
        <v>123</v>
      </c>
      <c r="C14" s="5"/>
      <c r="E14" s="2">
        <v>1</v>
      </c>
      <c r="F14" s="2">
        <f t="shared" si="4"/>
        <v>-1</v>
      </c>
      <c r="G14" s="2">
        <f t="shared" si="5"/>
        <v>3.67544536472586E-16</v>
      </c>
      <c r="H14" s="2">
        <f t="shared" si="6"/>
        <v>1</v>
      </c>
      <c r="I14" s="2">
        <f t="shared" si="7"/>
        <v>-7.3508907294517201E-16</v>
      </c>
      <c r="J14" s="2">
        <f t="shared" si="8"/>
        <v>1</v>
      </c>
      <c r="K14" s="2">
        <f t="shared" si="9"/>
        <v>-3.67544536472586E-16</v>
      </c>
      <c r="L14" s="2">
        <f t="shared" si="10"/>
        <v>1.350889862908481E-31</v>
      </c>
      <c r="M14" s="2">
        <f t="shared" si="11"/>
        <v>-1</v>
      </c>
      <c r="N14" s="2">
        <f t="shared" si="12"/>
        <v>7.3508907294517201E-16</v>
      </c>
      <c r="O14" s="2">
        <f t="shared" si="13"/>
        <v>-2.7017797258169621E-31</v>
      </c>
      <c r="P14" s="2">
        <f t="shared" si="14"/>
        <v>3.67544536472586E-16</v>
      </c>
      <c r="Q14" s="2">
        <f t="shared" si="15"/>
        <v>-7.3508907294517201E-16</v>
      </c>
      <c r="R14" s="2">
        <f t="shared" si="16"/>
        <v>1</v>
      </c>
      <c r="S14" s="2">
        <f t="shared" si="17"/>
        <v>5.4035594516339241E-31</v>
      </c>
      <c r="T14" s="5">
        <f t="shared" si="18"/>
        <v>123</v>
      </c>
      <c r="U14" s="2">
        <f t="shared" si="19"/>
        <v>-123</v>
      </c>
      <c r="V14" s="2">
        <f t="shared" si="20"/>
        <v>4.5207977986128078E-14</v>
      </c>
      <c r="W14" s="2">
        <f t="shared" si="21"/>
        <v>123</v>
      </c>
      <c r="X14" s="2">
        <f t="shared" si="22"/>
        <v>-9.0415955972256157E-14</v>
      </c>
      <c r="Z14" s="2">
        <f t="shared" si="0"/>
        <v>137.87823212298997</v>
      </c>
      <c r="AA14" s="5">
        <f t="shared" si="23"/>
        <v>-13.225806451612897</v>
      </c>
      <c r="AB14" s="5">
        <f t="shared" si="24"/>
        <v>-14.878232122989971</v>
      </c>
      <c r="AC14" s="5">
        <f t="shared" si="25"/>
        <v>1.652425671377074</v>
      </c>
      <c r="AD14" s="5">
        <f t="shared" si="26"/>
        <v>174.92195629552532</v>
      </c>
      <c r="AE14" s="5">
        <f t="shared" si="1"/>
        <v>221.36179110557066</v>
      </c>
      <c r="AF14" s="5">
        <f t="shared" si="1"/>
        <v>2.7305105994259735</v>
      </c>
      <c r="AG14" s="2">
        <f t="shared" si="2"/>
        <v>138.37677583990225</v>
      </c>
      <c r="AH14" s="2">
        <f t="shared" si="3"/>
        <v>135.65974238473976</v>
      </c>
      <c r="AI14" s="5">
        <f t="shared" si="27"/>
        <v>-15.376775839902251</v>
      </c>
      <c r="AJ14" s="5">
        <f t="shared" si="28"/>
        <v>2.1509693882893544</v>
      </c>
      <c r="AK14" s="5">
        <f t="shared" si="29"/>
        <v>-12.659742384739758</v>
      </c>
      <c r="AL14" s="5">
        <f t="shared" si="30"/>
        <v>-0.56606406687313893</v>
      </c>
      <c r="AM14" s="4">
        <f t="shared" si="31"/>
        <v>4.6266693093578795</v>
      </c>
      <c r="AN14" s="4">
        <f t="shared" si="32"/>
        <v>0.32042852780495751</v>
      </c>
      <c r="AP14" s="4">
        <f t="shared" si="33"/>
        <v>13.225806451612897</v>
      </c>
      <c r="AQ14" s="4">
        <f t="shared" si="34"/>
        <v>-4.8610729017341997E-15</v>
      </c>
      <c r="AR14" s="4">
        <f t="shared" si="35"/>
        <v>-13.225806451612897</v>
      </c>
      <c r="AS14" s="4">
        <f t="shared" si="36"/>
        <v>9.7221458034683993E-15</v>
      </c>
    </row>
    <row r="15" spans="1:45" x14ac:dyDescent="0.3">
      <c r="A15" s="1">
        <v>1.5833333333357587</v>
      </c>
      <c r="B15" s="2">
        <v>132</v>
      </c>
      <c r="C15" s="5"/>
      <c r="E15" s="2">
        <v>1</v>
      </c>
      <c r="F15" s="2">
        <f t="shared" si="4"/>
        <v>-0.86602540377681947</v>
      </c>
      <c r="G15" s="2">
        <f t="shared" si="5"/>
        <v>-0.50000000001319678</v>
      </c>
      <c r="H15" s="2">
        <f t="shared" si="6"/>
        <v>0.49999999997360633</v>
      </c>
      <c r="I15" s="2">
        <f t="shared" si="7"/>
        <v>0.86602540379967707</v>
      </c>
      <c r="J15" s="2">
        <f t="shared" si="8"/>
        <v>0.74999999998680322</v>
      </c>
      <c r="K15" s="2">
        <f t="shared" si="9"/>
        <v>0.43301270189983848</v>
      </c>
      <c r="L15" s="2">
        <f t="shared" si="10"/>
        <v>0.25000000001319678</v>
      </c>
      <c r="M15" s="2">
        <f t="shared" si="11"/>
        <v>-0.43301270186555213</v>
      </c>
      <c r="N15" s="2">
        <f t="shared" si="12"/>
        <v>-0.7500000000065985</v>
      </c>
      <c r="O15" s="2">
        <f t="shared" si="13"/>
        <v>-0.43301270191126728</v>
      </c>
      <c r="P15" s="2">
        <f t="shared" si="14"/>
        <v>-0.24999999999340156</v>
      </c>
      <c r="Q15" s="2">
        <f t="shared" si="15"/>
        <v>0.43301270187698093</v>
      </c>
      <c r="R15" s="2">
        <f t="shared" si="16"/>
        <v>0.24999999997360633</v>
      </c>
      <c r="S15" s="2">
        <f t="shared" si="17"/>
        <v>0.75000000002639378</v>
      </c>
      <c r="T15" s="5">
        <f t="shared" si="18"/>
        <v>132</v>
      </c>
      <c r="U15" s="2">
        <f t="shared" si="19"/>
        <v>-114.31535329854017</v>
      </c>
      <c r="V15" s="2">
        <f t="shared" si="20"/>
        <v>-66.000000001741981</v>
      </c>
      <c r="W15" s="2">
        <f t="shared" si="21"/>
        <v>65.999999996516038</v>
      </c>
      <c r="X15" s="2">
        <f t="shared" si="22"/>
        <v>114.31535330155738</v>
      </c>
      <c r="Z15" s="2">
        <f t="shared" si="0"/>
        <v>137.29360072694871</v>
      </c>
      <c r="AA15" s="5">
        <f t="shared" si="23"/>
        <v>-4.2258064516128968</v>
      </c>
      <c r="AB15" s="5">
        <f t="shared" si="24"/>
        <v>-5.2936007269487106</v>
      </c>
      <c r="AC15" s="5">
        <f t="shared" si="25"/>
        <v>1.0677942753358138</v>
      </c>
      <c r="AD15" s="5">
        <f t="shared" si="26"/>
        <v>17.857440166493181</v>
      </c>
      <c r="AE15" s="5">
        <f t="shared" si="1"/>
        <v>28.022208656351918</v>
      </c>
      <c r="AF15" s="5">
        <f t="shared" si="1"/>
        <v>1.1401846144399359</v>
      </c>
      <c r="AG15" s="2">
        <f t="shared" si="2"/>
        <v>137.09641510771857</v>
      </c>
      <c r="AH15" s="2">
        <f t="shared" si="3"/>
        <v>136.35547172088218</v>
      </c>
      <c r="AI15" s="5">
        <f t="shared" si="27"/>
        <v>-5.0964151077185704</v>
      </c>
      <c r="AJ15" s="5">
        <f t="shared" si="28"/>
        <v>0.87060865610567362</v>
      </c>
      <c r="AK15" s="5">
        <f t="shared" si="29"/>
        <v>-4.3554717208821785</v>
      </c>
      <c r="AL15" s="5">
        <f t="shared" si="30"/>
        <v>0.12966526926928168</v>
      </c>
      <c r="AM15" s="4">
        <f t="shared" si="31"/>
        <v>0.75795943208612704</v>
      </c>
      <c r="AN15" s="4">
        <f t="shared" si="32"/>
        <v>1.6813082054675323E-2</v>
      </c>
      <c r="AP15" s="4">
        <f t="shared" si="33"/>
        <v>3.6596557385407475</v>
      </c>
      <c r="AQ15" s="4">
        <f t="shared" si="34"/>
        <v>2.1129032258622154</v>
      </c>
      <c r="AR15" s="4">
        <f t="shared" si="35"/>
        <v>-2.1129032256949141</v>
      </c>
      <c r="AS15" s="4">
        <f t="shared" si="36"/>
        <v>-3.6596557386373396</v>
      </c>
    </row>
    <row r="16" spans="1:45" x14ac:dyDescent="0.3">
      <c r="A16" s="1">
        <v>1.6666666666642413</v>
      </c>
      <c r="B16" s="2">
        <v>138</v>
      </c>
      <c r="C16" s="5"/>
      <c r="E16" s="2">
        <v>1</v>
      </c>
      <c r="F16" s="2">
        <f t="shared" si="4"/>
        <v>-0.50000000001319755</v>
      </c>
      <c r="G16" s="2">
        <f t="shared" si="5"/>
        <v>-0.86602540377681902</v>
      </c>
      <c r="H16" s="2">
        <f t="shared" si="6"/>
        <v>-0.49999999997360495</v>
      </c>
      <c r="I16" s="2">
        <f t="shared" si="7"/>
        <v>0.86602540379967785</v>
      </c>
      <c r="J16" s="2">
        <f t="shared" si="8"/>
        <v>0.25000000001319755</v>
      </c>
      <c r="K16" s="2">
        <f t="shared" si="9"/>
        <v>0.43301270189983893</v>
      </c>
      <c r="L16" s="2">
        <f t="shared" si="10"/>
        <v>0.74999999998680245</v>
      </c>
      <c r="M16" s="2">
        <f t="shared" si="11"/>
        <v>0.24999999999340125</v>
      </c>
      <c r="N16" s="2">
        <f t="shared" si="12"/>
        <v>-0.43301270191126834</v>
      </c>
      <c r="O16" s="2">
        <f t="shared" si="13"/>
        <v>-0.75000000000659872</v>
      </c>
      <c r="P16" s="2">
        <f t="shared" si="14"/>
        <v>0.43301270186555074</v>
      </c>
      <c r="Q16" s="2">
        <f t="shared" si="15"/>
        <v>-0.43301270187698016</v>
      </c>
      <c r="R16" s="2">
        <f t="shared" si="16"/>
        <v>0.24999999997360495</v>
      </c>
      <c r="S16" s="2">
        <f t="shared" si="17"/>
        <v>0.75000000002639511</v>
      </c>
      <c r="T16" s="5">
        <f t="shared" si="18"/>
        <v>138</v>
      </c>
      <c r="U16" s="2">
        <f t="shared" si="19"/>
        <v>-69.000000001821263</v>
      </c>
      <c r="V16" s="2">
        <f t="shared" si="20"/>
        <v>-119.51150572120102</v>
      </c>
      <c r="W16" s="2">
        <f t="shared" si="21"/>
        <v>-68.999999996357488</v>
      </c>
      <c r="X16" s="2">
        <f t="shared" si="22"/>
        <v>119.51150572435554</v>
      </c>
      <c r="Z16" s="2">
        <f t="shared" si="0"/>
        <v>136.26041280219775</v>
      </c>
      <c r="AA16" s="5">
        <f t="shared" si="23"/>
        <v>1.7741935483871032</v>
      </c>
      <c r="AB16" s="5">
        <f t="shared" si="24"/>
        <v>1.7395871978022512</v>
      </c>
      <c r="AC16" s="5">
        <f t="shared" si="25"/>
        <v>3.4606350584851953E-2</v>
      </c>
      <c r="AD16" s="5">
        <f t="shared" si="26"/>
        <v>3.1477627471384202</v>
      </c>
      <c r="AE16" s="5">
        <f t="shared" si="1"/>
        <v>3.0261636187574887</v>
      </c>
      <c r="AF16" s="5">
        <f t="shared" si="1"/>
        <v>1.197599500801683E-3</v>
      </c>
      <c r="AG16" s="2">
        <f t="shared" si="2"/>
        <v>135.56468346608162</v>
      </c>
      <c r="AH16" s="2">
        <f t="shared" si="3"/>
        <v>136.85401543776817</v>
      </c>
      <c r="AI16" s="5">
        <f t="shared" si="27"/>
        <v>2.4353165339183818</v>
      </c>
      <c r="AJ16" s="5">
        <f t="shared" si="28"/>
        <v>-0.66112298553127857</v>
      </c>
      <c r="AK16" s="5">
        <f t="shared" si="29"/>
        <v>1.1459845622318312</v>
      </c>
      <c r="AL16" s="5">
        <f t="shared" si="30"/>
        <v>0.62820898615527199</v>
      </c>
      <c r="AM16" s="4">
        <f t="shared" si="31"/>
        <v>0.43708360199779117</v>
      </c>
      <c r="AN16" s="4">
        <f t="shared" si="32"/>
        <v>0.3946465302862347</v>
      </c>
      <c r="AP16" s="4">
        <f t="shared" si="33"/>
        <v>-0.88709677421696664</v>
      </c>
      <c r="AQ16" s="4">
        <f t="shared" si="34"/>
        <v>-1.5364966841201684</v>
      </c>
      <c r="AR16" s="4">
        <f t="shared" si="35"/>
        <v>-0.88709677414672161</v>
      </c>
      <c r="AS16" s="4">
        <f t="shared" si="36"/>
        <v>1.5364966841607244</v>
      </c>
    </row>
    <row r="17" spans="1:45" x14ac:dyDescent="0.3">
      <c r="A17" s="1">
        <v>1.75</v>
      </c>
      <c r="B17" s="2">
        <v>126</v>
      </c>
      <c r="C17" s="5"/>
      <c r="E17" s="2">
        <v>1</v>
      </c>
      <c r="F17" s="2">
        <f t="shared" si="4"/>
        <v>-4.28801959218017E-16</v>
      </c>
      <c r="G17" s="2">
        <f t="shared" si="5"/>
        <v>-1</v>
      </c>
      <c r="H17" s="2">
        <f t="shared" si="6"/>
        <v>-1</v>
      </c>
      <c r="I17" s="2">
        <f t="shared" si="7"/>
        <v>8.5760391843603401E-16</v>
      </c>
      <c r="J17" s="2">
        <f t="shared" si="8"/>
        <v>1.8387112022920992E-31</v>
      </c>
      <c r="K17" s="2">
        <f t="shared" si="9"/>
        <v>4.28801959218017E-16</v>
      </c>
      <c r="L17" s="2">
        <f t="shared" si="10"/>
        <v>1</v>
      </c>
      <c r="M17" s="2">
        <f t="shared" si="11"/>
        <v>4.28801959218017E-16</v>
      </c>
      <c r="N17" s="2">
        <f t="shared" si="12"/>
        <v>-3.6774224045841984E-31</v>
      </c>
      <c r="O17" s="2">
        <f t="shared" si="13"/>
        <v>-8.5760391843603401E-16</v>
      </c>
      <c r="P17" s="2">
        <f t="shared" si="14"/>
        <v>1</v>
      </c>
      <c r="Q17" s="2">
        <f t="shared" si="15"/>
        <v>-8.5760391843603401E-16</v>
      </c>
      <c r="R17" s="2">
        <f t="shared" si="16"/>
        <v>1</v>
      </c>
      <c r="S17" s="2">
        <f t="shared" si="17"/>
        <v>7.3548448091683967E-31</v>
      </c>
      <c r="T17" s="5">
        <f t="shared" si="18"/>
        <v>126</v>
      </c>
      <c r="U17" s="2">
        <f t="shared" si="19"/>
        <v>-5.4029046861470142E-14</v>
      </c>
      <c r="V17" s="2">
        <f t="shared" si="20"/>
        <v>-126</v>
      </c>
      <c r="W17" s="2">
        <f t="shared" si="21"/>
        <v>-126</v>
      </c>
      <c r="X17" s="2">
        <f t="shared" si="22"/>
        <v>1.0805809372294028E-13</v>
      </c>
      <c r="Z17" s="2">
        <f t="shared" si="0"/>
        <v>134.69055088806351</v>
      </c>
      <c r="AA17" s="5">
        <f t="shared" si="23"/>
        <v>-10.225806451612897</v>
      </c>
      <c r="AB17" s="5">
        <f t="shared" si="24"/>
        <v>-8.6905508880635125</v>
      </c>
      <c r="AC17" s="5">
        <f t="shared" si="25"/>
        <v>-1.5352555635493843</v>
      </c>
      <c r="AD17" s="5">
        <f t="shared" si="26"/>
        <v>104.56711758584794</v>
      </c>
      <c r="AE17" s="5">
        <f t="shared" si="1"/>
        <v>75.525674738021507</v>
      </c>
      <c r="AF17" s="5">
        <f t="shared" si="1"/>
        <v>2.3570096454093377</v>
      </c>
      <c r="AG17" s="2">
        <f t="shared" si="2"/>
        <v>134.19200717115123</v>
      </c>
      <c r="AH17" s="2">
        <f t="shared" si="3"/>
        <v>136.65682981856432</v>
      </c>
      <c r="AI17" s="5">
        <f t="shared" si="27"/>
        <v>-8.1920071711512321</v>
      </c>
      <c r="AJ17" s="5">
        <f t="shared" si="28"/>
        <v>-2.0337992804616647</v>
      </c>
      <c r="AK17" s="5">
        <f t="shared" si="29"/>
        <v>-10.656829818564319</v>
      </c>
      <c r="AL17" s="5">
        <f t="shared" si="30"/>
        <v>0.43102336695142185</v>
      </c>
      <c r="AM17" s="4">
        <f t="shared" si="31"/>
        <v>4.1363395132063854</v>
      </c>
      <c r="AN17" s="4">
        <f t="shared" si="32"/>
        <v>0.18578114285814004</v>
      </c>
      <c r="AP17" s="4">
        <f t="shared" si="33"/>
        <v>4.3848458410358487E-15</v>
      </c>
      <c r="AQ17" s="4">
        <f t="shared" si="34"/>
        <v>10.225806451612897</v>
      </c>
      <c r="AR17" s="4">
        <f t="shared" si="35"/>
        <v>10.225806451612897</v>
      </c>
      <c r="AS17" s="4">
        <f t="shared" si="36"/>
        <v>-8.7696916820716975E-15</v>
      </c>
    </row>
    <row r="18" spans="1:45" x14ac:dyDescent="0.3">
      <c r="A18" s="1">
        <v>1.8333333333357587</v>
      </c>
      <c r="B18" s="2">
        <v>138</v>
      </c>
      <c r="C18" s="5"/>
      <c r="E18" s="2">
        <v>1</v>
      </c>
      <c r="F18" s="2">
        <f t="shared" si="4"/>
        <v>0.50000000001319678</v>
      </c>
      <c r="G18" s="2">
        <f t="shared" si="5"/>
        <v>-0.86602540377681947</v>
      </c>
      <c r="H18" s="2">
        <f t="shared" si="6"/>
        <v>-0.49999999997360645</v>
      </c>
      <c r="I18" s="2">
        <f t="shared" si="7"/>
        <v>-0.86602540379967696</v>
      </c>
      <c r="J18" s="2">
        <f t="shared" si="8"/>
        <v>0.25000000001319678</v>
      </c>
      <c r="K18" s="2">
        <f t="shared" si="9"/>
        <v>-0.43301270189983848</v>
      </c>
      <c r="L18" s="2">
        <f t="shared" si="10"/>
        <v>0.74999999998680322</v>
      </c>
      <c r="M18" s="2">
        <f t="shared" si="11"/>
        <v>-0.24999999999340161</v>
      </c>
      <c r="N18" s="2">
        <f t="shared" si="12"/>
        <v>-0.43301270191126723</v>
      </c>
      <c r="O18" s="2">
        <f t="shared" si="13"/>
        <v>0.75000000000659839</v>
      </c>
      <c r="P18" s="2">
        <f t="shared" si="14"/>
        <v>0.43301270186555224</v>
      </c>
      <c r="Q18" s="2">
        <f t="shared" si="15"/>
        <v>0.43301270187698099</v>
      </c>
      <c r="R18" s="2">
        <f t="shared" si="16"/>
        <v>0.24999999997360645</v>
      </c>
      <c r="S18" s="2">
        <f t="shared" si="17"/>
        <v>0.75000000002639355</v>
      </c>
      <c r="T18" s="5">
        <f t="shared" si="18"/>
        <v>138</v>
      </c>
      <c r="U18" s="2">
        <f t="shared" si="19"/>
        <v>69.000000001821149</v>
      </c>
      <c r="V18" s="2">
        <f t="shared" si="20"/>
        <v>-119.51150572120109</v>
      </c>
      <c r="W18" s="2">
        <f t="shared" si="21"/>
        <v>-68.999999996357687</v>
      </c>
      <c r="X18" s="2">
        <f t="shared" si="22"/>
        <v>-119.51150572435542</v>
      </c>
      <c r="Z18" s="2">
        <f t="shared" si="0"/>
        <v>133.14900810854269</v>
      </c>
      <c r="AA18" s="5">
        <f t="shared" si="23"/>
        <v>1.7741935483871032</v>
      </c>
      <c r="AB18" s="5">
        <f t="shared" si="24"/>
        <v>4.850991891457312</v>
      </c>
      <c r="AC18" s="5">
        <f t="shared" si="25"/>
        <v>-3.0767983430702088</v>
      </c>
      <c r="AD18" s="5">
        <f t="shared" si="26"/>
        <v>3.1477627471384202</v>
      </c>
      <c r="AE18" s="5">
        <f t="shared" si="26"/>
        <v>23.532122330984588</v>
      </c>
      <c r="AF18" s="5">
        <f t="shared" si="26"/>
        <v>9.4666880439195822</v>
      </c>
      <c r="AG18" s="2">
        <f t="shared" si="2"/>
        <v>133.34619372777283</v>
      </c>
      <c r="AH18" s="2">
        <f t="shared" si="3"/>
        <v>135.9611004824219</v>
      </c>
      <c r="AI18" s="5">
        <f t="shared" si="27"/>
        <v>4.6538062722271718</v>
      </c>
      <c r="AJ18" s="5">
        <f t="shared" si="28"/>
        <v>-2.8796127238400686</v>
      </c>
      <c r="AK18" s="5">
        <f t="shared" si="29"/>
        <v>2.0388995175781019</v>
      </c>
      <c r="AL18" s="5">
        <f t="shared" si="30"/>
        <v>-0.26470596919099876</v>
      </c>
      <c r="AM18" s="4">
        <f t="shared" si="31"/>
        <v>8.2921694393016185</v>
      </c>
      <c r="AN18" s="4">
        <f t="shared" si="32"/>
        <v>7.0069250125345983E-2</v>
      </c>
      <c r="AP18" s="4">
        <f t="shared" si="33"/>
        <v>0.8870967742169652</v>
      </c>
      <c r="AQ18" s="4">
        <f t="shared" si="34"/>
        <v>-1.536496684120169</v>
      </c>
      <c r="AR18" s="4">
        <f t="shared" si="35"/>
        <v>-0.88709677414672428</v>
      </c>
      <c r="AS18" s="4">
        <f t="shared" si="36"/>
        <v>-1.5364966841607228</v>
      </c>
    </row>
    <row r="19" spans="1:45" x14ac:dyDescent="0.3">
      <c r="A19" s="1">
        <v>1.9166666666642413</v>
      </c>
      <c r="B19" s="2">
        <v>122</v>
      </c>
      <c r="C19" s="5"/>
      <c r="E19" s="2">
        <v>1</v>
      </c>
      <c r="F19" s="2">
        <f t="shared" si="4"/>
        <v>0.86602540377681902</v>
      </c>
      <c r="G19" s="2">
        <f t="shared" si="5"/>
        <v>-0.50000000001319755</v>
      </c>
      <c r="H19" s="2">
        <f t="shared" si="6"/>
        <v>0.49999999997360484</v>
      </c>
      <c r="I19" s="2">
        <f t="shared" si="7"/>
        <v>-0.86602540379967785</v>
      </c>
      <c r="J19" s="2">
        <f t="shared" si="8"/>
        <v>0.74999999998680245</v>
      </c>
      <c r="K19" s="2">
        <f t="shared" si="9"/>
        <v>-0.43301270189983893</v>
      </c>
      <c r="L19" s="2">
        <f t="shared" si="10"/>
        <v>0.25000000001319755</v>
      </c>
      <c r="M19" s="2">
        <f t="shared" si="11"/>
        <v>0.43301270186555063</v>
      </c>
      <c r="N19" s="2">
        <f t="shared" si="12"/>
        <v>-0.75000000000659872</v>
      </c>
      <c r="O19" s="2">
        <f t="shared" si="13"/>
        <v>0.43301270191126834</v>
      </c>
      <c r="P19" s="2">
        <f t="shared" si="14"/>
        <v>-0.2499999999934012</v>
      </c>
      <c r="Q19" s="2">
        <f t="shared" si="15"/>
        <v>-0.43301270187698004</v>
      </c>
      <c r="R19" s="2">
        <f t="shared" si="16"/>
        <v>0.24999999997360484</v>
      </c>
      <c r="S19" s="2">
        <f t="shared" si="17"/>
        <v>0.75000000002639511</v>
      </c>
      <c r="T19" s="5">
        <f t="shared" si="18"/>
        <v>122</v>
      </c>
      <c r="U19" s="2">
        <f t="shared" si="19"/>
        <v>105.65509926077192</v>
      </c>
      <c r="V19" s="2">
        <f t="shared" si="20"/>
        <v>-61.000000001610104</v>
      </c>
      <c r="W19" s="2">
        <f t="shared" si="21"/>
        <v>60.999999996779792</v>
      </c>
      <c r="X19" s="2">
        <f t="shared" si="22"/>
        <v>-105.6550992635607</v>
      </c>
      <c r="Z19" s="2">
        <f t="shared" si="0"/>
        <v>132.5581488289167</v>
      </c>
      <c r="AA19" s="5">
        <f t="shared" si="23"/>
        <v>-14.225806451612897</v>
      </c>
      <c r="AB19" s="5">
        <f t="shared" si="24"/>
        <v>-10.5581488289167</v>
      </c>
      <c r="AC19" s="5">
        <f t="shared" si="25"/>
        <v>-3.667657622696197</v>
      </c>
      <c r="AD19" s="5">
        <f t="shared" ref="AD19:AF82" si="37">AA19^2</f>
        <v>202.37356919875111</v>
      </c>
      <c r="AE19" s="5">
        <f t="shared" si="37"/>
        <v>111.47450669355509</v>
      </c>
      <c r="AF19" s="5">
        <f t="shared" si="37"/>
        <v>13.45171243732152</v>
      </c>
      <c r="AG19" s="2">
        <f t="shared" si="2"/>
        <v>133.25387816503283</v>
      </c>
      <c r="AH19" s="2">
        <f t="shared" si="3"/>
        <v>135.46255676553591</v>
      </c>
      <c r="AI19" s="5">
        <f t="shared" si="27"/>
        <v>-11.25387816503283</v>
      </c>
      <c r="AJ19" s="5">
        <f t="shared" si="28"/>
        <v>-2.9719282865800665</v>
      </c>
      <c r="AK19" s="5">
        <f t="shared" si="29"/>
        <v>-13.462556765535908</v>
      </c>
      <c r="AL19" s="5">
        <f t="shared" si="30"/>
        <v>-0.76324968607698906</v>
      </c>
      <c r="AM19" s="4">
        <f t="shared" si="31"/>
        <v>8.8323577405747304</v>
      </c>
      <c r="AN19" s="4">
        <f t="shared" si="32"/>
        <v>0.58255008329662239</v>
      </c>
      <c r="AP19" s="4">
        <f t="shared" si="33"/>
        <v>-12.319909776308936</v>
      </c>
      <c r="AQ19" s="4">
        <f t="shared" si="34"/>
        <v>7.1129032259941942</v>
      </c>
      <c r="AR19" s="4">
        <f t="shared" si="35"/>
        <v>-7.1129032254309559</v>
      </c>
      <c r="AS19" s="4">
        <f t="shared" si="36"/>
        <v>12.319909776634121</v>
      </c>
    </row>
    <row r="20" spans="1:45" x14ac:dyDescent="0.3">
      <c r="A20" s="8">
        <v>2</v>
      </c>
      <c r="B20" s="9">
        <v>125</v>
      </c>
      <c r="C20" s="5"/>
      <c r="E20" s="2">
        <v>1</v>
      </c>
      <c r="F20" s="2">
        <f t="shared" si="4"/>
        <v>1</v>
      </c>
      <c r="G20" s="2">
        <f t="shared" si="5"/>
        <v>-4.90059381963448E-16</v>
      </c>
      <c r="H20" s="2">
        <f t="shared" si="6"/>
        <v>1</v>
      </c>
      <c r="I20" s="2">
        <f t="shared" si="7"/>
        <v>-9.8011876392689601E-16</v>
      </c>
      <c r="J20" s="2">
        <f t="shared" si="8"/>
        <v>1</v>
      </c>
      <c r="K20" s="2">
        <f t="shared" si="9"/>
        <v>-4.90059381963448E-16</v>
      </c>
      <c r="L20" s="2">
        <f t="shared" si="10"/>
        <v>2.4015819785039663E-31</v>
      </c>
      <c r="M20" s="2">
        <f t="shared" si="11"/>
        <v>1</v>
      </c>
      <c r="N20" s="2">
        <f t="shared" si="12"/>
        <v>-9.8011876392689601E-16</v>
      </c>
      <c r="O20" s="2">
        <f t="shared" si="13"/>
        <v>4.8031639570079325E-31</v>
      </c>
      <c r="P20" s="2">
        <f t="shared" si="14"/>
        <v>-4.90059381963448E-16</v>
      </c>
      <c r="Q20" s="2">
        <f t="shared" si="15"/>
        <v>-9.8011876392689601E-16</v>
      </c>
      <c r="R20" s="2">
        <f t="shared" si="16"/>
        <v>1</v>
      </c>
      <c r="S20" s="2">
        <f t="shared" si="17"/>
        <v>9.6063279140158651E-31</v>
      </c>
      <c r="T20" s="5">
        <f t="shared" si="18"/>
        <v>125</v>
      </c>
      <c r="U20" s="2">
        <f t="shared" si="19"/>
        <v>125</v>
      </c>
      <c r="V20" s="2">
        <f t="shared" si="20"/>
        <v>-6.1257422745431001E-14</v>
      </c>
      <c r="W20" s="2">
        <f t="shared" si="21"/>
        <v>125</v>
      </c>
      <c r="X20" s="2">
        <f t="shared" si="22"/>
        <v>-1.22514845490862E-13</v>
      </c>
      <c r="Z20" s="2">
        <f t="shared" si="0"/>
        <v>133.44125264648954</v>
      </c>
      <c r="AA20" s="5">
        <f t="shared" si="23"/>
        <v>-11.225806451612897</v>
      </c>
      <c r="AB20" s="5">
        <f t="shared" si="24"/>
        <v>-8.441252646489545</v>
      </c>
      <c r="AC20" s="5">
        <f t="shared" si="25"/>
        <v>-2.7845538051233518</v>
      </c>
      <c r="AD20" s="5">
        <f t="shared" si="37"/>
        <v>126.01873048907373</v>
      </c>
      <c r="AE20" s="5">
        <f t="shared" si="37"/>
        <v>71.254746241866741</v>
      </c>
      <c r="AF20" s="5">
        <f t="shared" si="37"/>
        <v>7.7537398936269373</v>
      </c>
      <c r="AG20" s="2">
        <f t="shared" si="2"/>
        <v>133.93979636340183</v>
      </c>
      <c r="AH20" s="2">
        <f t="shared" si="3"/>
        <v>135.65974238473976</v>
      </c>
      <c r="AI20" s="5">
        <f t="shared" si="27"/>
        <v>-8.9397963634018254</v>
      </c>
      <c r="AJ20" s="5">
        <f t="shared" si="28"/>
        <v>-2.2860100882110714</v>
      </c>
      <c r="AK20" s="5">
        <f t="shared" si="29"/>
        <v>-10.659742384739758</v>
      </c>
      <c r="AL20" s="5">
        <f t="shared" si="30"/>
        <v>-0.56606406687313893</v>
      </c>
      <c r="AM20" s="4">
        <f t="shared" si="31"/>
        <v>5.2258421234027903</v>
      </c>
      <c r="AN20" s="4">
        <f t="shared" si="32"/>
        <v>0.32042852780495751</v>
      </c>
      <c r="AP20" s="4">
        <f t="shared" si="33"/>
        <v>-11.225806451612897</v>
      </c>
      <c r="AQ20" s="4">
        <f t="shared" si="34"/>
        <v>5.5013117717187038E-15</v>
      </c>
      <c r="AR20" s="4">
        <f t="shared" si="35"/>
        <v>-11.225806451612897</v>
      </c>
      <c r="AS20" s="4">
        <f t="shared" si="36"/>
        <v>1.1002623543437408E-14</v>
      </c>
    </row>
    <row r="21" spans="1:45" x14ac:dyDescent="0.3">
      <c r="A21" s="1">
        <v>2.0833333333357587</v>
      </c>
      <c r="B21" s="2">
        <v>130</v>
      </c>
      <c r="C21" s="5"/>
      <c r="E21" s="2">
        <v>1</v>
      </c>
      <c r="F21" s="2">
        <f t="shared" si="4"/>
        <v>0.86602540377681947</v>
      </c>
      <c r="G21" s="2">
        <f t="shared" si="5"/>
        <v>0.50000000001319678</v>
      </c>
      <c r="H21" s="2">
        <f t="shared" si="6"/>
        <v>0.49999999997360656</v>
      </c>
      <c r="I21" s="2">
        <f t="shared" si="7"/>
        <v>0.86602540379967696</v>
      </c>
      <c r="J21" s="2">
        <f t="shared" si="8"/>
        <v>0.74999999998680322</v>
      </c>
      <c r="K21" s="2">
        <f t="shared" si="9"/>
        <v>0.43301270189983848</v>
      </c>
      <c r="L21" s="2">
        <f t="shared" si="10"/>
        <v>0.25000000001319678</v>
      </c>
      <c r="M21" s="2">
        <f t="shared" si="11"/>
        <v>0.43301270186555235</v>
      </c>
      <c r="N21" s="2">
        <f t="shared" si="12"/>
        <v>0.75000000000659839</v>
      </c>
      <c r="O21" s="2">
        <f t="shared" si="13"/>
        <v>0.43301270191126723</v>
      </c>
      <c r="P21" s="2">
        <f t="shared" si="14"/>
        <v>0.24999999999340167</v>
      </c>
      <c r="Q21" s="2">
        <f t="shared" si="15"/>
        <v>0.4330127018769811</v>
      </c>
      <c r="R21" s="2">
        <f t="shared" si="16"/>
        <v>0.24999999997360656</v>
      </c>
      <c r="S21" s="2">
        <f t="shared" si="17"/>
        <v>0.75000000002639355</v>
      </c>
      <c r="T21" s="5">
        <f t="shared" si="18"/>
        <v>130</v>
      </c>
      <c r="U21" s="2">
        <f t="shared" si="19"/>
        <v>112.58330249098653</v>
      </c>
      <c r="V21" s="2">
        <f t="shared" si="20"/>
        <v>65.000000001715577</v>
      </c>
      <c r="W21" s="2">
        <f t="shared" si="21"/>
        <v>64.999999996568846</v>
      </c>
      <c r="X21" s="2">
        <f t="shared" si="22"/>
        <v>112.583302493958</v>
      </c>
      <c r="Z21" s="2">
        <f t="shared" si="0"/>
        <v>135.41734271481565</v>
      </c>
      <c r="AA21" s="5">
        <f t="shared" si="23"/>
        <v>-6.2258064516128968</v>
      </c>
      <c r="AB21" s="5">
        <f t="shared" si="24"/>
        <v>-5.4173427148156463</v>
      </c>
      <c r="AC21" s="5">
        <f t="shared" si="25"/>
        <v>-0.80846373679725048</v>
      </c>
      <c r="AD21" s="5">
        <f t="shared" si="37"/>
        <v>38.760665972944771</v>
      </c>
      <c r="AE21" s="5">
        <f t="shared" si="37"/>
        <v>29.347602089766156</v>
      </c>
      <c r="AF21" s="5">
        <f t="shared" si="37"/>
        <v>0.65361361371617388</v>
      </c>
      <c r="AG21" s="2">
        <f t="shared" si="2"/>
        <v>135.22015709558551</v>
      </c>
      <c r="AH21" s="2">
        <f t="shared" si="3"/>
        <v>136.35547172088218</v>
      </c>
      <c r="AI21" s="5">
        <f t="shared" si="27"/>
        <v>-5.2201570955855061</v>
      </c>
      <c r="AJ21" s="5">
        <f t="shared" si="28"/>
        <v>-1.0056493560273907</v>
      </c>
      <c r="AK21" s="5">
        <f t="shared" si="29"/>
        <v>-6.3554717208821785</v>
      </c>
      <c r="AL21" s="5">
        <f t="shared" si="30"/>
        <v>0.12966526926928168</v>
      </c>
      <c r="AM21" s="4">
        <f t="shared" si="31"/>
        <v>1.0113306272783056</v>
      </c>
      <c r="AN21" s="4">
        <f t="shared" si="32"/>
        <v>1.6813082054675323E-2</v>
      </c>
      <c r="AP21" s="4">
        <f t="shared" si="33"/>
        <v>-5.3917065460943867</v>
      </c>
      <c r="AQ21" s="4">
        <f t="shared" si="34"/>
        <v>-3.1129032258886089</v>
      </c>
      <c r="AR21" s="4">
        <f t="shared" si="35"/>
        <v>-3.1129032256421278</v>
      </c>
      <c r="AS21" s="4">
        <f t="shared" si="36"/>
        <v>-5.3917065462366933</v>
      </c>
    </row>
    <row r="22" spans="1:45" x14ac:dyDescent="0.3">
      <c r="A22" s="1">
        <v>2.1666666666642413</v>
      </c>
      <c r="B22" s="2">
        <v>123</v>
      </c>
      <c r="C22" s="5"/>
      <c r="E22" s="2">
        <v>1</v>
      </c>
      <c r="F22" s="2">
        <f t="shared" si="4"/>
        <v>0.50000000001319767</v>
      </c>
      <c r="G22" s="2">
        <f t="shared" si="5"/>
        <v>0.86602540377681902</v>
      </c>
      <c r="H22" s="2">
        <f t="shared" si="6"/>
        <v>-0.49999999997360473</v>
      </c>
      <c r="I22" s="2">
        <f t="shared" si="7"/>
        <v>0.86602540379967796</v>
      </c>
      <c r="J22" s="2">
        <f t="shared" si="8"/>
        <v>0.25000000001319767</v>
      </c>
      <c r="K22" s="2">
        <f t="shared" si="9"/>
        <v>0.43301270189983904</v>
      </c>
      <c r="L22" s="2">
        <f t="shared" si="10"/>
        <v>0.74999999998680245</v>
      </c>
      <c r="M22" s="2">
        <f t="shared" si="11"/>
        <v>-0.2499999999934012</v>
      </c>
      <c r="N22" s="2">
        <f t="shared" si="12"/>
        <v>0.4330127019112685</v>
      </c>
      <c r="O22" s="2">
        <f t="shared" si="13"/>
        <v>0.75000000000659883</v>
      </c>
      <c r="P22" s="2">
        <f t="shared" si="14"/>
        <v>-0.43301270186555052</v>
      </c>
      <c r="Q22" s="2">
        <f t="shared" si="15"/>
        <v>-0.43301270187697999</v>
      </c>
      <c r="R22" s="2">
        <f t="shared" si="16"/>
        <v>0.24999999997360473</v>
      </c>
      <c r="S22" s="2">
        <f t="shared" si="17"/>
        <v>0.75000000002639522</v>
      </c>
      <c r="T22" s="5">
        <f t="shared" si="18"/>
        <v>123</v>
      </c>
      <c r="U22" s="2">
        <f t="shared" si="19"/>
        <v>61.500000001623313</v>
      </c>
      <c r="V22" s="2">
        <f t="shared" si="20"/>
        <v>106.52112466454874</v>
      </c>
      <c r="W22" s="2">
        <f t="shared" si="21"/>
        <v>-61.499999996753381</v>
      </c>
      <c r="X22" s="2">
        <f t="shared" si="22"/>
        <v>106.52112466736038</v>
      </c>
      <c r="Z22" s="2">
        <f t="shared" si="0"/>
        <v>137.44761807333859</v>
      </c>
      <c r="AA22" s="5">
        <f t="shared" si="23"/>
        <v>-13.225806451612897</v>
      </c>
      <c r="AB22" s="5">
        <f t="shared" si="24"/>
        <v>-14.447618073338589</v>
      </c>
      <c r="AC22" s="5">
        <f t="shared" si="25"/>
        <v>1.221811621725692</v>
      </c>
      <c r="AD22" s="5">
        <f t="shared" si="37"/>
        <v>174.92195629552532</v>
      </c>
      <c r="AE22" s="5">
        <f t="shared" si="37"/>
        <v>208.73366799305984</v>
      </c>
      <c r="AF22" s="5">
        <f t="shared" si="37"/>
        <v>1.4928236389839655</v>
      </c>
      <c r="AG22" s="2">
        <f t="shared" si="2"/>
        <v>136.75188873722246</v>
      </c>
      <c r="AH22" s="2">
        <f t="shared" si="3"/>
        <v>136.85401543776817</v>
      </c>
      <c r="AI22" s="5">
        <f t="shared" si="27"/>
        <v>-13.751888737222458</v>
      </c>
      <c r="AJ22" s="5">
        <f t="shared" si="28"/>
        <v>0.5260822856095615</v>
      </c>
      <c r="AK22" s="5">
        <f t="shared" si="29"/>
        <v>-13.854015437768169</v>
      </c>
      <c r="AL22" s="5">
        <f t="shared" si="30"/>
        <v>0.62820898615527199</v>
      </c>
      <c r="AM22" s="4">
        <f t="shared" si="31"/>
        <v>0.27676257123218023</v>
      </c>
      <c r="AN22" s="4">
        <f t="shared" si="32"/>
        <v>0.3946465302862347</v>
      </c>
      <c r="AP22" s="4">
        <f t="shared" si="33"/>
        <v>-6.6129032259809986</v>
      </c>
      <c r="AQ22" s="4">
        <f t="shared" si="34"/>
        <v>-11.453884372532118</v>
      </c>
      <c r="AR22" s="4">
        <f t="shared" si="35"/>
        <v>6.6129032254573499</v>
      </c>
      <c r="AS22" s="4">
        <f t="shared" si="36"/>
        <v>-11.453884372834445</v>
      </c>
    </row>
    <row r="23" spans="1:45" x14ac:dyDescent="0.3">
      <c r="A23" s="1">
        <v>2.25</v>
      </c>
      <c r="B23" s="2">
        <v>122</v>
      </c>
      <c r="C23" s="5"/>
      <c r="E23" s="2">
        <v>1</v>
      </c>
      <c r="F23" s="2">
        <f t="shared" si="4"/>
        <v>5.51316804708879E-16</v>
      </c>
      <c r="G23" s="2">
        <f t="shared" si="5"/>
        <v>1</v>
      </c>
      <c r="H23" s="2">
        <f t="shared" si="6"/>
        <v>-1</v>
      </c>
      <c r="I23" s="2">
        <f t="shared" si="7"/>
        <v>1.102633609417758E-15</v>
      </c>
      <c r="J23" s="2">
        <f t="shared" si="8"/>
        <v>3.0395021915440823E-31</v>
      </c>
      <c r="K23" s="2">
        <f t="shared" si="9"/>
        <v>5.51316804708879E-16</v>
      </c>
      <c r="L23" s="2">
        <f t="shared" si="10"/>
        <v>1</v>
      </c>
      <c r="M23" s="2">
        <f t="shared" si="11"/>
        <v>-5.51316804708879E-16</v>
      </c>
      <c r="N23" s="2">
        <f t="shared" si="12"/>
        <v>6.0790043830881646E-31</v>
      </c>
      <c r="O23" s="2">
        <f t="shared" si="13"/>
        <v>1.102633609417758E-15</v>
      </c>
      <c r="P23" s="2">
        <f t="shared" si="14"/>
        <v>-1</v>
      </c>
      <c r="Q23" s="2">
        <f t="shared" si="15"/>
        <v>-1.102633609417758E-15</v>
      </c>
      <c r="R23" s="2">
        <f t="shared" si="16"/>
        <v>1</v>
      </c>
      <c r="S23" s="2">
        <f t="shared" si="17"/>
        <v>1.2158008766176329E-30</v>
      </c>
      <c r="T23" s="5">
        <f t="shared" si="18"/>
        <v>122</v>
      </c>
      <c r="U23" s="2">
        <f t="shared" si="19"/>
        <v>6.7260650174483239E-14</v>
      </c>
      <c r="V23" s="2">
        <f t="shared" si="20"/>
        <v>122</v>
      </c>
      <c r="W23" s="2">
        <f t="shared" si="21"/>
        <v>-122</v>
      </c>
      <c r="X23" s="2">
        <f t="shared" si="22"/>
        <v>1.3452130034896648E-13</v>
      </c>
      <c r="Z23" s="2">
        <f t="shared" si="0"/>
        <v>138.62310874906512</v>
      </c>
      <c r="AA23" s="5">
        <f t="shared" si="23"/>
        <v>-14.225806451612897</v>
      </c>
      <c r="AB23" s="5">
        <f t="shared" si="24"/>
        <v>-16.623108749065125</v>
      </c>
      <c r="AC23" s="5">
        <f t="shared" si="25"/>
        <v>2.397302297452228</v>
      </c>
      <c r="AD23" s="5">
        <f t="shared" si="37"/>
        <v>202.37356919875111</v>
      </c>
      <c r="AE23" s="5">
        <f t="shared" si="37"/>
        <v>276.32774448324551</v>
      </c>
      <c r="AF23" s="5">
        <f t="shared" si="37"/>
        <v>5.7470583053697304</v>
      </c>
      <c r="AG23" s="2">
        <f t="shared" si="2"/>
        <v>138.12456503215284</v>
      </c>
      <c r="AH23" s="2">
        <f t="shared" si="3"/>
        <v>136.65682981856432</v>
      </c>
      <c r="AI23" s="5">
        <f t="shared" si="27"/>
        <v>-16.124565032152844</v>
      </c>
      <c r="AJ23" s="5">
        <f t="shared" si="28"/>
        <v>1.8987585805399476</v>
      </c>
      <c r="AK23" s="5">
        <f t="shared" si="29"/>
        <v>-14.656829818564319</v>
      </c>
      <c r="AL23" s="5">
        <f t="shared" si="30"/>
        <v>0.43102336695142185</v>
      </c>
      <c r="AM23" s="4">
        <f t="shared" si="31"/>
        <v>3.6052841471740766</v>
      </c>
      <c r="AN23" s="4">
        <f t="shared" si="32"/>
        <v>0.18578114285814004</v>
      </c>
      <c r="AP23" s="4">
        <f t="shared" si="33"/>
        <v>-7.8429261573101781E-15</v>
      </c>
      <c r="AQ23" s="4">
        <f t="shared" si="34"/>
        <v>-14.225806451612897</v>
      </c>
      <c r="AR23" s="4">
        <f t="shared" si="35"/>
        <v>14.225806451612897</v>
      </c>
      <c r="AS23" s="4">
        <f t="shared" si="36"/>
        <v>-1.5685852314620356E-14</v>
      </c>
    </row>
    <row r="24" spans="1:45" x14ac:dyDescent="0.3">
      <c r="A24" s="1">
        <v>2.3333333333357587</v>
      </c>
      <c r="B24" s="2">
        <v>121</v>
      </c>
      <c r="C24" s="5"/>
      <c r="E24" s="2">
        <v>1</v>
      </c>
      <c r="F24" s="2">
        <f t="shared" si="4"/>
        <v>-0.50000000001319667</v>
      </c>
      <c r="G24" s="2">
        <f t="shared" si="5"/>
        <v>0.86602540377681958</v>
      </c>
      <c r="H24" s="2">
        <f t="shared" si="6"/>
        <v>-0.49999999997360667</v>
      </c>
      <c r="I24" s="2">
        <f t="shared" si="7"/>
        <v>-0.86602540379967685</v>
      </c>
      <c r="J24" s="2">
        <f t="shared" si="8"/>
        <v>0.25000000001319667</v>
      </c>
      <c r="K24" s="2">
        <f t="shared" si="9"/>
        <v>-0.43301270189983843</v>
      </c>
      <c r="L24" s="2">
        <f t="shared" si="10"/>
        <v>0.74999999998680333</v>
      </c>
      <c r="M24" s="2">
        <f t="shared" si="11"/>
        <v>0.24999999999340167</v>
      </c>
      <c r="N24" s="2">
        <f t="shared" si="12"/>
        <v>0.43301270191126706</v>
      </c>
      <c r="O24" s="2">
        <f t="shared" si="13"/>
        <v>-0.75000000000659839</v>
      </c>
      <c r="P24" s="2">
        <f t="shared" si="14"/>
        <v>-0.43301270186555252</v>
      </c>
      <c r="Q24" s="2">
        <f t="shared" si="15"/>
        <v>0.43301270187698115</v>
      </c>
      <c r="R24" s="2">
        <f t="shared" si="16"/>
        <v>0.24999999997360667</v>
      </c>
      <c r="S24" s="2">
        <f t="shared" si="17"/>
        <v>0.75000000002639333</v>
      </c>
      <c r="T24" s="5">
        <f t="shared" si="18"/>
        <v>121</v>
      </c>
      <c r="U24" s="2">
        <f t="shared" si="19"/>
        <v>-60.500000001596796</v>
      </c>
      <c r="V24" s="2">
        <f t="shared" si="20"/>
        <v>104.78907385699517</v>
      </c>
      <c r="W24" s="2">
        <f t="shared" si="21"/>
        <v>-60.499999996806409</v>
      </c>
      <c r="X24" s="2">
        <f t="shared" si="22"/>
        <v>-104.7890738597609</v>
      </c>
      <c r="Z24" s="2">
        <f t="shared" si="0"/>
        <v>138.77319285630111</v>
      </c>
      <c r="AA24" s="5">
        <f t="shared" si="23"/>
        <v>-15.225806451612897</v>
      </c>
      <c r="AB24" s="5">
        <f t="shared" si="24"/>
        <v>-17.773192856301108</v>
      </c>
      <c r="AC24" s="5">
        <f t="shared" si="25"/>
        <v>2.5473864046882113</v>
      </c>
      <c r="AD24" s="5">
        <f t="shared" si="37"/>
        <v>231.82518210197691</v>
      </c>
      <c r="AE24" s="5">
        <f t="shared" si="37"/>
        <v>315.88638430727275</v>
      </c>
      <c r="AF24" s="5">
        <f t="shared" si="37"/>
        <v>6.4891774947903311</v>
      </c>
      <c r="AG24" s="2">
        <f t="shared" si="2"/>
        <v>138.97037847553125</v>
      </c>
      <c r="AH24" s="2">
        <f t="shared" si="3"/>
        <v>135.9611004824219</v>
      </c>
      <c r="AI24" s="5">
        <f t="shared" si="27"/>
        <v>-17.970378475531248</v>
      </c>
      <c r="AJ24" s="5">
        <f t="shared" si="28"/>
        <v>2.7445720239183515</v>
      </c>
      <c r="AK24" s="5">
        <f t="shared" si="29"/>
        <v>-14.961100482421898</v>
      </c>
      <c r="AL24" s="5">
        <f t="shared" si="30"/>
        <v>-0.26470596919099876</v>
      </c>
      <c r="AM24" s="4">
        <f t="shared" si="31"/>
        <v>7.5326755944752763</v>
      </c>
      <c r="AN24" s="4">
        <f t="shared" si="32"/>
        <v>7.0069250125345983E-2</v>
      </c>
      <c r="AP24" s="4">
        <f t="shared" si="33"/>
        <v>7.6129032260073783</v>
      </c>
      <c r="AQ24" s="4">
        <f t="shared" si="34"/>
        <v>-13.185935180085764</v>
      </c>
      <c r="AR24" s="4">
        <f t="shared" si="35"/>
        <v>7.6129032254045885</v>
      </c>
      <c r="AS24" s="4">
        <f t="shared" si="36"/>
        <v>13.185935180433784</v>
      </c>
    </row>
    <row r="25" spans="1:45" x14ac:dyDescent="0.3">
      <c r="A25" s="1">
        <v>2.4166666666642413</v>
      </c>
      <c r="B25" s="2">
        <v>126</v>
      </c>
      <c r="C25" s="5"/>
      <c r="E25" s="2">
        <v>1</v>
      </c>
      <c r="F25" s="2">
        <f t="shared" si="4"/>
        <v>-0.86602540377681891</v>
      </c>
      <c r="G25" s="2">
        <f t="shared" si="5"/>
        <v>0.50000000001319767</v>
      </c>
      <c r="H25" s="2">
        <f t="shared" si="6"/>
        <v>0.49999999997360467</v>
      </c>
      <c r="I25" s="2">
        <f t="shared" si="7"/>
        <v>-0.86602540379967796</v>
      </c>
      <c r="J25" s="2">
        <f t="shared" si="8"/>
        <v>0.74999999998680222</v>
      </c>
      <c r="K25" s="2">
        <f t="shared" si="9"/>
        <v>-0.43301270189983898</v>
      </c>
      <c r="L25" s="2">
        <f t="shared" si="10"/>
        <v>0.25000000001319767</v>
      </c>
      <c r="M25" s="2">
        <f t="shared" si="11"/>
        <v>-0.43301270186555041</v>
      </c>
      <c r="N25" s="2">
        <f t="shared" si="12"/>
        <v>0.75000000000659872</v>
      </c>
      <c r="O25" s="2">
        <f t="shared" si="13"/>
        <v>-0.4330127019112685</v>
      </c>
      <c r="P25" s="2">
        <f t="shared" si="14"/>
        <v>0.24999999999340117</v>
      </c>
      <c r="Q25" s="2">
        <f t="shared" si="15"/>
        <v>-0.43301270187697993</v>
      </c>
      <c r="R25" s="2">
        <f t="shared" si="16"/>
        <v>0.24999999997360467</v>
      </c>
      <c r="S25" s="2">
        <f t="shared" si="17"/>
        <v>0.75000000002639522</v>
      </c>
      <c r="T25" s="5">
        <f t="shared" si="18"/>
        <v>126</v>
      </c>
      <c r="U25" s="2">
        <f t="shared" si="19"/>
        <v>-109.11920087587919</v>
      </c>
      <c r="V25" s="2">
        <f t="shared" si="20"/>
        <v>63.000000001662904</v>
      </c>
      <c r="W25" s="2">
        <f t="shared" si="21"/>
        <v>62.999999996674191</v>
      </c>
      <c r="X25" s="2">
        <f t="shared" si="22"/>
        <v>-109.11920087875943</v>
      </c>
      <c r="Z25" s="2">
        <f t="shared" si="0"/>
        <v>138.36696470215512</v>
      </c>
      <c r="AA25" s="5">
        <f t="shared" si="23"/>
        <v>-10.225806451612897</v>
      </c>
      <c r="AB25" s="5">
        <f t="shared" si="24"/>
        <v>-12.366964702155116</v>
      </c>
      <c r="AC25" s="5">
        <f t="shared" si="25"/>
        <v>2.1411582505422189</v>
      </c>
      <c r="AD25" s="5">
        <f t="shared" si="37"/>
        <v>104.56711758584794</v>
      </c>
      <c r="AE25" s="5">
        <f t="shared" si="37"/>
        <v>152.94181594435057</v>
      </c>
      <c r="AF25" s="5">
        <f t="shared" si="37"/>
        <v>4.5845586538650149</v>
      </c>
      <c r="AG25" s="2">
        <f t="shared" si="2"/>
        <v>139.06269403827125</v>
      </c>
      <c r="AH25" s="2">
        <f t="shared" si="3"/>
        <v>135.46255676553591</v>
      </c>
      <c r="AI25" s="5">
        <f t="shared" si="27"/>
        <v>-13.062694038271246</v>
      </c>
      <c r="AJ25" s="5">
        <f t="shared" si="28"/>
        <v>2.8368875866583494</v>
      </c>
      <c r="AK25" s="5">
        <f t="shared" si="29"/>
        <v>-9.4625567655359077</v>
      </c>
      <c r="AL25" s="5">
        <f t="shared" si="30"/>
        <v>-0.76324968607698906</v>
      </c>
      <c r="AM25" s="4">
        <f t="shared" si="31"/>
        <v>8.0479311793362331</v>
      </c>
      <c r="AN25" s="4">
        <f t="shared" si="32"/>
        <v>0.58255008329662239</v>
      </c>
      <c r="AP25" s="4">
        <f t="shared" si="33"/>
        <v>8.8558081612016597</v>
      </c>
      <c r="AQ25" s="4">
        <f t="shared" si="34"/>
        <v>-5.1129032259414053</v>
      </c>
      <c r="AR25" s="4">
        <f t="shared" si="35"/>
        <v>-5.1129032255365345</v>
      </c>
      <c r="AS25" s="4">
        <f t="shared" si="36"/>
        <v>8.8558081614354105</v>
      </c>
    </row>
    <row r="26" spans="1:45" x14ac:dyDescent="0.3">
      <c r="A26" s="1">
        <v>2.5</v>
      </c>
      <c r="B26" s="2">
        <v>130</v>
      </c>
      <c r="C26" s="5"/>
      <c r="E26" s="2">
        <v>1</v>
      </c>
      <c r="F26" s="2">
        <f t="shared" si="4"/>
        <v>-1</v>
      </c>
      <c r="G26" s="2">
        <f t="shared" si="5"/>
        <v>6.1257422745431001E-16</v>
      </c>
      <c r="H26" s="2">
        <f t="shared" si="6"/>
        <v>1</v>
      </c>
      <c r="I26" s="2">
        <f t="shared" si="7"/>
        <v>-1.22514845490862E-15</v>
      </c>
      <c r="J26" s="2">
        <f t="shared" si="8"/>
        <v>1</v>
      </c>
      <c r="K26" s="2">
        <f t="shared" si="9"/>
        <v>-6.1257422745431001E-16</v>
      </c>
      <c r="L26" s="2">
        <f t="shared" si="10"/>
        <v>3.7524718414124473E-31</v>
      </c>
      <c r="M26" s="2">
        <f t="shared" si="11"/>
        <v>-1</v>
      </c>
      <c r="N26" s="2">
        <f t="shared" si="12"/>
        <v>1.22514845490862E-15</v>
      </c>
      <c r="O26" s="2">
        <f t="shared" si="13"/>
        <v>-7.5049436828248946E-31</v>
      </c>
      <c r="P26" s="2">
        <f t="shared" si="14"/>
        <v>6.1257422745431001E-16</v>
      </c>
      <c r="Q26" s="2">
        <f t="shared" si="15"/>
        <v>-1.22514845490862E-15</v>
      </c>
      <c r="R26" s="2">
        <f t="shared" si="16"/>
        <v>1</v>
      </c>
      <c r="S26" s="2">
        <f t="shared" si="17"/>
        <v>1.5009887365649789E-30</v>
      </c>
      <c r="T26" s="5">
        <f t="shared" si="18"/>
        <v>130</v>
      </c>
      <c r="U26" s="2">
        <f t="shared" si="19"/>
        <v>-130</v>
      </c>
      <c r="V26" s="2">
        <f t="shared" si="20"/>
        <v>7.9634649569060301E-14</v>
      </c>
      <c r="W26" s="2">
        <f t="shared" si="21"/>
        <v>130</v>
      </c>
      <c r="X26" s="2">
        <f t="shared" si="22"/>
        <v>-1.592692991381206E-13</v>
      </c>
      <c r="Z26" s="2">
        <f t="shared" si="0"/>
        <v>137.87823212298997</v>
      </c>
      <c r="AA26" s="5">
        <f t="shared" si="23"/>
        <v>-6.2258064516128968</v>
      </c>
      <c r="AB26" s="5">
        <f t="shared" si="24"/>
        <v>-7.8782321229899708</v>
      </c>
      <c r="AC26" s="5">
        <f t="shared" si="25"/>
        <v>1.652425671377074</v>
      </c>
      <c r="AD26" s="5">
        <f t="shared" si="37"/>
        <v>38.760665972944771</v>
      </c>
      <c r="AE26" s="5">
        <f t="shared" si="37"/>
        <v>62.066541383711062</v>
      </c>
      <c r="AF26" s="5">
        <f t="shared" si="37"/>
        <v>2.7305105994259735</v>
      </c>
      <c r="AG26" s="2">
        <f t="shared" si="2"/>
        <v>138.37677583990225</v>
      </c>
      <c r="AH26" s="2">
        <f t="shared" si="3"/>
        <v>135.65974238473976</v>
      </c>
      <c r="AI26" s="5">
        <f t="shared" si="27"/>
        <v>-8.3767758399022512</v>
      </c>
      <c r="AJ26" s="5">
        <f t="shared" si="28"/>
        <v>2.1509693882893544</v>
      </c>
      <c r="AK26" s="5">
        <f t="shared" si="29"/>
        <v>-5.6597423847397579</v>
      </c>
      <c r="AL26" s="5">
        <f t="shared" si="30"/>
        <v>-0.56606406687313893</v>
      </c>
      <c r="AM26" s="4">
        <f t="shared" si="31"/>
        <v>4.6266693093578795</v>
      </c>
      <c r="AN26" s="4">
        <f t="shared" si="32"/>
        <v>0.32042852780495751</v>
      </c>
      <c r="AP26" s="4">
        <f t="shared" si="33"/>
        <v>6.2258064516128968</v>
      </c>
      <c r="AQ26" s="4">
        <f t="shared" si="34"/>
        <v>-3.8137685773768291E-15</v>
      </c>
      <c r="AR26" s="4">
        <f t="shared" si="35"/>
        <v>-6.2258064516128968</v>
      </c>
      <c r="AS26" s="4">
        <f t="shared" si="36"/>
        <v>7.6275371547536583E-15</v>
      </c>
    </row>
    <row r="27" spans="1:45" x14ac:dyDescent="0.3">
      <c r="A27" s="1">
        <v>2.5833333333357587</v>
      </c>
      <c r="B27" s="2">
        <v>132</v>
      </c>
      <c r="C27" s="5"/>
      <c r="E27" s="2">
        <v>1</v>
      </c>
      <c r="F27" s="2">
        <f t="shared" si="4"/>
        <v>-0.86602540377682047</v>
      </c>
      <c r="G27" s="2">
        <f t="shared" si="5"/>
        <v>-0.50000000001319511</v>
      </c>
      <c r="H27" s="2">
        <f t="shared" si="6"/>
        <v>0.49999999997360983</v>
      </c>
      <c r="I27" s="2">
        <f t="shared" si="7"/>
        <v>0.86602540379967496</v>
      </c>
      <c r="J27" s="2">
        <f t="shared" si="8"/>
        <v>0.74999999998680489</v>
      </c>
      <c r="K27" s="2">
        <f t="shared" si="9"/>
        <v>0.43301270189983754</v>
      </c>
      <c r="L27" s="2">
        <f t="shared" si="10"/>
        <v>0.25000000001319511</v>
      </c>
      <c r="M27" s="2">
        <f t="shared" si="11"/>
        <v>-0.43301270186555568</v>
      </c>
      <c r="N27" s="2">
        <f t="shared" si="12"/>
        <v>-0.7500000000065975</v>
      </c>
      <c r="O27" s="2">
        <f t="shared" si="13"/>
        <v>-0.43301270191126479</v>
      </c>
      <c r="P27" s="2">
        <f t="shared" si="14"/>
        <v>-0.24999999999340247</v>
      </c>
      <c r="Q27" s="2">
        <f t="shared" si="15"/>
        <v>0.43301270187698293</v>
      </c>
      <c r="R27" s="2">
        <f t="shared" si="16"/>
        <v>0.24999999997360983</v>
      </c>
      <c r="S27" s="2">
        <f t="shared" si="17"/>
        <v>0.75000000002639011</v>
      </c>
      <c r="T27" s="5">
        <f t="shared" si="18"/>
        <v>132</v>
      </c>
      <c r="U27" s="2">
        <f t="shared" si="19"/>
        <v>-114.3153532985403</v>
      </c>
      <c r="V27" s="2">
        <f t="shared" si="20"/>
        <v>-66.000000001741753</v>
      </c>
      <c r="W27" s="2">
        <f t="shared" si="21"/>
        <v>65.999999996516493</v>
      </c>
      <c r="X27" s="2">
        <f t="shared" si="22"/>
        <v>114.3153533015571</v>
      </c>
      <c r="Z27" s="2">
        <f t="shared" si="0"/>
        <v>137.29360072694871</v>
      </c>
      <c r="AA27" s="5">
        <f t="shared" si="23"/>
        <v>-4.2258064516128968</v>
      </c>
      <c r="AB27" s="5">
        <f t="shared" si="24"/>
        <v>-5.2936007269487106</v>
      </c>
      <c r="AC27" s="5">
        <f t="shared" si="25"/>
        <v>1.0677942753358138</v>
      </c>
      <c r="AD27" s="5">
        <f t="shared" si="37"/>
        <v>17.857440166493181</v>
      </c>
      <c r="AE27" s="5">
        <f t="shared" si="37"/>
        <v>28.022208656351918</v>
      </c>
      <c r="AF27" s="5">
        <f t="shared" si="37"/>
        <v>1.1401846144399359</v>
      </c>
      <c r="AG27" s="2">
        <f t="shared" si="2"/>
        <v>137.09641510771857</v>
      </c>
      <c r="AH27" s="2">
        <f t="shared" si="3"/>
        <v>136.35547172088218</v>
      </c>
      <c r="AI27" s="5">
        <f t="shared" si="27"/>
        <v>-5.0964151077185704</v>
      </c>
      <c r="AJ27" s="5">
        <f t="shared" si="28"/>
        <v>0.87060865610567362</v>
      </c>
      <c r="AK27" s="5">
        <f t="shared" si="29"/>
        <v>-4.3554717208821785</v>
      </c>
      <c r="AL27" s="5">
        <f t="shared" si="30"/>
        <v>0.12966526926928168</v>
      </c>
      <c r="AM27" s="4">
        <f t="shared" si="31"/>
        <v>0.75795943208612704</v>
      </c>
      <c r="AN27" s="4">
        <f t="shared" si="32"/>
        <v>1.6813082054675323E-2</v>
      </c>
      <c r="AP27" s="4">
        <f t="shared" si="33"/>
        <v>3.659655738540752</v>
      </c>
      <c r="AQ27" s="4">
        <f t="shared" si="34"/>
        <v>2.1129032258622082</v>
      </c>
      <c r="AR27" s="4">
        <f t="shared" si="35"/>
        <v>-2.1129032256949287</v>
      </c>
      <c r="AS27" s="4">
        <f t="shared" si="36"/>
        <v>-3.6596557386373307</v>
      </c>
    </row>
    <row r="28" spans="1:45" x14ac:dyDescent="0.3">
      <c r="A28" s="1">
        <v>2.6666666666642413</v>
      </c>
      <c r="B28" s="2">
        <v>128</v>
      </c>
      <c r="C28" s="5"/>
      <c r="E28" s="2">
        <v>1</v>
      </c>
      <c r="F28" s="2">
        <f t="shared" si="4"/>
        <v>-0.50000000001319778</v>
      </c>
      <c r="G28" s="2">
        <f t="shared" si="5"/>
        <v>-0.86602540377681891</v>
      </c>
      <c r="H28" s="2">
        <f t="shared" si="6"/>
        <v>-0.49999999997360456</v>
      </c>
      <c r="I28" s="2">
        <f t="shared" si="7"/>
        <v>0.86602540379967807</v>
      </c>
      <c r="J28" s="2">
        <f t="shared" si="8"/>
        <v>0.25000000001319778</v>
      </c>
      <c r="K28" s="2">
        <f t="shared" si="9"/>
        <v>0.43301270189983909</v>
      </c>
      <c r="L28" s="2">
        <f t="shared" si="10"/>
        <v>0.74999999998680222</v>
      </c>
      <c r="M28" s="2">
        <f t="shared" si="11"/>
        <v>0.24999999999340117</v>
      </c>
      <c r="N28" s="2">
        <f t="shared" si="12"/>
        <v>-0.43301270191126867</v>
      </c>
      <c r="O28" s="2">
        <f t="shared" si="13"/>
        <v>-0.75000000000659883</v>
      </c>
      <c r="P28" s="2">
        <f t="shared" si="14"/>
        <v>0.43301270186555035</v>
      </c>
      <c r="Q28" s="2">
        <f t="shared" si="15"/>
        <v>-0.43301270187697993</v>
      </c>
      <c r="R28" s="2">
        <f t="shared" si="16"/>
        <v>0.24999999997360456</v>
      </c>
      <c r="S28" s="2">
        <f t="shared" si="17"/>
        <v>0.75000000002639544</v>
      </c>
      <c r="T28" s="5">
        <f t="shared" si="18"/>
        <v>128</v>
      </c>
      <c r="U28" s="2">
        <f t="shared" si="19"/>
        <v>-64.000000001689315</v>
      </c>
      <c r="V28" s="2">
        <f t="shared" si="20"/>
        <v>-110.85125168343282</v>
      </c>
      <c r="W28" s="2">
        <f t="shared" si="21"/>
        <v>-63.999999996621384</v>
      </c>
      <c r="X28" s="2">
        <f t="shared" si="22"/>
        <v>110.85125168635879</v>
      </c>
      <c r="Z28" s="2">
        <f t="shared" si="0"/>
        <v>136.26041280219775</v>
      </c>
      <c r="AA28" s="5">
        <f t="shared" si="23"/>
        <v>-8.2258064516128968</v>
      </c>
      <c r="AB28" s="5">
        <f t="shared" si="24"/>
        <v>-8.2604128021977488</v>
      </c>
      <c r="AC28" s="5">
        <f t="shared" si="25"/>
        <v>3.4606350584851953E-2</v>
      </c>
      <c r="AD28" s="5">
        <f t="shared" si="37"/>
        <v>67.663891779396351</v>
      </c>
      <c r="AE28" s="5">
        <f t="shared" si="37"/>
        <v>68.234419662712469</v>
      </c>
      <c r="AF28" s="5">
        <f t="shared" si="37"/>
        <v>1.197599500801683E-3</v>
      </c>
      <c r="AG28" s="2">
        <f t="shared" si="2"/>
        <v>135.56468346608162</v>
      </c>
      <c r="AH28" s="2">
        <f t="shared" si="3"/>
        <v>136.85401543776817</v>
      </c>
      <c r="AI28" s="5">
        <f t="shared" si="27"/>
        <v>-7.5646834660816182</v>
      </c>
      <c r="AJ28" s="5">
        <f t="shared" si="28"/>
        <v>-0.66112298553127857</v>
      </c>
      <c r="AK28" s="5">
        <f t="shared" si="29"/>
        <v>-8.8540154377681688</v>
      </c>
      <c r="AL28" s="5">
        <f t="shared" si="30"/>
        <v>0.62820898615527199</v>
      </c>
      <c r="AM28" s="4">
        <f t="shared" si="31"/>
        <v>0.43708360199779117</v>
      </c>
      <c r="AN28" s="4">
        <f t="shared" si="32"/>
        <v>0.3946465302862347</v>
      </c>
      <c r="AP28" s="4">
        <f t="shared" si="33"/>
        <v>4.1129032259150105</v>
      </c>
      <c r="AQ28" s="4">
        <f t="shared" si="34"/>
        <v>7.1237573536480214</v>
      </c>
      <c r="AR28" s="4">
        <f t="shared" si="35"/>
        <v>4.1129032255893243</v>
      </c>
      <c r="AS28" s="4">
        <f t="shared" si="36"/>
        <v>-7.1237573538360559</v>
      </c>
    </row>
    <row r="29" spans="1:45" x14ac:dyDescent="0.3">
      <c r="A29" s="1">
        <v>2.75</v>
      </c>
      <c r="B29" s="2">
        <v>116</v>
      </c>
      <c r="C29" s="5"/>
      <c r="E29" s="2">
        <v>1</v>
      </c>
      <c r="F29" s="2">
        <f t="shared" si="4"/>
        <v>-2.4501884895999915E-15</v>
      </c>
      <c r="G29" s="2">
        <f t="shared" si="5"/>
        <v>-1</v>
      </c>
      <c r="H29" s="2">
        <f t="shared" si="6"/>
        <v>-1</v>
      </c>
      <c r="I29" s="2">
        <f t="shared" si="7"/>
        <v>4.9003769791999829E-15</v>
      </c>
      <c r="J29" s="2">
        <f t="shared" si="8"/>
        <v>6.0034236345682875E-30</v>
      </c>
      <c r="K29" s="2">
        <f t="shared" si="9"/>
        <v>2.4501884895999915E-15</v>
      </c>
      <c r="L29" s="2">
        <f t="shared" si="10"/>
        <v>1</v>
      </c>
      <c r="M29" s="2">
        <f t="shared" si="11"/>
        <v>2.4501884895999915E-15</v>
      </c>
      <c r="N29" s="2">
        <f t="shared" si="12"/>
        <v>-1.2006847269136575E-29</v>
      </c>
      <c r="O29" s="2">
        <f t="shared" si="13"/>
        <v>-4.9003769791999829E-15</v>
      </c>
      <c r="P29" s="2">
        <f t="shared" si="14"/>
        <v>1</v>
      </c>
      <c r="Q29" s="2">
        <f t="shared" si="15"/>
        <v>-4.9003769791999829E-15</v>
      </c>
      <c r="R29" s="2">
        <f t="shared" si="16"/>
        <v>1</v>
      </c>
      <c r="S29" s="2">
        <f t="shared" si="17"/>
        <v>2.401369453827315E-29</v>
      </c>
      <c r="T29" s="5">
        <f t="shared" si="18"/>
        <v>116</v>
      </c>
      <c r="U29" s="2">
        <f t="shared" si="19"/>
        <v>-2.8422186479359901E-13</v>
      </c>
      <c r="V29" s="2">
        <f t="shared" si="20"/>
        <v>-116</v>
      </c>
      <c r="W29" s="2">
        <f t="shared" si="21"/>
        <v>-116</v>
      </c>
      <c r="X29" s="2">
        <f t="shared" si="22"/>
        <v>5.6844372958719802E-13</v>
      </c>
      <c r="Z29" s="2">
        <f t="shared" si="0"/>
        <v>134.69055088806351</v>
      </c>
      <c r="AA29" s="5">
        <f t="shared" si="23"/>
        <v>-20.225806451612897</v>
      </c>
      <c r="AB29" s="5">
        <f t="shared" si="24"/>
        <v>-18.690550888063513</v>
      </c>
      <c r="AC29" s="5">
        <f t="shared" si="25"/>
        <v>-1.5352555635493843</v>
      </c>
      <c r="AD29" s="5">
        <f t="shared" si="37"/>
        <v>409.08324661810587</v>
      </c>
      <c r="AE29" s="5">
        <f t="shared" si="37"/>
        <v>349.33669249929176</v>
      </c>
      <c r="AF29" s="5">
        <f t="shared" si="37"/>
        <v>2.3570096454093377</v>
      </c>
      <c r="AG29" s="2">
        <f t="shared" si="2"/>
        <v>134.19200717115123</v>
      </c>
      <c r="AH29" s="2">
        <f t="shared" si="3"/>
        <v>136.65682981856432</v>
      </c>
      <c r="AI29" s="5">
        <f t="shared" si="27"/>
        <v>-18.192007171151232</v>
      </c>
      <c r="AJ29" s="5">
        <f t="shared" si="28"/>
        <v>-2.0337992804616647</v>
      </c>
      <c r="AK29" s="5">
        <f t="shared" si="29"/>
        <v>-20.656829818564319</v>
      </c>
      <c r="AL29" s="5">
        <f t="shared" si="30"/>
        <v>0.43102336695142185</v>
      </c>
      <c r="AM29" s="4">
        <f t="shared" si="31"/>
        <v>4.1363395132063854</v>
      </c>
      <c r="AN29" s="4">
        <f t="shared" si="32"/>
        <v>0.18578114285814004</v>
      </c>
      <c r="AP29" s="4">
        <f t="shared" si="33"/>
        <v>4.955703816061917E-14</v>
      </c>
      <c r="AQ29" s="4">
        <f t="shared" si="34"/>
        <v>20.225806451612897</v>
      </c>
      <c r="AR29" s="4">
        <f t="shared" si="35"/>
        <v>20.225806451612897</v>
      </c>
      <c r="AS29" s="4">
        <f t="shared" si="36"/>
        <v>-9.9114076321238339E-14</v>
      </c>
    </row>
    <row r="30" spans="1:45" x14ac:dyDescent="0.3">
      <c r="A30" s="1">
        <v>2.8333333333357587</v>
      </c>
      <c r="B30" s="2">
        <v>122</v>
      </c>
      <c r="C30" s="5"/>
      <c r="E30" s="2">
        <v>1</v>
      </c>
      <c r="F30" s="2">
        <f t="shared" si="4"/>
        <v>0.50000000001319655</v>
      </c>
      <c r="G30" s="2">
        <f t="shared" si="5"/>
        <v>-0.86602540377681958</v>
      </c>
      <c r="H30" s="2">
        <f t="shared" si="6"/>
        <v>-0.49999999997360689</v>
      </c>
      <c r="I30" s="2">
        <f t="shared" si="7"/>
        <v>-0.86602540379967674</v>
      </c>
      <c r="J30" s="2">
        <f t="shared" si="8"/>
        <v>0.25000000001319655</v>
      </c>
      <c r="K30" s="2">
        <f t="shared" si="9"/>
        <v>-0.43301270189983831</v>
      </c>
      <c r="L30" s="2">
        <f t="shared" si="10"/>
        <v>0.74999999998680333</v>
      </c>
      <c r="M30" s="2">
        <f t="shared" si="11"/>
        <v>-0.24999999999340172</v>
      </c>
      <c r="N30" s="2">
        <f t="shared" si="12"/>
        <v>-0.4330127019112669</v>
      </c>
      <c r="O30" s="2">
        <f t="shared" si="13"/>
        <v>0.75000000000659828</v>
      </c>
      <c r="P30" s="2">
        <f t="shared" si="14"/>
        <v>0.43301270186555268</v>
      </c>
      <c r="Q30" s="2">
        <f t="shared" si="15"/>
        <v>0.43301270187698127</v>
      </c>
      <c r="R30" s="2">
        <f t="shared" si="16"/>
        <v>0.24999999997360689</v>
      </c>
      <c r="S30" s="2">
        <f t="shared" si="17"/>
        <v>0.75000000002639311</v>
      </c>
      <c r="T30" s="5">
        <f t="shared" si="18"/>
        <v>122</v>
      </c>
      <c r="U30" s="2">
        <f t="shared" si="19"/>
        <v>61.000000001609976</v>
      </c>
      <c r="V30" s="2">
        <f t="shared" si="20"/>
        <v>-105.65509926077199</v>
      </c>
      <c r="W30" s="2">
        <f t="shared" si="21"/>
        <v>-60.999999996780041</v>
      </c>
      <c r="X30" s="2">
        <f t="shared" si="22"/>
        <v>-105.65509926356056</v>
      </c>
      <c r="Z30" s="2">
        <f t="shared" si="0"/>
        <v>133.14900810854269</v>
      </c>
      <c r="AA30" s="5">
        <f t="shared" si="23"/>
        <v>-14.225806451612897</v>
      </c>
      <c r="AB30" s="5">
        <f t="shared" si="24"/>
        <v>-11.149008108542688</v>
      </c>
      <c r="AC30" s="5">
        <f t="shared" si="25"/>
        <v>-3.0767983430702088</v>
      </c>
      <c r="AD30" s="5">
        <f t="shared" si="37"/>
        <v>202.37356919875111</v>
      </c>
      <c r="AE30" s="5">
        <f t="shared" si="37"/>
        <v>124.30038180435061</v>
      </c>
      <c r="AF30" s="5">
        <f t="shared" si="37"/>
        <v>9.4666880439195822</v>
      </c>
      <c r="AG30" s="2">
        <f t="shared" si="2"/>
        <v>133.34619372777283</v>
      </c>
      <c r="AH30" s="2">
        <f t="shared" si="3"/>
        <v>135.9611004824219</v>
      </c>
      <c r="AI30" s="5">
        <f t="shared" si="27"/>
        <v>-11.346193727772828</v>
      </c>
      <c r="AJ30" s="5">
        <f t="shared" si="28"/>
        <v>-2.8796127238400686</v>
      </c>
      <c r="AK30" s="5">
        <f t="shared" si="29"/>
        <v>-13.961100482421898</v>
      </c>
      <c r="AL30" s="5">
        <f t="shared" si="30"/>
        <v>-0.26470596919099876</v>
      </c>
      <c r="AM30" s="4">
        <f t="shared" si="31"/>
        <v>8.2921694393016185</v>
      </c>
      <c r="AN30" s="4">
        <f t="shared" si="32"/>
        <v>7.0069250125345983E-2</v>
      </c>
      <c r="AP30" s="4">
        <f t="shared" si="33"/>
        <v>-7.11290322599418</v>
      </c>
      <c r="AQ30" s="4">
        <f t="shared" si="34"/>
        <v>12.319909776308943</v>
      </c>
      <c r="AR30" s="4">
        <f t="shared" si="35"/>
        <v>7.1129032254309852</v>
      </c>
      <c r="AS30" s="4">
        <f t="shared" si="36"/>
        <v>12.319909776634105</v>
      </c>
    </row>
    <row r="31" spans="1:45" x14ac:dyDescent="0.3">
      <c r="A31" s="1">
        <v>2.9166666666642413</v>
      </c>
      <c r="B31" s="2">
        <v>128</v>
      </c>
      <c r="C31" s="5"/>
      <c r="E31" s="2">
        <v>1</v>
      </c>
      <c r="F31" s="2">
        <f t="shared" si="4"/>
        <v>0.8660254037768198</v>
      </c>
      <c r="G31" s="2">
        <f t="shared" si="5"/>
        <v>-0.50000000001319622</v>
      </c>
      <c r="H31" s="2">
        <f t="shared" si="6"/>
        <v>0.4999999999736075</v>
      </c>
      <c r="I31" s="2">
        <f t="shared" si="7"/>
        <v>-0.86602540379967641</v>
      </c>
      <c r="J31" s="2">
        <f t="shared" si="8"/>
        <v>0.74999999998680378</v>
      </c>
      <c r="K31" s="2">
        <f t="shared" si="9"/>
        <v>-0.43301270189983815</v>
      </c>
      <c r="L31" s="2">
        <f t="shared" si="10"/>
        <v>0.25000000001319622</v>
      </c>
      <c r="M31" s="2">
        <f t="shared" si="11"/>
        <v>0.43301270186555335</v>
      </c>
      <c r="N31" s="2">
        <f t="shared" si="12"/>
        <v>-0.75000000000659817</v>
      </c>
      <c r="O31" s="2">
        <f t="shared" si="13"/>
        <v>0.43301270191126645</v>
      </c>
      <c r="P31" s="2">
        <f t="shared" si="14"/>
        <v>-0.24999999999340186</v>
      </c>
      <c r="Q31" s="2">
        <f t="shared" si="15"/>
        <v>-0.43301270187698165</v>
      </c>
      <c r="R31" s="2">
        <f t="shared" si="16"/>
        <v>0.2499999999736075</v>
      </c>
      <c r="S31" s="2">
        <f t="shared" si="17"/>
        <v>0.75000000002639255</v>
      </c>
      <c r="T31" s="5">
        <f t="shared" si="18"/>
        <v>128</v>
      </c>
      <c r="U31" s="2">
        <f t="shared" si="19"/>
        <v>110.85125168343293</v>
      </c>
      <c r="V31" s="2">
        <f t="shared" si="20"/>
        <v>-64.000000001689116</v>
      </c>
      <c r="W31" s="2">
        <f t="shared" si="21"/>
        <v>63.99999999662176</v>
      </c>
      <c r="X31" s="2">
        <f t="shared" si="22"/>
        <v>-110.85125168635858</v>
      </c>
      <c r="Z31" s="2">
        <f t="shared" si="0"/>
        <v>132.5581488289167</v>
      </c>
      <c r="AA31" s="5">
        <f t="shared" si="23"/>
        <v>-8.2258064516128968</v>
      </c>
      <c r="AB31" s="5">
        <f t="shared" si="24"/>
        <v>-4.5581488289166998</v>
      </c>
      <c r="AC31" s="5">
        <f t="shared" si="25"/>
        <v>-3.667657622696197</v>
      </c>
      <c r="AD31" s="5">
        <f t="shared" si="37"/>
        <v>67.663891779396351</v>
      </c>
      <c r="AE31" s="5">
        <f t="shared" si="37"/>
        <v>20.77672074655468</v>
      </c>
      <c r="AF31" s="5">
        <f t="shared" si="37"/>
        <v>13.45171243732152</v>
      </c>
      <c r="AG31" s="2">
        <f t="shared" si="2"/>
        <v>133.25387816503283</v>
      </c>
      <c r="AH31" s="2">
        <f t="shared" si="3"/>
        <v>135.46255676553591</v>
      </c>
      <c r="AI31" s="5">
        <f t="shared" si="27"/>
        <v>-5.2538781650328303</v>
      </c>
      <c r="AJ31" s="5">
        <f t="shared" si="28"/>
        <v>-2.9719282865800665</v>
      </c>
      <c r="AK31" s="5">
        <f t="shared" si="29"/>
        <v>-7.4625567655359077</v>
      </c>
      <c r="AL31" s="5">
        <f t="shared" si="30"/>
        <v>-0.76324968607698906</v>
      </c>
      <c r="AM31" s="4">
        <f t="shared" si="31"/>
        <v>8.8323577405747304</v>
      </c>
      <c r="AN31" s="4">
        <f t="shared" si="32"/>
        <v>0.58255008329662239</v>
      </c>
      <c r="AP31" s="4">
        <f t="shared" si="33"/>
        <v>-7.1237573536480285</v>
      </c>
      <c r="AQ31" s="4">
        <f t="shared" si="34"/>
        <v>4.112903225914998</v>
      </c>
      <c r="AR31" s="4">
        <f t="shared" si="35"/>
        <v>-4.1129032255893492</v>
      </c>
      <c r="AS31" s="4">
        <f t="shared" si="36"/>
        <v>7.1237573538360426</v>
      </c>
    </row>
    <row r="32" spans="1:45" x14ac:dyDescent="0.3">
      <c r="A32" s="1">
        <v>3</v>
      </c>
      <c r="B32" s="2">
        <v>122</v>
      </c>
      <c r="C32" s="5"/>
      <c r="E32" s="2">
        <v>1</v>
      </c>
      <c r="F32" s="2">
        <f t="shared" si="4"/>
        <v>1</v>
      </c>
      <c r="G32" s="2">
        <f t="shared" si="5"/>
        <v>-7.3508907294517201E-16</v>
      </c>
      <c r="H32" s="2">
        <f t="shared" si="6"/>
        <v>1</v>
      </c>
      <c r="I32" s="2">
        <f t="shared" si="7"/>
        <v>-1.470178145890344E-15</v>
      </c>
      <c r="J32" s="2">
        <f t="shared" si="8"/>
        <v>1</v>
      </c>
      <c r="K32" s="2">
        <f t="shared" si="9"/>
        <v>-7.3508907294517201E-16</v>
      </c>
      <c r="L32" s="2">
        <f t="shared" si="10"/>
        <v>5.4035594516339241E-31</v>
      </c>
      <c r="M32" s="2">
        <f t="shared" si="11"/>
        <v>1</v>
      </c>
      <c r="N32" s="2">
        <f t="shared" si="12"/>
        <v>-1.470178145890344E-15</v>
      </c>
      <c r="O32" s="2">
        <f t="shared" si="13"/>
        <v>1.0807118903267848E-30</v>
      </c>
      <c r="P32" s="2">
        <f t="shared" si="14"/>
        <v>-7.3508907294517201E-16</v>
      </c>
      <c r="Q32" s="2">
        <f t="shared" si="15"/>
        <v>-1.470178145890344E-15</v>
      </c>
      <c r="R32" s="2">
        <f t="shared" si="16"/>
        <v>1</v>
      </c>
      <c r="S32" s="2">
        <f t="shared" si="17"/>
        <v>2.1614237806535696E-30</v>
      </c>
      <c r="T32" s="5">
        <f t="shared" si="18"/>
        <v>122</v>
      </c>
      <c r="U32" s="2">
        <f t="shared" si="19"/>
        <v>122</v>
      </c>
      <c r="V32" s="2">
        <f t="shared" si="20"/>
        <v>-8.9680866899310985E-14</v>
      </c>
      <c r="W32" s="2">
        <f t="shared" si="21"/>
        <v>122</v>
      </c>
      <c r="X32" s="2">
        <f t="shared" si="22"/>
        <v>-1.7936173379862197E-13</v>
      </c>
      <c r="Z32" s="2">
        <f t="shared" si="0"/>
        <v>133.44125264648954</v>
      </c>
      <c r="AA32" s="5">
        <f t="shared" si="23"/>
        <v>-14.225806451612897</v>
      </c>
      <c r="AB32" s="5">
        <f t="shared" si="24"/>
        <v>-11.441252646489545</v>
      </c>
      <c r="AC32" s="5">
        <f t="shared" si="25"/>
        <v>-2.7845538051233518</v>
      </c>
      <c r="AD32" s="5">
        <f t="shared" si="37"/>
        <v>202.37356919875111</v>
      </c>
      <c r="AE32" s="5">
        <f t="shared" si="37"/>
        <v>130.90226212080401</v>
      </c>
      <c r="AF32" s="5">
        <f t="shared" si="37"/>
        <v>7.7537398936269373</v>
      </c>
      <c r="AG32" s="2">
        <f t="shared" si="2"/>
        <v>133.93979636340183</v>
      </c>
      <c r="AH32" s="2">
        <f t="shared" si="3"/>
        <v>135.65974238473976</v>
      </c>
      <c r="AI32" s="5">
        <f t="shared" si="27"/>
        <v>-11.939796363401825</v>
      </c>
      <c r="AJ32" s="5">
        <f t="shared" si="28"/>
        <v>-2.2860100882110714</v>
      </c>
      <c r="AK32" s="5">
        <f t="shared" si="29"/>
        <v>-13.659742384739758</v>
      </c>
      <c r="AL32" s="5">
        <f t="shared" si="30"/>
        <v>-0.56606406687313893</v>
      </c>
      <c r="AM32" s="4">
        <f t="shared" si="31"/>
        <v>5.2258421234027903</v>
      </c>
      <c r="AN32" s="4">
        <f t="shared" si="32"/>
        <v>0.32042852780495751</v>
      </c>
      <c r="AP32" s="4">
        <f t="shared" si="33"/>
        <v>-14.225806451612897</v>
      </c>
      <c r="AQ32" s="4">
        <f t="shared" si="34"/>
        <v>1.0457234876413571E-14</v>
      </c>
      <c r="AR32" s="4">
        <f t="shared" si="35"/>
        <v>-14.225806451612897</v>
      </c>
      <c r="AS32" s="4">
        <f t="shared" si="36"/>
        <v>2.0914469752827143E-14</v>
      </c>
    </row>
    <row r="33" spans="1:45" x14ac:dyDescent="0.3">
      <c r="A33" s="1">
        <v>3.0833333333357587</v>
      </c>
      <c r="B33" s="2">
        <v>124</v>
      </c>
      <c r="C33" s="5"/>
      <c r="E33" s="2">
        <v>1</v>
      </c>
      <c r="F33" s="2">
        <f t="shared" si="4"/>
        <v>0.86602540377682058</v>
      </c>
      <c r="G33" s="2">
        <f t="shared" si="5"/>
        <v>0.500000000013195</v>
      </c>
      <c r="H33" s="2">
        <f t="shared" si="6"/>
        <v>0.49999999997361005</v>
      </c>
      <c r="I33" s="2">
        <f t="shared" si="7"/>
        <v>0.86602540379967485</v>
      </c>
      <c r="J33" s="2">
        <f t="shared" si="8"/>
        <v>0.74999999998680511</v>
      </c>
      <c r="K33" s="2">
        <f t="shared" si="9"/>
        <v>0.43301270189983748</v>
      </c>
      <c r="L33" s="2">
        <f t="shared" si="10"/>
        <v>0.250000000013195</v>
      </c>
      <c r="M33" s="2">
        <f t="shared" si="11"/>
        <v>0.4330127018655559</v>
      </c>
      <c r="N33" s="2">
        <f t="shared" si="12"/>
        <v>0.7500000000065975</v>
      </c>
      <c r="O33" s="2">
        <f t="shared" si="13"/>
        <v>0.43301270191126462</v>
      </c>
      <c r="P33" s="2">
        <f t="shared" si="14"/>
        <v>0.24999999999340253</v>
      </c>
      <c r="Q33" s="2">
        <f t="shared" si="15"/>
        <v>0.43301270187698304</v>
      </c>
      <c r="R33" s="2">
        <f t="shared" si="16"/>
        <v>0.24999999997361005</v>
      </c>
      <c r="S33" s="2">
        <f t="shared" si="17"/>
        <v>0.75000000002638989</v>
      </c>
      <c r="T33" s="5">
        <f t="shared" si="18"/>
        <v>124</v>
      </c>
      <c r="U33" s="2">
        <f t="shared" si="19"/>
        <v>107.38715006832575</v>
      </c>
      <c r="V33" s="2">
        <f t="shared" si="20"/>
        <v>62.000000001636181</v>
      </c>
      <c r="W33" s="2">
        <f t="shared" si="21"/>
        <v>61.999999996727645</v>
      </c>
      <c r="X33" s="2">
        <f t="shared" si="22"/>
        <v>107.38715007115968</v>
      </c>
      <c r="Z33" s="2">
        <f t="shared" si="0"/>
        <v>135.41734271481562</v>
      </c>
      <c r="AA33" s="5">
        <f t="shared" si="23"/>
        <v>-12.225806451612897</v>
      </c>
      <c r="AB33" s="5">
        <f t="shared" si="24"/>
        <v>-11.417342714815618</v>
      </c>
      <c r="AC33" s="5">
        <f t="shared" si="25"/>
        <v>-0.8084637367972789</v>
      </c>
      <c r="AD33" s="5">
        <f t="shared" si="37"/>
        <v>149.47034339229953</v>
      </c>
      <c r="AE33" s="5">
        <f t="shared" si="37"/>
        <v>130.35571466755326</v>
      </c>
      <c r="AF33" s="5">
        <f t="shared" si="37"/>
        <v>0.65361361371621984</v>
      </c>
      <c r="AG33" s="2">
        <f t="shared" si="2"/>
        <v>135.22015709558548</v>
      </c>
      <c r="AH33" s="2">
        <f t="shared" si="3"/>
        <v>136.35547172088218</v>
      </c>
      <c r="AI33" s="5">
        <f t="shared" si="27"/>
        <v>-11.220157095585478</v>
      </c>
      <c r="AJ33" s="5">
        <f t="shared" si="28"/>
        <v>-1.0056493560274191</v>
      </c>
      <c r="AK33" s="5">
        <f t="shared" si="29"/>
        <v>-12.355471720882178</v>
      </c>
      <c r="AL33" s="5">
        <f t="shared" si="30"/>
        <v>0.12966526926928168</v>
      </c>
      <c r="AM33" s="4">
        <f t="shared" si="31"/>
        <v>1.0113306272783629</v>
      </c>
      <c r="AN33" s="4">
        <f t="shared" si="32"/>
        <v>1.6813082054675323E-2</v>
      </c>
      <c r="AP33" s="4">
        <f t="shared" si="33"/>
        <v>-10.587858968755317</v>
      </c>
      <c r="AQ33" s="4">
        <f t="shared" si="34"/>
        <v>-6.1129032259677683</v>
      </c>
      <c r="AR33" s="4">
        <f t="shared" si="35"/>
        <v>-6.1129032254838096</v>
      </c>
      <c r="AS33" s="4">
        <f t="shared" si="36"/>
        <v>-10.587858969034729</v>
      </c>
    </row>
    <row r="34" spans="1:45" x14ac:dyDescent="0.3">
      <c r="A34" s="1">
        <v>3.1666666666642413</v>
      </c>
      <c r="B34" s="2">
        <v>124</v>
      </c>
      <c r="C34" s="5"/>
      <c r="E34" s="2">
        <v>1</v>
      </c>
      <c r="F34" s="2">
        <f t="shared" si="4"/>
        <v>0.50000000001319789</v>
      </c>
      <c r="G34" s="2">
        <f t="shared" si="5"/>
        <v>0.86602540377681891</v>
      </c>
      <c r="H34" s="2">
        <f t="shared" si="6"/>
        <v>-0.49999999997360434</v>
      </c>
      <c r="I34" s="2">
        <f t="shared" si="7"/>
        <v>0.86602540379967818</v>
      </c>
      <c r="J34" s="2">
        <f t="shared" si="8"/>
        <v>0.25000000001319789</v>
      </c>
      <c r="K34" s="2">
        <f t="shared" si="9"/>
        <v>0.43301270189983915</v>
      </c>
      <c r="L34" s="2">
        <f t="shared" si="10"/>
        <v>0.74999999998680222</v>
      </c>
      <c r="M34" s="2">
        <f t="shared" si="11"/>
        <v>-0.24999999999340111</v>
      </c>
      <c r="N34" s="2">
        <f t="shared" si="12"/>
        <v>0.43301270191126878</v>
      </c>
      <c r="O34" s="2">
        <f t="shared" si="13"/>
        <v>0.75000000000659894</v>
      </c>
      <c r="P34" s="2">
        <f t="shared" si="14"/>
        <v>-0.43301270186555013</v>
      </c>
      <c r="Q34" s="2">
        <f t="shared" si="15"/>
        <v>-0.43301270187697977</v>
      </c>
      <c r="R34" s="2">
        <f t="shared" si="16"/>
        <v>0.24999999997360434</v>
      </c>
      <c r="S34" s="2">
        <f t="shared" si="17"/>
        <v>0.75000000002639566</v>
      </c>
      <c r="T34" s="5">
        <f t="shared" si="18"/>
        <v>124</v>
      </c>
      <c r="U34" s="2">
        <f t="shared" si="19"/>
        <v>62.000000001636536</v>
      </c>
      <c r="V34" s="2">
        <f t="shared" si="20"/>
        <v>107.38715006832554</v>
      </c>
      <c r="W34" s="2">
        <f t="shared" si="21"/>
        <v>-61.999999996726935</v>
      </c>
      <c r="X34" s="2">
        <f t="shared" si="22"/>
        <v>107.38715007116009</v>
      </c>
      <c r="Z34" s="2">
        <f t="shared" si="0"/>
        <v>137.44761807333859</v>
      </c>
      <c r="AA34" s="5">
        <f t="shared" si="23"/>
        <v>-12.225806451612897</v>
      </c>
      <c r="AB34" s="5">
        <f t="shared" si="24"/>
        <v>-13.447618073338589</v>
      </c>
      <c r="AC34" s="5">
        <f t="shared" si="25"/>
        <v>1.221811621725692</v>
      </c>
      <c r="AD34" s="5">
        <f t="shared" si="37"/>
        <v>149.47034339229953</v>
      </c>
      <c r="AE34" s="5">
        <f t="shared" si="37"/>
        <v>180.83843184638266</v>
      </c>
      <c r="AF34" s="5">
        <f t="shared" si="37"/>
        <v>1.4928236389839655</v>
      </c>
      <c r="AG34" s="2">
        <f t="shared" si="2"/>
        <v>136.75188873722246</v>
      </c>
      <c r="AH34" s="2">
        <f t="shared" si="3"/>
        <v>136.85401543776817</v>
      </c>
      <c r="AI34" s="5">
        <f t="shared" si="27"/>
        <v>-12.751888737222458</v>
      </c>
      <c r="AJ34" s="5">
        <f t="shared" si="28"/>
        <v>0.5260822856095615</v>
      </c>
      <c r="AK34" s="5">
        <f t="shared" si="29"/>
        <v>-12.854015437768169</v>
      </c>
      <c r="AL34" s="5">
        <f t="shared" si="30"/>
        <v>0.62820898615527199</v>
      </c>
      <c r="AM34" s="4">
        <f t="shared" si="31"/>
        <v>0.27676257123218023</v>
      </c>
      <c r="AN34" s="4">
        <f t="shared" si="32"/>
        <v>0.3946465302862347</v>
      </c>
      <c r="AP34" s="4">
        <f t="shared" si="33"/>
        <v>-6.1129032259678029</v>
      </c>
      <c r="AQ34" s="4">
        <f t="shared" si="34"/>
        <v>-10.587858968755297</v>
      </c>
      <c r="AR34" s="4">
        <f t="shared" si="35"/>
        <v>6.1129032254837403</v>
      </c>
      <c r="AS34" s="4">
        <f t="shared" si="36"/>
        <v>-10.58785896903477</v>
      </c>
    </row>
    <row r="35" spans="1:45" x14ac:dyDescent="0.3">
      <c r="A35" s="1">
        <v>3.25</v>
      </c>
      <c r="B35" s="2">
        <v>126</v>
      </c>
      <c r="C35" s="5"/>
      <c r="E35" s="2">
        <v>1</v>
      </c>
      <c r="F35" s="2">
        <f t="shared" si="4"/>
        <v>-9.8001034370964746E-16</v>
      </c>
      <c r="G35" s="2">
        <f t="shared" si="5"/>
        <v>1</v>
      </c>
      <c r="H35" s="2">
        <f t="shared" si="6"/>
        <v>-1</v>
      </c>
      <c r="I35" s="2">
        <f t="shared" si="7"/>
        <v>-1.9600206874192949E-15</v>
      </c>
      <c r="J35" s="2">
        <f t="shared" si="8"/>
        <v>9.6042027377790135E-31</v>
      </c>
      <c r="K35" s="2">
        <f t="shared" si="9"/>
        <v>-9.8001034370964746E-16</v>
      </c>
      <c r="L35" s="2">
        <f t="shared" si="10"/>
        <v>1</v>
      </c>
      <c r="M35" s="2">
        <f t="shared" si="11"/>
        <v>9.8001034370964746E-16</v>
      </c>
      <c r="N35" s="2">
        <f t="shared" si="12"/>
        <v>1.9208405475558027E-30</v>
      </c>
      <c r="O35" s="2">
        <f t="shared" si="13"/>
        <v>-1.9600206874192949E-15</v>
      </c>
      <c r="P35" s="2">
        <f t="shared" si="14"/>
        <v>-1</v>
      </c>
      <c r="Q35" s="2">
        <f t="shared" si="15"/>
        <v>1.9600206874192949E-15</v>
      </c>
      <c r="R35" s="2">
        <f t="shared" si="16"/>
        <v>1</v>
      </c>
      <c r="S35" s="2">
        <f t="shared" si="17"/>
        <v>3.8416810951116054E-30</v>
      </c>
      <c r="T35" s="5">
        <f t="shared" si="18"/>
        <v>126</v>
      </c>
      <c r="U35" s="2">
        <f t="shared" si="19"/>
        <v>-1.2348130330741558E-13</v>
      </c>
      <c r="V35" s="2">
        <f t="shared" si="20"/>
        <v>126</v>
      </c>
      <c r="W35" s="2">
        <f t="shared" si="21"/>
        <v>-126</v>
      </c>
      <c r="X35" s="2">
        <f t="shared" si="22"/>
        <v>-2.4696260661483116E-13</v>
      </c>
      <c r="Z35" s="2">
        <f t="shared" si="0"/>
        <v>138.62310874906512</v>
      </c>
      <c r="AA35" s="5">
        <f t="shared" si="23"/>
        <v>-10.225806451612897</v>
      </c>
      <c r="AB35" s="5">
        <f t="shared" si="24"/>
        <v>-12.623108749065125</v>
      </c>
      <c r="AC35" s="5">
        <f t="shared" si="25"/>
        <v>2.397302297452228</v>
      </c>
      <c r="AD35" s="5">
        <f t="shared" si="37"/>
        <v>104.56711758584794</v>
      </c>
      <c r="AE35" s="5">
        <f t="shared" si="37"/>
        <v>159.34287449072451</v>
      </c>
      <c r="AF35" s="5">
        <f t="shared" si="37"/>
        <v>5.7470583053697304</v>
      </c>
      <c r="AG35" s="2">
        <f t="shared" si="2"/>
        <v>138.12456503215284</v>
      </c>
      <c r="AH35" s="2">
        <f t="shared" si="3"/>
        <v>136.65682981856432</v>
      </c>
      <c r="AI35" s="5">
        <f t="shared" si="27"/>
        <v>-12.124565032152844</v>
      </c>
      <c r="AJ35" s="5">
        <f t="shared" si="28"/>
        <v>1.8987585805399476</v>
      </c>
      <c r="AK35" s="5">
        <f t="shared" si="29"/>
        <v>-10.656829818564319</v>
      </c>
      <c r="AL35" s="5">
        <f t="shared" si="30"/>
        <v>0.43102336695142185</v>
      </c>
      <c r="AM35" s="4">
        <f t="shared" si="31"/>
        <v>3.6052841471740766</v>
      </c>
      <c r="AN35" s="4">
        <f t="shared" si="32"/>
        <v>0.18578114285814004</v>
      </c>
      <c r="AP35" s="4">
        <f t="shared" si="33"/>
        <v>1.0021396095353485E-14</v>
      </c>
      <c r="AQ35" s="4">
        <f t="shared" si="34"/>
        <v>-10.225806451612897</v>
      </c>
      <c r="AR35" s="4">
        <f t="shared" si="35"/>
        <v>10.225806451612897</v>
      </c>
      <c r="AS35" s="4">
        <f t="shared" si="36"/>
        <v>2.004279219070697E-14</v>
      </c>
    </row>
    <row r="36" spans="1:45" x14ac:dyDescent="0.3">
      <c r="A36" s="1">
        <v>3.3333333333357587</v>
      </c>
      <c r="B36" s="2">
        <v>116</v>
      </c>
      <c r="C36" s="5"/>
      <c r="E36" s="2">
        <v>1</v>
      </c>
      <c r="F36" s="2">
        <f t="shared" si="4"/>
        <v>-0.50000000001319644</v>
      </c>
      <c r="G36" s="2">
        <f t="shared" si="5"/>
        <v>0.86602540377681969</v>
      </c>
      <c r="H36" s="2">
        <f t="shared" si="6"/>
        <v>-0.49999999997360711</v>
      </c>
      <c r="I36" s="2">
        <f t="shared" si="7"/>
        <v>-0.86602540379967663</v>
      </c>
      <c r="J36" s="2">
        <f t="shared" si="8"/>
        <v>0.25000000001319644</v>
      </c>
      <c r="K36" s="2">
        <f t="shared" si="9"/>
        <v>-0.43301270189983831</v>
      </c>
      <c r="L36" s="2">
        <f t="shared" si="10"/>
        <v>0.74999999998680356</v>
      </c>
      <c r="M36" s="2">
        <f t="shared" si="11"/>
        <v>0.24999999999340178</v>
      </c>
      <c r="N36" s="2">
        <f t="shared" si="12"/>
        <v>0.43301270191126678</v>
      </c>
      <c r="O36" s="2">
        <f t="shared" si="13"/>
        <v>-0.75000000000659828</v>
      </c>
      <c r="P36" s="2">
        <f t="shared" si="14"/>
        <v>-0.43301270186555291</v>
      </c>
      <c r="Q36" s="2">
        <f t="shared" si="15"/>
        <v>0.43301270187698138</v>
      </c>
      <c r="R36" s="2">
        <f t="shared" si="16"/>
        <v>0.24999999997360711</v>
      </c>
      <c r="S36" s="2">
        <f t="shared" si="17"/>
        <v>0.750000000026393</v>
      </c>
      <c r="T36" s="5">
        <f t="shared" si="18"/>
        <v>116</v>
      </c>
      <c r="U36" s="2">
        <f t="shared" si="19"/>
        <v>-58.000000001530786</v>
      </c>
      <c r="V36" s="2">
        <f t="shared" si="20"/>
        <v>100.45894683811109</v>
      </c>
      <c r="W36" s="2">
        <f t="shared" si="21"/>
        <v>-57.999999996938428</v>
      </c>
      <c r="X36" s="2">
        <f t="shared" si="22"/>
        <v>-100.45894684076249</v>
      </c>
      <c r="Z36" s="2">
        <f t="shared" si="0"/>
        <v>138.77319285630111</v>
      </c>
      <c r="AA36" s="5">
        <f t="shared" si="23"/>
        <v>-20.225806451612897</v>
      </c>
      <c r="AB36" s="5">
        <f t="shared" si="24"/>
        <v>-22.773192856301108</v>
      </c>
      <c r="AC36" s="5">
        <f t="shared" si="25"/>
        <v>2.5473864046882113</v>
      </c>
      <c r="AD36" s="5">
        <f t="shared" si="37"/>
        <v>409.08324661810587</v>
      </c>
      <c r="AE36" s="5">
        <f t="shared" si="37"/>
        <v>518.61831287028383</v>
      </c>
      <c r="AF36" s="5">
        <f t="shared" si="37"/>
        <v>6.4891774947903311</v>
      </c>
      <c r="AG36" s="2">
        <f t="shared" si="2"/>
        <v>138.97037847553125</v>
      </c>
      <c r="AH36" s="2">
        <f t="shared" si="3"/>
        <v>135.9611004824219</v>
      </c>
      <c r="AI36" s="5">
        <f t="shared" si="27"/>
        <v>-22.970378475531248</v>
      </c>
      <c r="AJ36" s="5">
        <f t="shared" si="28"/>
        <v>2.7445720239183515</v>
      </c>
      <c r="AK36" s="5">
        <f t="shared" si="29"/>
        <v>-19.961100482421898</v>
      </c>
      <c r="AL36" s="5">
        <f t="shared" si="30"/>
        <v>-0.26470596919099876</v>
      </c>
      <c r="AM36" s="4">
        <f t="shared" si="31"/>
        <v>7.5326755944752763</v>
      </c>
      <c r="AN36" s="4">
        <f t="shared" si="32"/>
        <v>7.0069250125345983E-2</v>
      </c>
      <c r="AP36" s="4">
        <f t="shared" si="33"/>
        <v>10.112903226073357</v>
      </c>
      <c r="AQ36" s="4">
        <f t="shared" si="34"/>
        <v>-17.516062198969863</v>
      </c>
      <c r="AR36" s="4">
        <f t="shared" si="35"/>
        <v>10.11290322527263</v>
      </c>
      <c r="AS36" s="4">
        <f t="shared" si="36"/>
        <v>17.516062199432163</v>
      </c>
    </row>
    <row r="37" spans="1:45" x14ac:dyDescent="0.3">
      <c r="A37" s="1">
        <v>3.5</v>
      </c>
      <c r="B37" s="2">
        <v>114</v>
      </c>
      <c r="C37" s="5"/>
      <c r="E37" s="2">
        <v>1</v>
      </c>
      <c r="F37" s="2">
        <f t="shared" si="4"/>
        <v>-1</v>
      </c>
      <c r="G37" s="2">
        <f t="shared" si="5"/>
        <v>8.5760391843603401E-16</v>
      </c>
      <c r="H37" s="2">
        <f t="shared" si="6"/>
        <v>1</v>
      </c>
      <c r="I37" s="2">
        <f t="shared" si="7"/>
        <v>-1.715207836872068E-15</v>
      </c>
      <c r="J37" s="2">
        <f t="shared" si="8"/>
        <v>1</v>
      </c>
      <c r="K37" s="2">
        <f t="shared" si="9"/>
        <v>-8.5760391843603401E-16</v>
      </c>
      <c r="L37" s="2">
        <f t="shared" si="10"/>
        <v>7.3548448091683967E-31</v>
      </c>
      <c r="M37" s="2">
        <f t="shared" si="11"/>
        <v>-1</v>
      </c>
      <c r="N37" s="2">
        <f t="shared" si="12"/>
        <v>1.715207836872068E-15</v>
      </c>
      <c r="O37" s="2">
        <f t="shared" si="13"/>
        <v>-1.4709689618336793E-30</v>
      </c>
      <c r="P37" s="2">
        <f t="shared" si="14"/>
        <v>8.5760391843603401E-16</v>
      </c>
      <c r="Q37" s="2">
        <f t="shared" si="15"/>
        <v>-1.715207836872068E-15</v>
      </c>
      <c r="R37" s="2">
        <f t="shared" si="16"/>
        <v>1</v>
      </c>
      <c r="S37" s="2">
        <f t="shared" si="17"/>
        <v>2.9419379236673587E-30</v>
      </c>
      <c r="T37" s="5">
        <f t="shared" si="18"/>
        <v>114</v>
      </c>
      <c r="U37" s="2">
        <f t="shared" si="19"/>
        <v>-114</v>
      </c>
      <c r="V37" s="2">
        <f t="shared" si="20"/>
        <v>9.7766846701707877E-14</v>
      </c>
      <c r="W37" s="2">
        <f t="shared" si="21"/>
        <v>114</v>
      </c>
      <c r="X37" s="2">
        <f t="shared" si="22"/>
        <v>-1.9553369340341575E-13</v>
      </c>
      <c r="Z37" s="2">
        <f t="shared" si="0"/>
        <v>137.87823212298997</v>
      </c>
      <c r="AA37" s="5">
        <f t="shared" si="23"/>
        <v>-22.225806451612897</v>
      </c>
      <c r="AB37" s="5">
        <f t="shared" si="24"/>
        <v>-23.878232122989971</v>
      </c>
      <c r="AC37" s="5">
        <f t="shared" si="25"/>
        <v>1.652425671377074</v>
      </c>
      <c r="AD37" s="5">
        <f t="shared" si="37"/>
        <v>493.98647242455746</v>
      </c>
      <c r="AE37" s="5">
        <f t="shared" si="37"/>
        <v>570.16996931939013</v>
      </c>
      <c r="AF37" s="5">
        <f t="shared" si="37"/>
        <v>2.7305105994259735</v>
      </c>
      <c r="AG37" s="2">
        <f t="shared" si="2"/>
        <v>138.37677583990225</v>
      </c>
      <c r="AH37" s="2">
        <f t="shared" si="3"/>
        <v>135.65974238473976</v>
      </c>
      <c r="AI37" s="5">
        <f t="shared" si="27"/>
        <v>-24.376775839902251</v>
      </c>
      <c r="AJ37" s="5">
        <f t="shared" si="28"/>
        <v>2.1509693882893544</v>
      </c>
      <c r="AK37" s="5">
        <f t="shared" si="29"/>
        <v>-21.659742384739758</v>
      </c>
      <c r="AL37" s="5">
        <f t="shared" si="30"/>
        <v>-0.56606406687313893</v>
      </c>
      <c r="AM37" s="4">
        <f t="shared" si="31"/>
        <v>4.6266693093578795</v>
      </c>
      <c r="AN37" s="4">
        <f t="shared" si="32"/>
        <v>0.32042852780495751</v>
      </c>
      <c r="AP37" s="4">
        <f t="shared" si="33"/>
        <v>22.225806451612897</v>
      </c>
      <c r="AQ37" s="4">
        <f t="shared" si="34"/>
        <v>-1.9060938703304104E-14</v>
      </c>
      <c r="AR37" s="4">
        <f t="shared" si="35"/>
        <v>-22.225806451612897</v>
      </c>
      <c r="AS37" s="4">
        <f t="shared" si="36"/>
        <v>3.8121877406608208E-14</v>
      </c>
    </row>
    <row r="38" spans="1:45" x14ac:dyDescent="0.3">
      <c r="A38" s="1">
        <v>3.5833333333357587</v>
      </c>
      <c r="B38" s="2">
        <v>126</v>
      </c>
      <c r="C38" s="5"/>
      <c r="E38" s="2">
        <v>1</v>
      </c>
      <c r="F38" s="2">
        <f t="shared" si="4"/>
        <v>-0.86602540377682058</v>
      </c>
      <c r="G38" s="2">
        <f t="shared" si="5"/>
        <v>-0.50000000001319489</v>
      </c>
      <c r="H38" s="2">
        <f t="shared" si="6"/>
        <v>0.49999999997361028</v>
      </c>
      <c r="I38" s="2">
        <f t="shared" si="7"/>
        <v>0.86602540379967474</v>
      </c>
      <c r="J38" s="2">
        <f t="shared" si="8"/>
        <v>0.74999999998680511</v>
      </c>
      <c r="K38" s="2">
        <f t="shared" si="9"/>
        <v>0.43301270189983743</v>
      </c>
      <c r="L38" s="2">
        <f t="shared" si="10"/>
        <v>0.25000000001319489</v>
      </c>
      <c r="M38" s="2">
        <f t="shared" si="11"/>
        <v>-0.43301270186555613</v>
      </c>
      <c r="N38" s="2">
        <f t="shared" si="12"/>
        <v>-0.75000000000659739</v>
      </c>
      <c r="O38" s="2">
        <f t="shared" si="13"/>
        <v>-0.43301270191126451</v>
      </c>
      <c r="P38" s="2">
        <f t="shared" si="14"/>
        <v>-0.24999999999340258</v>
      </c>
      <c r="Q38" s="2">
        <f t="shared" si="15"/>
        <v>0.43301270187698321</v>
      </c>
      <c r="R38" s="2">
        <f t="shared" si="16"/>
        <v>0.24999999997361028</v>
      </c>
      <c r="S38" s="2">
        <f t="shared" si="17"/>
        <v>0.75000000002638967</v>
      </c>
      <c r="T38" s="5">
        <f t="shared" si="18"/>
        <v>126</v>
      </c>
      <c r="U38" s="2">
        <f t="shared" si="19"/>
        <v>-109.11920087587939</v>
      </c>
      <c r="V38" s="2">
        <f t="shared" si="20"/>
        <v>-63.000000001662556</v>
      </c>
      <c r="W38" s="2">
        <f t="shared" si="21"/>
        <v>62.999999996674894</v>
      </c>
      <c r="X38" s="2">
        <f t="shared" si="22"/>
        <v>109.11920087875902</v>
      </c>
      <c r="Z38" s="2">
        <f t="shared" si="0"/>
        <v>137.29360072694874</v>
      </c>
      <c r="AA38" s="5">
        <f t="shared" si="23"/>
        <v>-10.225806451612897</v>
      </c>
      <c r="AB38" s="5">
        <f t="shared" si="24"/>
        <v>-11.293600726948739</v>
      </c>
      <c r="AC38" s="5">
        <f t="shared" si="25"/>
        <v>1.0677942753358423</v>
      </c>
      <c r="AD38" s="5">
        <f t="shared" si="37"/>
        <v>104.56711758584794</v>
      </c>
      <c r="AE38" s="5">
        <f t="shared" si="37"/>
        <v>127.54541737973709</v>
      </c>
      <c r="AF38" s="5">
        <f t="shared" si="37"/>
        <v>1.1401846144399965</v>
      </c>
      <c r="AG38" s="2">
        <f t="shared" si="2"/>
        <v>137.0964151077186</v>
      </c>
      <c r="AH38" s="2">
        <f t="shared" si="3"/>
        <v>136.35547172088218</v>
      </c>
      <c r="AI38" s="5">
        <f t="shared" si="27"/>
        <v>-11.096415107718599</v>
      </c>
      <c r="AJ38" s="5">
        <f t="shared" si="28"/>
        <v>0.87060865610570204</v>
      </c>
      <c r="AK38" s="5">
        <f t="shared" si="29"/>
        <v>-10.355471720882178</v>
      </c>
      <c r="AL38" s="5">
        <f t="shared" si="30"/>
        <v>0.12966526926928168</v>
      </c>
      <c r="AM38" s="4">
        <f t="shared" si="31"/>
        <v>0.75795943208617655</v>
      </c>
      <c r="AN38" s="4">
        <f t="shared" si="32"/>
        <v>1.6813082054675323E-2</v>
      </c>
      <c r="AP38" s="4">
        <f t="shared" si="33"/>
        <v>8.8558081612016757</v>
      </c>
      <c r="AQ38" s="4">
        <f t="shared" si="34"/>
        <v>5.1129032259413769</v>
      </c>
      <c r="AR38" s="4">
        <f t="shared" si="35"/>
        <v>-5.1129032255365923</v>
      </c>
      <c r="AS38" s="4">
        <f t="shared" si="36"/>
        <v>-8.8558081614353785</v>
      </c>
    </row>
    <row r="39" spans="1:45" x14ac:dyDescent="0.3">
      <c r="A39" s="1">
        <v>3.7083333333357587</v>
      </c>
      <c r="B39" s="2">
        <v>119</v>
      </c>
      <c r="C39" s="5"/>
      <c r="E39" s="2">
        <v>1</v>
      </c>
      <c r="F39" s="2">
        <f t="shared" si="4"/>
        <v>-0.25881904508780296</v>
      </c>
      <c r="G39" s="2">
        <f t="shared" si="5"/>
        <v>-0.96592582629301194</v>
      </c>
      <c r="H39" s="2">
        <f t="shared" si="6"/>
        <v>-0.86602540379967563</v>
      </c>
      <c r="I39" s="2">
        <f t="shared" si="7"/>
        <v>0.49999999997360878</v>
      </c>
      <c r="J39" s="2">
        <f t="shared" si="8"/>
        <v>6.6987298100162185E-2</v>
      </c>
      <c r="K39" s="2">
        <f t="shared" si="9"/>
        <v>0.24999999998680439</v>
      </c>
      <c r="L39" s="2">
        <f t="shared" si="10"/>
        <v>0.93301270189983787</v>
      </c>
      <c r="M39" s="2">
        <f t="shared" si="11"/>
        <v>0.22414386803321101</v>
      </c>
      <c r="N39" s="2">
        <f t="shared" si="12"/>
        <v>-0.12940952253707091</v>
      </c>
      <c r="O39" s="2">
        <f t="shared" si="13"/>
        <v>-0.48296291312101403</v>
      </c>
      <c r="P39" s="2">
        <f t="shared" si="14"/>
        <v>0.83651630375594099</v>
      </c>
      <c r="Q39" s="2">
        <f t="shared" si="15"/>
        <v>-0.43301270187698232</v>
      </c>
      <c r="R39" s="2">
        <f t="shared" si="16"/>
        <v>0.75000000002639122</v>
      </c>
      <c r="S39" s="2">
        <f t="shared" si="17"/>
        <v>0.24999999997360878</v>
      </c>
      <c r="T39" s="5">
        <f t="shared" si="18"/>
        <v>119</v>
      </c>
      <c r="U39" s="2">
        <f t="shared" si="19"/>
        <v>-30.799466365448552</v>
      </c>
      <c r="V39" s="2">
        <f t="shared" si="20"/>
        <v>-114.94517332886842</v>
      </c>
      <c r="W39" s="2">
        <f t="shared" si="21"/>
        <v>-103.0570230521614</v>
      </c>
      <c r="X39" s="2">
        <f t="shared" si="22"/>
        <v>59.499999996859444</v>
      </c>
      <c r="Z39" s="2">
        <f t="shared" si="0"/>
        <v>135.52270776522548</v>
      </c>
      <c r="AA39" s="5">
        <f t="shared" si="23"/>
        <v>-17.225806451612897</v>
      </c>
      <c r="AB39" s="5">
        <f t="shared" si="24"/>
        <v>-16.522707765225476</v>
      </c>
      <c r="AC39" s="5">
        <f t="shared" si="25"/>
        <v>-0.70309868638742046</v>
      </c>
      <c r="AD39" s="5">
        <f t="shared" si="37"/>
        <v>296.72840790842849</v>
      </c>
      <c r="AE39" s="5">
        <f t="shared" si="37"/>
        <v>272.99987189504225</v>
      </c>
      <c r="AF39" s="5">
        <f t="shared" si="37"/>
        <v>0.49434776279971621</v>
      </c>
      <c r="AG39" s="2">
        <f t="shared" si="2"/>
        <v>134.83319389657655</v>
      </c>
      <c r="AH39" s="2">
        <f t="shared" si="3"/>
        <v>136.84779997030097</v>
      </c>
      <c r="AI39" s="5">
        <f t="shared" si="27"/>
        <v>-15.833193896576546</v>
      </c>
      <c r="AJ39" s="5">
        <f t="shared" si="28"/>
        <v>-1.3926125550363508</v>
      </c>
      <c r="AK39" s="5">
        <f t="shared" si="29"/>
        <v>-17.847799970300969</v>
      </c>
      <c r="AL39" s="5">
        <f t="shared" si="30"/>
        <v>0.62199351868807184</v>
      </c>
      <c r="AM39" s="4">
        <f t="shared" si="31"/>
        <v>1.9393697284448732</v>
      </c>
      <c r="AN39" s="4">
        <f t="shared" si="32"/>
        <v>0.38687593728996877</v>
      </c>
      <c r="AP39" s="4">
        <f t="shared" si="33"/>
        <v>4.4583667766737651</v>
      </c>
      <c r="AQ39" s="4">
        <f t="shared" si="34"/>
        <v>16.638851330337683</v>
      </c>
      <c r="AR39" s="4">
        <f t="shared" si="35"/>
        <v>14.917985988033116</v>
      </c>
      <c r="AS39" s="4">
        <f t="shared" si="36"/>
        <v>-8.6129032253518378</v>
      </c>
    </row>
    <row r="40" spans="1:45" x14ac:dyDescent="0.3">
      <c r="A40" s="1">
        <v>3.7916666666642413</v>
      </c>
      <c r="B40" s="2">
        <v>114</v>
      </c>
      <c r="C40" s="5"/>
      <c r="E40" s="2">
        <v>1</v>
      </c>
      <c r="F40" s="2">
        <f t="shared" si="4"/>
        <v>0.25881904508780118</v>
      </c>
      <c r="G40" s="2">
        <f t="shared" si="5"/>
        <v>-0.96592582629301238</v>
      </c>
      <c r="H40" s="2">
        <f t="shared" si="6"/>
        <v>-0.86602540379967741</v>
      </c>
      <c r="I40" s="2">
        <f t="shared" si="7"/>
        <v>-0.49999999997360561</v>
      </c>
      <c r="J40" s="2">
        <f t="shared" si="8"/>
        <v>6.6987298100161255E-2</v>
      </c>
      <c r="K40" s="2">
        <f t="shared" si="9"/>
        <v>-0.24999999998680278</v>
      </c>
      <c r="L40" s="2">
        <f t="shared" si="10"/>
        <v>0.93301270189983876</v>
      </c>
      <c r="M40" s="2">
        <f t="shared" si="11"/>
        <v>-0.22414386803320993</v>
      </c>
      <c r="N40" s="2">
        <f t="shared" si="12"/>
        <v>-0.12940952253706922</v>
      </c>
      <c r="O40" s="2">
        <f t="shared" si="13"/>
        <v>0.48296291312101119</v>
      </c>
      <c r="P40" s="2">
        <f t="shared" si="14"/>
        <v>0.8365163037559431</v>
      </c>
      <c r="Q40" s="2">
        <f t="shared" si="15"/>
        <v>0.43301270187698049</v>
      </c>
      <c r="R40" s="2">
        <f t="shared" si="16"/>
        <v>0.75000000002639433</v>
      </c>
      <c r="S40" s="2">
        <f t="shared" si="17"/>
        <v>0.24999999997360561</v>
      </c>
      <c r="T40" s="5">
        <f t="shared" si="18"/>
        <v>114</v>
      </c>
      <c r="U40" s="2">
        <f t="shared" si="19"/>
        <v>29.505371140009334</v>
      </c>
      <c r="V40" s="2">
        <f t="shared" si="20"/>
        <v>-110.11554419740341</v>
      </c>
      <c r="W40" s="2">
        <f t="shared" si="21"/>
        <v>-98.726896033163229</v>
      </c>
      <c r="X40" s="2">
        <f t="shared" si="22"/>
        <v>-56.999999996991043</v>
      </c>
      <c r="Z40" s="2">
        <f t="shared" si="0"/>
        <v>133.85880828424712</v>
      </c>
      <c r="AA40" s="5">
        <f t="shared" si="23"/>
        <v>-22.225806451612897</v>
      </c>
      <c r="AB40" s="5">
        <f t="shared" si="24"/>
        <v>-19.858808284247118</v>
      </c>
      <c r="AC40" s="5">
        <f t="shared" si="25"/>
        <v>-2.3669981673657787</v>
      </c>
      <c r="AD40" s="5">
        <f t="shared" si="37"/>
        <v>493.98647242455746</v>
      </c>
      <c r="AE40" s="5">
        <f t="shared" si="37"/>
        <v>394.37226647048197</v>
      </c>
      <c r="AF40" s="5">
        <f t="shared" si="37"/>
        <v>5.6026803243129555</v>
      </c>
      <c r="AG40" s="2">
        <f t="shared" si="2"/>
        <v>133.68481910539452</v>
      </c>
      <c r="AH40" s="2">
        <f t="shared" si="3"/>
        <v>136.33227528050463</v>
      </c>
      <c r="AI40" s="5">
        <f t="shared" si="27"/>
        <v>-19.684819105394524</v>
      </c>
      <c r="AJ40" s="5">
        <f t="shared" si="28"/>
        <v>-2.5409873462183725</v>
      </c>
      <c r="AK40" s="5">
        <f t="shared" si="29"/>
        <v>-22.332275280504632</v>
      </c>
      <c r="AL40" s="5">
        <f t="shared" si="30"/>
        <v>0.10646882889173526</v>
      </c>
      <c r="AM40" s="4">
        <f t="shared" si="31"/>
        <v>6.4566166936418874</v>
      </c>
      <c r="AN40" s="4">
        <f t="shared" si="32"/>
        <v>1.1335611525577599E-2</v>
      </c>
      <c r="AP40" s="4">
        <f t="shared" si="33"/>
        <v>-5.7524620021127406</v>
      </c>
      <c r="AQ40" s="4">
        <f t="shared" si="34"/>
        <v>21.468480461802752</v>
      </c>
      <c r="AR40" s="4">
        <f t="shared" si="35"/>
        <v>19.248113007031534</v>
      </c>
      <c r="AS40" s="4">
        <f t="shared" si="36"/>
        <v>11.112903225219812</v>
      </c>
    </row>
    <row r="41" spans="1:45" x14ac:dyDescent="0.3">
      <c r="A41" s="1">
        <v>3.875</v>
      </c>
      <c r="B41" s="2">
        <v>125</v>
      </c>
      <c r="C41" s="5"/>
      <c r="E41" s="2">
        <v>1</v>
      </c>
      <c r="F41" s="2">
        <f t="shared" si="4"/>
        <v>0.70710678118654624</v>
      </c>
      <c r="G41" s="2">
        <f t="shared" si="5"/>
        <v>-0.70710678118654879</v>
      </c>
      <c r="H41" s="2">
        <f t="shared" si="6"/>
        <v>-3.6753369445086115E-15</v>
      </c>
      <c r="I41" s="2">
        <f t="shared" si="7"/>
        <v>-1</v>
      </c>
      <c r="J41" s="2">
        <f t="shared" si="8"/>
        <v>0.49999999999999817</v>
      </c>
      <c r="K41" s="2">
        <f t="shared" si="9"/>
        <v>-0.5</v>
      </c>
      <c r="L41" s="2">
        <f t="shared" si="10"/>
        <v>0.50000000000000178</v>
      </c>
      <c r="M41" s="2">
        <f t="shared" si="11"/>
        <v>-2.5988556766074802E-15</v>
      </c>
      <c r="N41" s="2">
        <f t="shared" si="12"/>
        <v>-0.70710678118654624</v>
      </c>
      <c r="O41" s="2">
        <f t="shared" si="13"/>
        <v>0.70710678118654879</v>
      </c>
      <c r="P41" s="2">
        <f t="shared" si="14"/>
        <v>2.5988556766074897E-15</v>
      </c>
      <c r="Q41" s="2">
        <f t="shared" si="15"/>
        <v>3.6753369445086115E-15</v>
      </c>
      <c r="R41" s="2">
        <f t="shared" si="16"/>
        <v>1.3508101655669896E-29</v>
      </c>
      <c r="S41" s="2">
        <f t="shared" si="17"/>
        <v>1</v>
      </c>
      <c r="T41" s="5">
        <f t="shared" si="18"/>
        <v>125</v>
      </c>
      <c r="U41" s="2">
        <f t="shared" si="19"/>
        <v>88.388347648318273</v>
      </c>
      <c r="V41" s="2">
        <f t="shared" si="20"/>
        <v>-88.3883476483186</v>
      </c>
      <c r="W41" s="2">
        <f t="shared" si="21"/>
        <v>-4.5941711806357644E-13</v>
      </c>
      <c r="X41" s="2">
        <f t="shared" si="22"/>
        <v>-125</v>
      </c>
      <c r="Z41" s="2">
        <f t="shared" si="0"/>
        <v>132.68368310845764</v>
      </c>
      <c r="AA41" s="5">
        <f t="shared" si="23"/>
        <v>-11.225806451612897</v>
      </c>
      <c r="AB41" s="5">
        <f t="shared" si="24"/>
        <v>-7.6836831084576431</v>
      </c>
      <c r="AC41" s="5">
        <f t="shared" si="25"/>
        <v>-3.5421233431552537</v>
      </c>
      <c r="AD41" s="5">
        <f t="shared" si="37"/>
        <v>126.01873048907373</v>
      </c>
      <c r="AE41" s="5">
        <f t="shared" si="37"/>
        <v>59.03898611119731</v>
      </c>
      <c r="AF41" s="5">
        <f t="shared" si="37"/>
        <v>12.546637778125351</v>
      </c>
      <c r="AG41" s="2">
        <f t="shared" si="2"/>
        <v>133.19920779828118</v>
      </c>
      <c r="AH41" s="2">
        <f t="shared" si="3"/>
        <v>135.6427614118285</v>
      </c>
      <c r="AI41" s="5">
        <f t="shared" si="27"/>
        <v>-8.1992077982811793</v>
      </c>
      <c r="AJ41" s="5">
        <f t="shared" si="28"/>
        <v>-3.0265986533317175</v>
      </c>
      <c r="AK41" s="5">
        <f t="shared" si="29"/>
        <v>-10.642761411828502</v>
      </c>
      <c r="AL41" s="5">
        <f t="shared" si="30"/>
        <v>-0.5830450397843947</v>
      </c>
      <c r="AM41" s="4">
        <f t="shared" si="31"/>
        <v>9.1602994083493652</v>
      </c>
      <c r="AN41" s="4">
        <f t="shared" si="32"/>
        <v>0.33994151841718639</v>
      </c>
      <c r="AP41" s="4">
        <f t="shared" si="33"/>
        <v>-7.9378438662231598</v>
      </c>
      <c r="AQ41" s="4">
        <f t="shared" si="34"/>
        <v>7.9378438662231883</v>
      </c>
      <c r="AR41" s="4">
        <f t="shared" si="35"/>
        <v>4.1258621183516002E-14</v>
      </c>
      <c r="AS41" s="4">
        <f t="shared" si="36"/>
        <v>11.225806451612897</v>
      </c>
    </row>
    <row r="42" spans="1:45" x14ac:dyDescent="0.3">
      <c r="A42" s="1">
        <v>3.9583333333357587</v>
      </c>
      <c r="B42" s="2">
        <v>125</v>
      </c>
      <c r="C42" s="5"/>
      <c r="E42" s="2">
        <v>1</v>
      </c>
      <c r="F42" s="2">
        <f t="shared" si="4"/>
        <v>0.96592582629301238</v>
      </c>
      <c r="G42" s="2">
        <f t="shared" si="5"/>
        <v>-0.25881904508780129</v>
      </c>
      <c r="H42" s="2">
        <f t="shared" si="6"/>
        <v>0.8660254037996773</v>
      </c>
      <c r="I42" s="2">
        <f t="shared" si="7"/>
        <v>-0.49999999997360584</v>
      </c>
      <c r="J42" s="2">
        <f t="shared" si="8"/>
        <v>0.93301270189983876</v>
      </c>
      <c r="K42" s="2">
        <f t="shared" si="9"/>
        <v>-0.24999999998680289</v>
      </c>
      <c r="L42" s="2">
        <f t="shared" si="10"/>
        <v>6.6987298100161324E-2</v>
      </c>
      <c r="M42" s="2">
        <f t="shared" si="11"/>
        <v>0.83651630375594299</v>
      </c>
      <c r="N42" s="2">
        <f t="shared" si="12"/>
        <v>-0.48296291312101136</v>
      </c>
      <c r="O42" s="2">
        <f t="shared" si="13"/>
        <v>0.12940952253706933</v>
      </c>
      <c r="P42" s="2">
        <f t="shared" si="14"/>
        <v>-0.22414386803320999</v>
      </c>
      <c r="Q42" s="2">
        <f t="shared" si="15"/>
        <v>-0.43301270187698065</v>
      </c>
      <c r="R42" s="2">
        <f t="shared" si="16"/>
        <v>0.75000000002639411</v>
      </c>
      <c r="S42" s="2">
        <f t="shared" si="17"/>
        <v>0.24999999997360584</v>
      </c>
      <c r="T42" s="5">
        <f t="shared" si="18"/>
        <v>125</v>
      </c>
      <c r="U42" s="2">
        <f t="shared" si="19"/>
        <v>120.74072828662655</v>
      </c>
      <c r="V42" s="2">
        <f t="shared" si="20"/>
        <v>-32.352380635975159</v>
      </c>
      <c r="W42" s="2">
        <f t="shared" si="21"/>
        <v>108.25317547495966</v>
      </c>
      <c r="X42" s="2">
        <f t="shared" si="22"/>
        <v>-62.49999999670073</v>
      </c>
      <c r="Z42" s="2">
        <f t="shared" si="0"/>
        <v>132.81696526429272</v>
      </c>
      <c r="AA42" s="5">
        <f t="shared" si="23"/>
        <v>-11.225806451612897</v>
      </c>
      <c r="AB42" s="5">
        <f t="shared" si="24"/>
        <v>-7.816965264292719</v>
      </c>
      <c r="AC42" s="5">
        <f t="shared" si="25"/>
        <v>-3.4088411873201778</v>
      </c>
      <c r="AD42" s="5">
        <f t="shared" si="37"/>
        <v>126.01873048907373</v>
      </c>
      <c r="AE42" s="5">
        <f t="shared" si="37"/>
        <v>61.104945943158938</v>
      </c>
      <c r="AF42" s="5">
        <f t="shared" si="37"/>
        <v>11.62019824037044</v>
      </c>
      <c r="AG42" s="2">
        <f t="shared" si="2"/>
        <v>133.50647913294165</v>
      </c>
      <c r="AH42" s="2">
        <f t="shared" si="3"/>
        <v>135.46877223300311</v>
      </c>
      <c r="AI42" s="5">
        <f t="shared" si="27"/>
        <v>-8.5064791329416494</v>
      </c>
      <c r="AJ42" s="5">
        <f t="shared" si="28"/>
        <v>-2.7193273186712474</v>
      </c>
      <c r="AK42" s="5">
        <f t="shared" si="29"/>
        <v>-10.468772233003108</v>
      </c>
      <c r="AL42" s="5">
        <f t="shared" si="30"/>
        <v>-0.75703421860978892</v>
      </c>
      <c r="AM42" s="4">
        <f t="shared" si="31"/>
        <v>7.3947410660717559</v>
      </c>
      <c r="AN42" s="4">
        <f t="shared" si="32"/>
        <v>0.57310080814613373</v>
      </c>
      <c r="AP42" s="4">
        <f t="shared" si="33"/>
        <v>-10.843296372579617</v>
      </c>
      <c r="AQ42" s="4">
        <f t="shared" si="34"/>
        <v>2.9054525061469292</v>
      </c>
      <c r="AR42" s="4">
        <f t="shared" si="35"/>
        <v>-9.721833565235082</v>
      </c>
      <c r="AS42" s="4">
        <f t="shared" si="36"/>
        <v>5.612903225510153</v>
      </c>
    </row>
    <row r="43" spans="1:45" x14ac:dyDescent="0.3">
      <c r="A43" s="8">
        <v>4</v>
      </c>
      <c r="B43" s="9">
        <v>130</v>
      </c>
      <c r="C43" s="5"/>
      <c r="E43" s="2">
        <v>1</v>
      </c>
      <c r="F43" s="2">
        <f t="shared" si="4"/>
        <v>1</v>
      </c>
      <c r="G43" s="2">
        <f t="shared" si="5"/>
        <v>-9.8011876392689601E-16</v>
      </c>
      <c r="H43" s="2">
        <f t="shared" si="6"/>
        <v>1</v>
      </c>
      <c r="I43" s="2">
        <f t="shared" si="7"/>
        <v>-1.960237527853792E-15</v>
      </c>
      <c r="J43" s="2">
        <f t="shared" si="8"/>
        <v>1</v>
      </c>
      <c r="K43" s="2">
        <f t="shared" si="9"/>
        <v>-9.8011876392689601E-16</v>
      </c>
      <c r="L43" s="2">
        <f t="shared" si="10"/>
        <v>9.6063279140158651E-31</v>
      </c>
      <c r="M43" s="2">
        <f t="shared" si="11"/>
        <v>1</v>
      </c>
      <c r="N43" s="2">
        <f t="shared" si="12"/>
        <v>-1.960237527853792E-15</v>
      </c>
      <c r="O43" s="2">
        <f t="shared" si="13"/>
        <v>1.921265582803173E-30</v>
      </c>
      <c r="P43" s="2">
        <f t="shared" si="14"/>
        <v>-9.8011876392689601E-16</v>
      </c>
      <c r="Q43" s="2">
        <f t="shared" si="15"/>
        <v>-1.960237527853792E-15</v>
      </c>
      <c r="R43" s="2">
        <f t="shared" si="16"/>
        <v>1</v>
      </c>
      <c r="S43" s="2">
        <f t="shared" si="17"/>
        <v>3.842531165606346E-30</v>
      </c>
      <c r="T43" s="5">
        <f t="shared" si="18"/>
        <v>130</v>
      </c>
      <c r="U43" s="2">
        <f t="shared" si="19"/>
        <v>130</v>
      </c>
      <c r="V43" s="2">
        <f t="shared" si="20"/>
        <v>-1.2741543931049648E-13</v>
      </c>
      <c r="W43" s="2">
        <f t="shared" si="21"/>
        <v>130</v>
      </c>
      <c r="X43" s="2">
        <f t="shared" si="22"/>
        <v>-2.5483087862099296E-13</v>
      </c>
      <c r="Z43" s="2">
        <f t="shared" si="0"/>
        <v>133.44125264648954</v>
      </c>
      <c r="AA43" s="5">
        <f t="shared" si="23"/>
        <v>-6.2258064516128968</v>
      </c>
      <c r="AB43" s="5">
        <f t="shared" si="24"/>
        <v>-3.441252646489545</v>
      </c>
      <c r="AC43" s="5">
        <f t="shared" si="25"/>
        <v>-2.7845538051233518</v>
      </c>
      <c r="AD43" s="5">
        <f t="shared" si="37"/>
        <v>38.760665972944771</v>
      </c>
      <c r="AE43" s="5">
        <f t="shared" si="37"/>
        <v>11.842219776971298</v>
      </c>
      <c r="AF43" s="5">
        <f t="shared" si="37"/>
        <v>7.7537398936269373</v>
      </c>
      <c r="AG43" s="2">
        <f t="shared" si="2"/>
        <v>133.93979636340183</v>
      </c>
      <c r="AH43" s="2">
        <f t="shared" si="3"/>
        <v>135.65974238473976</v>
      </c>
      <c r="AI43" s="5">
        <f t="shared" si="27"/>
        <v>-3.9397963634018254</v>
      </c>
      <c r="AJ43" s="5">
        <f t="shared" si="28"/>
        <v>-2.2860100882110714</v>
      </c>
      <c r="AK43" s="5">
        <f t="shared" si="29"/>
        <v>-5.6597423847397579</v>
      </c>
      <c r="AL43" s="5">
        <f t="shared" si="30"/>
        <v>-0.56606406687313893</v>
      </c>
      <c r="AM43" s="4">
        <f t="shared" si="31"/>
        <v>5.2258421234027903</v>
      </c>
      <c r="AN43" s="4">
        <f t="shared" si="32"/>
        <v>0.32042852780495751</v>
      </c>
      <c r="AP43" s="4">
        <f t="shared" si="33"/>
        <v>-6.2258064516128968</v>
      </c>
      <c r="AQ43" s="4">
        <f t="shared" si="34"/>
        <v>6.1020297238029268E-15</v>
      </c>
      <c r="AR43" s="4">
        <f t="shared" si="35"/>
        <v>-6.2258064516128968</v>
      </c>
      <c r="AS43" s="4">
        <f t="shared" si="36"/>
        <v>1.2204059447605854E-14</v>
      </c>
    </row>
    <row r="44" spans="1:45" x14ac:dyDescent="0.3">
      <c r="A44" s="1">
        <v>4.0833333333357587</v>
      </c>
      <c r="B44" s="2">
        <v>134</v>
      </c>
      <c r="C44" s="5"/>
      <c r="E44" s="2">
        <v>1</v>
      </c>
      <c r="F44" s="2">
        <f t="shared" si="4"/>
        <v>0.86602540377682069</v>
      </c>
      <c r="G44" s="2">
        <f t="shared" si="5"/>
        <v>0.50000000001319478</v>
      </c>
      <c r="H44" s="2">
        <f t="shared" si="6"/>
        <v>0.4999999999736105</v>
      </c>
      <c r="I44" s="2">
        <f t="shared" si="7"/>
        <v>0.86602540379967463</v>
      </c>
      <c r="J44" s="2">
        <f t="shared" si="8"/>
        <v>0.74999999998680533</v>
      </c>
      <c r="K44" s="2">
        <f t="shared" si="9"/>
        <v>0.43301270189983737</v>
      </c>
      <c r="L44" s="2">
        <f t="shared" si="10"/>
        <v>0.25000000001319478</v>
      </c>
      <c r="M44" s="2">
        <f t="shared" si="11"/>
        <v>0.43301270186555635</v>
      </c>
      <c r="N44" s="2">
        <f t="shared" si="12"/>
        <v>0.75000000000659739</v>
      </c>
      <c r="O44" s="2">
        <f t="shared" si="13"/>
        <v>0.43301270191126434</v>
      </c>
      <c r="P44" s="2">
        <f t="shared" si="14"/>
        <v>0.24999999999340264</v>
      </c>
      <c r="Q44" s="2">
        <f t="shared" si="15"/>
        <v>0.43301270187698332</v>
      </c>
      <c r="R44" s="2">
        <f t="shared" si="16"/>
        <v>0.2499999999736105</v>
      </c>
      <c r="S44" s="2">
        <f t="shared" si="17"/>
        <v>0.75000000002638945</v>
      </c>
      <c r="T44" s="5">
        <f t="shared" si="18"/>
        <v>134</v>
      </c>
      <c r="U44" s="2">
        <f t="shared" si="19"/>
        <v>116.04740410609398</v>
      </c>
      <c r="V44" s="2">
        <f t="shared" si="20"/>
        <v>67.0000000017681</v>
      </c>
      <c r="W44" s="2">
        <f t="shared" si="21"/>
        <v>66.999999996463814</v>
      </c>
      <c r="X44" s="2">
        <f t="shared" si="22"/>
        <v>116.0474041091564</v>
      </c>
      <c r="Z44" s="2">
        <f t="shared" si="0"/>
        <v>135.41734271481562</v>
      </c>
      <c r="AA44" s="5">
        <f t="shared" si="23"/>
        <v>-2.2258064516128968</v>
      </c>
      <c r="AB44" s="5">
        <f t="shared" si="24"/>
        <v>-1.4173427148156179</v>
      </c>
      <c r="AC44" s="5">
        <f t="shared" si="25"/>
        <v>-0.8084637367972789</v>
      </c>
      <c r="AD44" s="5">
        <f t="shared" si="37"/>
        <v>4.9542143600415951</v>
      </c>
      <c r="AE44" s="5">
        <f t="shared" si="37"/>
        <v>2.0088603712409059</v>
      </c>
      <c r="AF44" s="5">
        <f t="shared" si="37"/>
        <v>0.65361361371621984</v>
      </c>
      <c r="AG44" s="2">
        <f t="shared" si="2"/>
        <v>135.22015709558548</v>
      </c>
      <c r="AH44" s="2">
        <f t="shared" si="3"/>
        <v>136.35547172088218</v>
      </c>
      <c r="AI44" s="5">
        <f t="shared" si="27"/>
        <v>-1.2201570955854777</v>
      </c>
      <c r="AJ44" s="5">
        <f t="shared" si="28"/>
        <v>-1.0056493560274191</v>
      </c>
      <c r="AK44" s="5">
        <f t="shared" si="29"/>
        <v>-2.3554717208821785</v>
      </c>
      <c r="AL44" s="5">
        <f t="shared" si="30"/>
        <v>0.12966526926928168</v>
      </c>
      <c r="AM44" s="4">
        <f t="shared" si="31"/>
        <v>1.0113306272783629</v>
      </c>
      <c r="AN44" s="4">
        <f t="shared" si="32"/>
        <v>1.6813082054675323E-2</v>
      </c>
      <c r="AP44" s="4">
        <f t="shared" si="33"/>
        <v>-1.9276049309871115</v>
      </c>
      <c r="AQ44" s="4">
        <f t="shared" si="34"/>
        <v>-1.1129032258358174</v>
      </c>
      <c r="AR44" s="4">
        <f t="shared" si="35"/>
        <v>-1.1129032257477105</v>
      </c>
      <c r="AS44" s="4">
        <f t="shared" si="36"/>
        <v>-1.9276049310379799</v>
      </c>
    </row>
    <row r="45" spans="1:45" x14ac:dyDescent="0.3">
      <c r="A45" s="1">
        <v>4.1666666666642413</v>
      </c>
      <c r="B45" s="2">
        <v>120</v>
      </c>
      <c r="C45" s="5"/>
      <c r="E45" s="2">
        <v>1</v>
      </c>
      <c r="F45" s="2">
        <f t="shared" si="4"/>
        <v>0.500000000013198</v>
      </c>
      <c r="G45" s="2">
        <f t="shared" si="5"/>
        <v>0.8660254037768188</v>
      </c>
      <c r="H45" s="2">
        <f t="shared" si="6"/>
        <v>-0.49999999997360389</v>
      </c>
      <c r="I45" s="2">
        <f t="shared" si="7"/>
        <v>0.86602540379967841</v>
      </c>
      <c r="J45" s="2">
        <f t="shared" si="8"/>
        <v>0.250000000013198</v>
      </c>
      <c r="K45" s="2">
        <f t="shared" si="9"/>
        <v>0.4330127018998392</v>
      </c>
      <c r="L45" s="2">
        <f t="shared" si="10"/>
        <v>0.749999999986802</v>
      </c>
      <c r="M45" s="2">
        <f t="shared" si="11"/>
        <v>-0.24999999999340095</v>
      </c>
      <c r="N45" s="2">
        <f t="shared" si="12"/>
        <v>0.433012701911269</v>
      </c>
      <c r="O45" s="2">
        <f t="shared" si="13"/>
        <v>0.75000000000659905</v>
      </c>
      <c r="P45" s="2">
        <f t="shared" si="14"/>
        <v>-0.43301270186554969</v>
      </c>
      <c r="Q45" s="2">
        <f t="shared" si="15"/>
        <v>-0.43301270187697949</v>
      </c>
      <c r="R45" s="2">
        <f t="shared" si="16"/>
        <v>0.24999999997360389</v>
      </c>
      <c r="S45" s="2">
        <f t="shared" si="17"/>
        <v>0.750000000026396</v>
      </c>
      <c r="T45" s="5">
        <f t="shared" si="18"/>
        <v>120</v>
      </c>
      <c r="U45" s="2">
        <f t="shared" si="19"/>
        <v>60.000000001583757</v>
      </c>
      <c r="V45" s="2">
        <f t="shared" si="20"/>
        <v>103.92304845321826</v>
      </c>
      <c r="W45" s="2">
        <f t="shared" si="21"/>
        <v>-59.999999996832464</v>
      </c>
      <c r="X45" s="2">
        <f t="shared" si="22"/>
        <v>103.92304845596141</v>
      </c>
      <c r="Z45" s="2">
        <f t="shared" si="0"/>
        <v>137.44761807333859</v>
      </c>
      <c r="AA45" s="5">
        <f t="shared" si="23"/>
        <v>-16.225806451612897</v>
      </c>
      <c r="AB45" s="5">
        <f t="shared" si="24"/>
        <v>-17.447618073338589</v>
      </c>
      <c r="AC45" s="5">
        <f t="shared" si="25"/>
        <v>1.221811621725692</v>
      </c>
      <c r="AD45" s="5">
        <f t="shared" si="37"/>
        <v>263.2767950052027</v>
      </c>
      <c r="AE45" s="5">
        <f t="shared" si="37"/>
        <v>304.41937643309137</v>
      </c>
      <c r="AF45" s="5">
        <f t="shared" si="37"/>
        <v>1.4928236389839655</v>
      </c>
      <c r="AG45" s="2">
        <f t="shared" si="2"/>
        <v>136.75188873722246</v>
      </c>
      <c r="AH45" s="2">
        <f t="shared" si="3"/>
        <v>136.85401543776817</v>
      </c>
      <c r="AI45" s="5">
        <f t="shared" si="27"/>
        <v>-16.751888737222458</v>
      </c>
      <c r="AJ45" s="5">
        <f t="shared" si="28"/>
        <v>0.5260822856095615</v>
      </c>
      <c r="AK45" s="5">
        <f t="shared" si="29"/>
        <v>-16.854015437768169</v>
      </c>
      <c r="AL45" s="5">
        <f t="shared" si="30"/>
        <v>0.62820898615527199</v>
      </c>
      <c r="AM45" s="4">
        <f t="shared" si="31"/>
        <v>0.27676257123218023</v>
      </c>
      <c r="AN45" s="4">
        <f t="shared" si="32"/>
        <v>0.3946465302862347</v>
      </c>
      <c r="AP45" s="4">
        <f t="shared" si="33"/>
        <v>-8.1129032260205971</v>
      </c>
      <c r="AQ45" s="4">
        <f t="shared" si="34"/>
        <v>-14.05196058386257</v>
      </c>
      <c r="AR45" s="4">
        <f t="shared" si="35"/>
        <v>8.112903225378151</v>
      </c>
      <c r="AS45" s="4">
        <f t="shared" si="36"/>
        <v>-14.051960584233486</v>
      </c>
    </row>
    <row r="46" spans="1:45" x14ac:dyDescent="0.3">
      <c r="A46" s="1">
        <v>4.25</v>
      </c>
      <c r="B46" s="2">
        <v>130</v>
      </c>
      <c r="C46" s="5"/>
      <c r="E46" s="2">
        <v>1</v>
      </c>
      <c r="F46" s="2">
        <f t="shared" si="4"/>
        <v>-7.3498065272792346E-16</v>
      </c>
      <c r="G46" s="2">
        <f t="shared" si="5"/>
        <v>1</v>
      </c>
      <c r="H46" s="2">
        <f t="shared" si="6"/>
        <v>-1</v>
      </c>
      <c r="I46" s="2">
        <f t="shared" si="7"/>
        <v>-1.4699613054558469E-15</v>
      </c>
      <c r="J46" s="2">
        <f t="shared" si="8"/>
        <v>5.4019655988436442E-31</v>
      </c>
      <c r="K46" s="2">
        <f t="shared" si="9"/>
        <v>-7.3498065272792346E-16</v>
      </c>
      <c r="L46" s="2">
        <f t="shared" si="10"/>
        <v>1</v>
      </c>
      <c r="M46" s="2">
        <f t="shared" si="11"/>
        <v>7.3498065272792346E-16</v>
      </c>
      <c r="N46" s="2">
        <f t="shared" si="12"/>
        <v>1.0803931197687288E-30</v>
      </c>
      <c r="O46" s="2">
        <f t="shared" si="13"/>
        <v>-1.4699613054558469E-15</v>
      </c>
      <c r="P46" s="2">
        <f t="shared" si="14"/>
        <v>-1</v>
      </c>
      <c r="Q46" s="2">
        <f t="shared" si="15"/>
        <v>1.4699613054558469E-15</v>
      </c>
      <c r="R46" s="2">
        <f t="shared" si="16"/>
        <v>1</v>
      </c>
      <c r="S46" s="2">
        <f t="shared" si="17"/>
        <v>2.1607862395374577E-30</v>
      </c>
      <c r="T46" s="5">
        <f t="shared" si="18"/>
        <v>130</v>
      </c>
      <c r="U46" s="2">
        <f t="shared" si="19"/>
        <v>-9.5547484854630049E-14</v>
      </c>
      <c r="V46" s="2">
        <f t="shared" si="20"/>
        <v>130</v>
      </c>
      <c r="W46" s="2">
        <f t="shared" si="21"/>
        <v>-130</v>
      </c>
      <c r="X46" s="2">
        <f t="shared" si="22"/>
        <v>-1.910949697092601E-13</v>
      </c>
      <c r="Z46" s="2">
        <f t="shared" si="0"/>
        <v>138.62310874906512</v>
      </c>
      <c r="AA46" s="5">
        <f t="shared" si="23"/>
        <v>-6.2258064516128968</v>
      </c>
      <c r="AB46" s="5">
        <f t="shared" si="24"/>
        <v>-8.6231087490651248</v>
      </c>
      <c r="AC46" s="5">
        <f t="shared" si="25"/>
        <v>2.397302297452228</v>
      </c>
      <c r="AD46" s="5">
        <f t="shared" si="37"/>
        <v>38.760665972944771</v>
      </c>
      <c r="AE46" s="5">
        <f t="shared" si="37"/>
        <v>74.358004498203499</v>
      </c>
      <c r="AF46" s="5">
        <f t="shared" si="37"/>
        <v>5.7470583053697304</v>
      </c>
      <c r="AG46" s="2">
        <f t="shared" si="2"/>
        <v>138.12456503215284</v>
      </c>
      <c r="AH46" s="2">
        <f t="shared" si="3"/>
        <v>136.65682981856432</v>
      </c>
      <c r="AI46" s="5">
        <f t="shared" si="27"/>
        <v>-8.1245650321528444</v>
      </c>
      <c r="AJ46" s="5">
        <f t="shared" si="28"/>
        <v>1.8987585805399476</v>
      </c>
      <c r="AK46" s="5">
        <f t="shared" si="29"/>
        <v>-6.6568298185643187</v>
      </c>
      <c r="AL46" s="5">
        <f t="shared" si="30"/>
        <v>0.43102336695142185</v>
      </c>
      <c r="AM46" s="4">
        <f t="shared" si="31"/>
        <v>3.6052841471740766</v>
      </c>
      <c r="AN46" s="4">
        <f t="shared" si="32"/>
        <v>0.18578114285814004</v>
      </c>
      <c r="AP46" s="4">
        <f t="shared" si="33"/>
        <v>4.5758472895641639E-15</v>
      </c>
      <c r="AQ46" s="4">
        <f t="shared" si="34"/>
        <v>-6.2258064516128968</v>
      </c>
      <c r="AR46" s="4">
        <f t="shared" si="35"/>
        <v>6.2258064516128968</v>
      </c>
      <c r="AS46" s="4">
        <f t="shared" si="36"/>
        <v>9.1516945791283278E-15</v>
      </c>
    </row>
    <row r="47" spans="1:45" x14ac:dyDescent="0.3">
      <c r="A47" s="1">
        <v>4.3333333333357587</v>
      </c>
      <c r="B47" s="2">
        <v>124</v>
      </c>
      <c r="C47" s="5"/>
      <c r="E47" s="2">
        <v>1</v>
      </c>
      <c r="F47" s="2">
        <f t="shared" si="4"/>
        <v>-0.50000000001319622</v>
      </c>
      <c r="G47" s="2">
        <f t="shared" si="5"/>
        <v>0.8660254037768198</v>
      </c>
      <c r="H47" s="2">
        <f t="shared" si="6"/>
        <v>-0.4999999999736075</v>
      </c>
      <c r="I47" s="2">
        <f t="shared" si="7"/>
        <v>-0.86602540379967641</v>
      </c>
      <c r="J47" s="2">
        <f t="shared" si="8"/>
        <v>0.25000000001319622</v>
      </c>
      <c r="K47" s="2">
        <f t="shared" si="9"/>
        <v>-0.43301270189983815</v>
      </c>
      <c r="L47" s="2">
        <f t="shared" si="10"/>
        <v>0.74999999998680378</v>
      </c>
      <c r="M47" s="2">
        <f t="shared" si="11"/>
        <v>0.24999999999340186</v>
      </c>
      <c r="N47" s="2">
        <f t="shared" si="12"/>
        <v>0.43301270191126645</v>
      </c>
      <c r="O47" s="2">
        <f t="shared" si="13"/>
        <v>-0.75000000000659817</v>
      </c>
      <c r="P47" s="2">
        <f t="shared" si="14"/>
        <v>-0.43301270186555335</v>
      </c>
      <c r="Q47" s="2">
        <f t="shared" si="15"/>
        <v>0.43301270187698165</v>
      </c>
      <c r="R47" s="2">
        <f t="shared" si="16"/>
        <v>0.2499999999736075</v>
      </c>
      <c r="S47" s="2">
        <f t="shared" si="17"/>
        <v>0.75000000002639255</v>
      </c>
      <c r="T47" s="5">
        <f t="shared" si="18"/>
        <v>124</v>
      </c>
      <c r="U47" s="2">
        <f t="shared" si="19"/>
        <v>-62.00000000163633</v>
      </c>
      <c r="V47" s="2">
        <f t="shared" si="20"/>
        <v>107.38715006832565</v>
      </c>
      <c r="W47" s="2">
        <f t="shared" si="21"/>
        <v>-61.999999996727333</v>
      </c>
      <c r="X47" s="2">
        <f t="shared" si="22"/>
        <v>-107.38715007115988</v>
      </c>
      <c r="Z47" s="2">
        <f t="shared" si="0"/>
        <v>138.77319285630111</v>
      </c>
      <c r="AA47" s="5">
        <f t="shared" si="23"/>
        <v>-12.225806451612897</v>
      </c>
      <c r="AB47" s="5">
        <f t="shared" si="24"/>
        <v>-14.773192856301108</v>
      </c>
      <c r="AC47" s="5">
        <f t="shared" si="25"/>
        <v>2.5473864046882113</v>
      </c>
      <c r="AD47" s="5">
        <f t="shared" si="37"/>
        <v>149.47034339229953</v>
      </c>
      <c r="AE47" s="5">
        <f t="shared" si="37"/>
        <v>218.2472271694661</v>
      </c>
      <c r="AF47" s="5">
        <f t="shared" si="37"/>
        <v>6.4891774947903311</v>
      </c>
      <c r="AG47" s="2">
        <f t="shared" si="2"/>
        <v>138.97037847553125</v>
      </c>
      <c r="AH47" s="2">
        <f t="shared" si="3"/>
        <v>135.9611004824219</v>
      </c>
      <c r="AI47" s="5">
        <f t="shared" si="27"/>
        <v>-14.970378475531248</v>
      </c>
      <c r="AJ47" s="5">
        <f t="shared" si="28"/>
        <v>2.7445720239183515</v>
      </c>
      <c r="AK47" s="5">
        <f t="shared" si="29"/>
        <v>-11.961100482421898</v>
      </c>
      <c r="AL47" s="5">
        <f t="shared" si="30"/>
        <v>-0.26470596919099876</v>
      </c>
      <c r="AM47" s="4">
        <f t="shared" si="31"/>
        <v>7.5326755944752763</v>
      </c>
      <c r="AN47" s="4">
        <f t="shared" si="32"/>
        <v>7.0069250125345983E-2</v>
      </c>
      <c r="AP47" s="4">
        <f t="shared" si="33"/>
        <v>6.1129032259677825</v>
      </c>
      <c r="AQ47" s="4">
        <f t="shared" si="34"/>
        <v>-10.587858968755308</v>
      </c>
      <c r="AR47" s="4">
        <f t="shared" si="35"/>
        <v>6.1129032254837785</v>
      </c>
      <c r="AS47" s="4">
        <f t="shared" si="36"/>
        <v>10.587858969034748</v>
      </c>
    </row>
    <row r="48" spans="1:45" x14ac:dyDescent="0.3">
      <c r="A48" s="1">
        <v>4.4166666666642413</v>
      </c>
      <c r="B48" s="2">
        <v>121</v>
      </c>
      <c r="C48" s="5"/>
      <c r="E48" s="2">
        <v>1</v>
      </c>
      <c r="F48" s="2">
        <f t="shared" si="4"/>
        <v>-0.86602540377681958</v>
      </c>
      <c r="G48" s="2">
        <f t="shared" si="5"/>
        <v>0.50000000001319655</v>
      </c>
      <c r="H48" s="2">
        <f t="shared" si="6"/>
        <v>0.49999999997360689</v>
      </c>
      <c r="I48" s="2">
        <f t="shared" si="7"/>
        <v>-0.86602540379967674</v>
      </c>
      <c r="J48" s="2">
        <f t="shared" si="8"/>
        <v>0.74999999998680333</v>
      </c>
      <c r="K48" s="2">
        <f t="shared" si="9"/>
        <v>-0.43301270189983831</v>
      </c>
      <c r="L48" s="2">
        <f t="shared" si="10"/>
        <v>0.25000000001319655</v>
      </c>
      <c r="M48" s="2">
        <f t="shared" si="11"/>
        <v>-0.43301270186555268</v>
      </c>
      <c r="N48" s="2">
        <f t="shared" si="12"/>
        <v>0.75000000000659828</v>
      </c>
      <c r="O48" s="2">
        <f t="shared" si="13"/>
        <v>-0.4330127019112669</v>
      </c>
      <c r="P48" s="2">
        <f t="shared" si="14"/>
        <v>0.24999999999340172</v>
      </c>
      <c r="Q48" s="2">
        <f t="shared" si="15"/>
        <v>-0.43301270187698127</v>
      </c>
      <c r="R48" s="2">
        <f t="shared" si="16"/>
        <v>0.24999999997360689</v>
      </c>
      <c r="S48" s="2">
        <f t="shared" si="17"/>
        <v>0.75000000002639311</v>
      </c>
      <c r="T48" s="5">
        <f t="shared" si="18"/>
        <v>121</v>
      </c>
      <c r="U48" s="2">
        <f t="shared" si="19"/>
        <v>-104.78907385699517</v>
      </c>
      <c r="V48" s="2">
        <f t="shared" si="20"/>
        <v>60.500000001596781</v>
      </c>
      <c r="W48" s="2">
        <f t="shared" si="21"/>
        <v>60.499999996806437</v>
      </c>
      <c r="X48" s="2">
        <f t="shared" si="22"/>
        <v>-104.78907385976089</v>
      </c>
      <c r="Z48" s="2">
        <f t="shared" si="0"/>
        <v>138.36696470215512</v>
      </c>
      <c r="AA48" s="5">
        <f t="shared" si="23"/>
        <v>-15.225806451612897</v>
      </c>
      <c r="AB48" s="5">
        <f t="shared" si="24"/>
        <v>-17.366964702155116</v>
      </c>
      <c r="AC48" s="5">
        <f t="shared" si="25"/>
        <v>2.1411582505422189</v>
      </c>
      <c r="AD48" s="5">
        <f t="shared" si="37"/>
        <v>231.82518210197691</v>
      </c>
      <c r="AE48" s="5">
        <f t="shared" si="37"/>
        <v>301.61146296590175</v>
      </c>
      <c r="AF48" s="5">
        <f t="shared" si="37"/>
        <v>4.5845586538650149</v>
      </c>
      <c r="AG48" s="2">
        <f t="shared" si="2"/>
        <v>139.06269403827125</v>
      </c>
      <c r="AH48" s="2">
        <f t="shared" si="3"/>
        <v>135.46255676553591</v>
      </c>
      <c r="AI48" s="5">
        <f t="shared" si="27"/>
        <v>-18.062694038271246</v>
      </c>
      <c r="AJ48" s="5">
        <f t="shared" si="28"/>
        <v>2.8368875866583494</v>
      </c>
      <c r="AK48" s="5">
        <f t="shared" si="29"/>
        <v>-14.462556765535908</v>
      </c>
      <c r="AL48" s="5">
        <f t="shared" si="30"/>
        <v>-0.76324968607698906</v>
      </c>
      <c r="AM48" s="4">
        <f t="shared" si="31"/>
        <v>8.0479311793362331</v>
      </c>
      <c r="AN48" s="4">
        <f t="shared" si="32"/>
        <v>0.58255008329662239</v>
      </c>
      <c r="AP48" s="4">
        <f t="shared" si="33"/>
        <v>13.185935180085764</v>
      </c>
      <c r="AQ48" s="4">
        <f t="shared" si="34"/>
        <v>-7.6129032260073766</v>
      </c>
      <c r="AR48" s="4">
        <f t="shared" si="35"/>
        <v>-7.6129032254045921</v>
      </c>
      <c r="AS48" s="4">
        <f t="shared" si="36"/>
        <v>13.185935180433782</v>
      </c>
    </row>
    <row r="49" spans="1:45" x14ac:dyDescent="0.3">
      <c r="A49" s="1">
        <v>4.5</v>
      </c>
      <c r="B49" s="2">
        <v>112</v>
      </c>
      <c r="C49" s="5"/>
      <c r="E49" s="2">
        <v>1</v>
      </c>
      <c r="F49" s="2">
        <f t="shared" si="4"/>
        <v>-1</v>
      </c>
      <c r="G49" s="2">
        <f t="shared" si="5"/>
        <v>1.102633609417758E-15</v>
      </c>
      <c r="H49" s="2">
        <f t="shared" si="6"/>
        <v>1</v>
      </c>
      <c r="I49" s="2">
        <f t="shared" si="7"/>
        <v>-2.205267218835516E-15</v>
      </c>
      <c r="J49" s="2">
        <f t="shared" si="8"/>
        <v>1</v>
      </c>
      <c r="K49" s="2">
        <f t="shared" si="9"/>
        <v>-1.102633609417758E-15</v>
      </c>
      <c r="L49" s="2">
        <f t="shared" si="10"/>
        <v>1.2158008766176329E-30</v>
      </c>
      <c r="M49" s="2">
        <f t="shared" si="11"/>
        <v>-1</v>
      </c>
      <c r="N49" s="2">
        <f t="shared" si="12"/>
        <v>2.205267218835516E-15</v>
      </c>
      <c r="O49" s="2">
        <f t="shared" si="13"/>
        <v>-2.4316017532352658E-30</v>
      </c>
      <c r="P49" s="2">
        <f t="shared" si="14"/>
        <v>1.102633609417758E-15</v>
      </c>
      <c r="Q49" s="2">
        <f t="shared" si="15"/>
        <v>-2.205267218835516E-15</v>
      </c>
      <c r="R49" s="2">
        <f t="shared" si="16"/>
        <v>1</v>
      </c>
      <c r="S49" s="2">
        <f t="shared" si="17"/>
        <v>4.8632035064705317E-30</v>
      </c>
      <c r="T49" s="5">
        <f t="shared" si="18"/>
        <v>112</v>
      </c>
      <c r="U49" s="2">
        <f t="shared" si="19"/>
        <v>-112</v>
      </c>
      <c r="V49" s="2">
        <f t="shared" si="20"/>
        <v>1.234949642547889E-13</v>
      </c>
      <c r="W49" s="2">
        <f t="shared" si="21"/>
        <v>112</v>
      </c>
      <c r="X49" s="2">
        <f t="shared" si="22"/>
        <v>-2.4698992850957779E-13</v>
      </c>
      <c r="Z49" s="2">
        <f t="shared" si="0"/>
        <v>137.87823212298997</v>
      </c>
      <c r="AA49" s="5">
        <f t="shared" si="23"/>
        <v>-24.225806451612897</v>
      </c>
      <c r="AB49" s="5">
        <f t="shared" si="24"/>
        <v>-25.878232122989971</v>
      </c>
      <c r="AC49" s="5">
        <f t="shared" si="25"/>
        <v>1.652425671377074</v>
      </c>
      <c r="AD49" s="5">
        <f t="shared" si="37"/>
        <v>586.88969823100911</v>
      </c>
      <c r="AE49" s="5">
        <f t="shared" si="37"/>
        <v>669.68289781135002</v>
      </c>
      <c r="AF49" s="5">
        <f t="shared" si="37"/>
        <v>2.7305105994259735</v>
      </c>
      <c r="AG49" s="2">
        <f t="shared" si="2"/>
        <v>138.37677583990225</v>
      </c>
      <c r="AH49" s="2">
        <f t="shared" si="3"/>
        <v>135.65974238473976</v>
      </c>
      <c r="AI49" s="5">
        <f t="shared" si="27"/>
        <v>-26.376775839902251</v>
      </c>
      <c r="AJ49" s="5">
        <f t="shared" si="28"/>
        <v>2.1509693882893544</v>
      </c>
      <c r="AK49" s="5">
        <f t="shared" si="29"/>
        <v>-23.659742384739758</v>
      </c>
      <c r="AL49" s="5">
        <f t="shared" si="30"/>
        <v>-0.56606406687313893</v>
      </c>
      <c r="AM49" s="4">
        <f t="shared" si="31"/>
        <v>4.6266693093578795</v>
      </c>
      <c r="AN49" s="4">
        <f t="shared" si="32"/>
        <v>0.32042852780495751</v>
      </c>
      <c r="AP49" s="4">
        <f t="shared" si="33"/>
        <v>24.225806451612897</v>
      </c>
      <c r="AQ49" s="4">
        <f t="shared" si="34"/>
        <v>-2.6712188408797936E-14</v>
      </c>
      <c r="AR49" s="4">
        <f t="shared" si="35"/>
        <v>-24.225806451612897</v>
      </c>
      <c r="AS49" s="4">
        <f t="shared" si="36"/>
        <v>5.3424376817595873E-14</v>
      </c>
    </row>
    <row r="50" spans="1:45" x14ac:dyDescent="0.3">
      <c r="A50" s="1">
        <v>4.5833333333357587</v>
      </c>
      <c r="B50" s="2">
        <v>156</v>
      </c>
      <c r="C50" s="5"/>
      <c r="E50" s="2">
        <v>1</v>
      </c>
      <c r="F50" s="2">
        <f t="shared" si="4"/>
        <v>-0.86602540377682069</v>
      </c>
      <c r="G50" s="2">
        <f t="shared" si="5"/>
        <v>-0.50000000001319467</v>
      </c>
      <c r="H50" s="2">
        <f t="shared" si="6"/>
        <v>0.49999999997361066</v>
      </c>
      <c r="I50" s="2">
        <f t="shared" si="7"/>
        <v>0.86602540379967452</v>
      </c>
      <c r="J50" s="2">
        <f t="shared" si="8"/>
        <v>0.74999999998680533</v>
      </c>
      <c r="K50" s="2">
        <f t="shared" si="9"/>
        <v>0.43301270189983726</v>
      </c>
      <c r="L50" s="2">
        <f t="shared" si="10"/>
        <v>0.25000000001319467</v>
      </c>
      <c r="M50" s="2">
        <f t="shared" si="11"/>
        <v>-0.43301270186555652</v>
      </c>
      <c r="N50" s="2">
        <f t="shared" si="12"/>
        <v>-0.75000000000659728</v>
      </c>
      <c r="O50" s="2">
        <f t="shared" si="13"/>
        <v>-0.43301270191126418</v>
      </c>
      <c r="P50" s="2">
        <f t="shared" si="14"/>
        <v>-0.24999999999340267</v>
      </c>
      <c r="Q50" s="2">
        <f t="shared" si="15"/>
        <v>0.43301270187698343</v>
      </c>
      <c r="R50" s="2">
        <f t="shared" si="16"/>
        <v>0.24999999997361066</v>
      </c>
      <c r="S50" s="2">
        <f t="shared" si="17"/>
        <v>0.75000000002638934</v>
      </c>
      <c r="T50" s="5">
        <f t="shared" si="18"/>
        <v>156</v>
      </c>
      <c r="U50" s="2">
        <f t="shared" si="19"/>
        <v>-135.09996298918404</v>
      </c>
      <c r="V50" s="2">
        <f t="shared" si="20"/>
        <v>-78.000000002058371</v>
      </c>
      <c r="W50" s="2">
        <f t="shared" si="21"/>
        <v>77.999999995883257</v>
      </c>
      <c r="X50" s="2">
        <f t="shared" si="22"/>
        <v>135.09996299274923</v>
      </c>
      <c r="Z50" s="2">
        <f t="shared" si="0"/>
        <v>137.29360072694874</v>
      </c>
      <c r="AA50" s="5">
        <f t="shared" si="23"/>
        <v>19.774193548387103</v>
      </c>
      <c r="AB50" s="5">
        <f t="shared" si="24"/>
        <v>18.706399273051261</v>
      </c>
      <c r="AC50" s="5">
        <f t="shared" si="25"/>
        <v>1.0677942753358423</v>
      </c>
      <c r="AD50" s="5">
        <f t="shared" si="37"/>
        <v>391.01873048907413</v>
      </c>
      <c r="AE50" s="5">
        <f t="shared" si="37"/>
        <v>349.92937376281276</v>
      </c>
      <c r="AF50" s="5">
        <f t="shared" si="37"/>
        <v>1.1401846144399965</v>
      </c>
      <c r="AG50" s="2">
        <f t="shared" si="2"/>
        <v>137.0964151077186</v>
      </c>
      <c r="AH50" s="2">
        <f t="shared" si="3"/>
        <v>136.35547172088218</v>
      </c>
      <c r="AI50" s="5">
        <f t="shared" si="27"/>
        <v>18.903584892281401</v>
      </c>
      <c r="AJ50" s="5">
        <f t="shared" si="28"/>
        <v>0.87060865610570204</v>
      </c>
      <c r="AK50" s="5">
        <f t="shared" si="29"/>
        <v>19.644528279117822</v>
      </c>
      <c r="AL50" s="5">
        <f t="shared" si="30"/>
        <v>0.12966526926928168</v>
      </c>
      <c r="AM50" s="4">
        <f t="shared" si="31"/>
        <v>0.75795943208617655</v>
      </c>
      <c r="AN50" s="4">
        <f t="shared" si="32"/>
        <v>1.6813082054675323E-2</v>
      </c>
      <c r="AP50" s="4">
        <f t="shared" si="33"/>
        <v>-17.124953952102945</v>
      </c>
      <c r="AQ50" s="4">
        <f t="shared" si="34"/>
        <v>-9.8870967744544647</v>
      </c>
      <c r="AR50" s="4">
        <f t="shared" si="35"/>
        <v>9.8870967736717237</v>
      </c>
      <c r="AS50" s="4">
        <f t="shared" si="36"/>
        <v>17.124953952554861</v>
      </c>
    </row>
    <row r="51" spans="1:45" x14ac:dyDescent="0.3">
      <c r="A51" s="1">
        <v>4.6666666666642413</v>
      </c>
      <c r="B51" s="2">
        <v>125</v>
      </c>
      <c r="C51" s="5"/>
      <c r="E51" s="2">
        <v>1</v>
      </c>
      <c r="F51" s="2">
        <f t="shared" si="4"/>
        <v>-0.50000000001319811</v>
      </c>
      <c r="G51" s="2">
        <f t="shared" si="5"/>
        <v>-0.86602540377681869</v>
      </c>
      <c r="H51" s="2">
        <f t="shared" si="6"/>
        <v>-0.49999999997360367</v>
      </c>
      <c r="I51" s="2">
        <f t="shared" si="7"/>
        <v>0.86602540379967852</v>
      </c>
      <c r="J51" s="2">
        <f t="shared" si="8"/>
        <v>0.25000000001319811</v>
      </c>
      <c r="K51" s="2">
        <f t="shared" si="9"/>
        <v>0.43301270189983926</v>
      </c>
      <c r="L51" s="2">
        <f t="shared" si="10"/>
        <v>0.74999999998680189</v>
      </c>
      <c r="M51" s="2">
        <f t="shared" si="11"/>
        <v>0.24999999999340089</v>
      </c>
      <c r="N51" s="2">
        <f t="shared" si="12"/>
        <v>-0.43301270191126917</v>
      </c>
      <c r="O51" s="2">
        <f t="shared" si="13"/>
        <v>-0.75000000000659905</v>
      </c>
      <c r="P51" s="2">
        <f t="shared" si="14"/>
        <v>0.43301270186554947</v>
      </c>
      <c r="Q51" s="2">
        <f t="shared" si="15"/>
        <v>-0.43301270187697938</v>
      </c>
      <c r="R51" s="2">
        <f t="shared" si="16"/>
        <v>0.24999999997360367</v>
      </c>
      <c r="S51" s="2">
        <f t="shared" si="17"/>
        <v>0.75000000002639622</v>
      </c>
      <c r="T51" s="5">
        <f t="shared" si="18"/>
        <v>125</v>
      </c>
      <c r="U51" s="2">
        <f t="shared" si="19"/>
        <v>-62.500000001649767</v>
      </c>
      <c r="V51" s="2">
        <f t="shared" si="20"/>
        <v>-108.25317547210234</v>
      </c>
      <c r="W51" s="2">
        <f t="shared" si="21"/>
        <v>-62.49999999670046</v>
      </c>
      <c r="X51" s="2">
        <f t="shared" si="22"/>
        <v>108.25317547495982</v>
      </c>
      <c r="Z51" s="2">
        <f t="shared" si="0"/>
        <v>136.26041280219775</v>
      </c>
      <c r="AA51" s="5">
        <f t="shared" si="23"/>
        <v>-11.225806451612897</v>
      </c>
      <c r="AB51" s="5">
        <f t="shared" si="24"/>
        <v>-11.260412802197749</v>
      </c>
      <c r="AC51" s="5">
        <f t="shared" si="25"/>
        <v>3.4606350584851953E-2</v>
      </c>
      <c r="AD51" s="5">
        <f t="shared" si="37"/>
        <v>126.01873048907373</v>
      </c>
      <c r="AE51" s="5">
        <f t="shared" si="37"/>
        <v>126.79689647589896</v>
      </c>
      <c r="AF51" s="5">
        <f t="shared" si="37"/>
        <v>1.197599500801683E-3</v>
      </c>
      <c r="AG51" s="2">
        <f t="shared" si="2"/>
        <v>135.56468346608162</v>
      </c>
      <c r="AH51" s="2">
        <f t="shared" si="3"/>
        <v>136.85401543776817</v>
      </c>
      <c r="AI51" s="5">
        <f t="shared" si="27"/>
        <v>-10.564683466081618</v>
      </c>
      <c r="AJ51" s="5">
        <f t="shared" si="28"/>
        <v>-0.66112298553127857</v>
      </c>
      <c r="AK51" s="5">
        <f t="shared" si="29"/>
        <v>-11.854015437768169</v>
      </c>
      <c r="AL51" s="5">
        <f t="shared" si="30"/>
        <v>0.62820898615527199</v>
      </c>
      <c r="AM51" s="4">
        <f t="shared" si="31"/>
        <v>0.43708360199779117</v>
      </c>
      <c r="AN51" s="4">
        <f t="shared" si="32"/>
        <v>0.3946465302862347</v>
      </c>
      <c r="AP51" s="4">
        <f t="shared" si="33"/>
        <v>5.6129032259546081</v>
      </c>
      <c r="AQ51" s="4">
        <f t="shared" si="34"/>
        <v>9.7218335649784748</v>
      </c>
      <c r="AR51" s="4">
        <f t="shared" si="35"/>
        <v>5.6129032255101281</v>
      </c>
      <c r="AS51" s="4">
        <f t="shared" si="36"/>
        <v>-9.7218335652350945</v>
      </c>
    </row>
    <row r="52" spans="1:45" x14ac:dyDescent="0.3">
      <c r="A52" s="1">
        <v>4.75</v>
      </c>
      <c r="B52" s="2">
        <v>126</v>
      </c>
      <c r="C52" s="5"/>
      <c r="E52" s="2">
        <v>1</v>
      </c>
      <c r="F52" s="2">
        <f t="shared" si="4"/>
        <v>-2.9402478715634395E-15</v>
      </c>
      <c r="G52" s="2">
        <f t="shared" si="5"/>
        <v>-1</v>
      </c>
      <c r="H52" s="2">
        <f t="shared" si="6"/>
        <v>-1</v>
      </c>
      <c r="I52" s="2">
        <f t="shared" si="7"/>
        <v>5.8804957431268789E-15</v>
      </c>
      <c r="J52" s="2">
        <f t="shared" si="8"/>
        <v>8.6450575462333361E-30</v>
      </c>
      <c r="K52" s="2">
        <f t="shared" si="9"/>
        <v>2.9402478715634395E-15</v>
      </c>
      <c r="L52" s="2">
        <f t="shared" si="10"/>
        <v>1</v>
      </c>
      <c r="M52" s="2">
        <f t="shared" si="11"/>
        <v>2.9402478715634395E-15</v>
      </c>
      <c r="N52" s="2">
        <f t="shared" si="12"/>
        <v>-1.7290115092466672E-29</v>
      </c>
      <c r="O52" s="2">
        <f t="shared" si="13"/>
        <v>-5.8804957431268789E-15</v>
      </c>
      <c r="P52" s="2">
        <f t="shared" si="14"/>
        <v>1</v>
      </c>
      <c r="Q52" s="2">
        <f t="shared" si="15"/>
        <v>-5.8804957431268789E-15</v>
      </c>
      <c r="R52" s="2">
        <f t="shared" si="16"/>
        <v>1</v>
      </c>
      <c r="S52" s="2">
        <f t="shared" si="17"/>
        <v>3.4580230184933344E-29</v>
      </c>
      <c r="T52" s="5">
        <f t="shared" si="18"/>
        <v>126</v>
      </c>
      <c r="U52" s="2">
        <f t="shared" si="19"/>
        <v>-3.7047123181699337E-13</v>
      </c>
      <c r="V52" s="2">
        <f t="shared" si="20"/>
        <v>-126</v>
      </c>
      <c r="W52" s="2">
        <f t="shared" si="21"/>
        <v>-126</v>
      </c>
      <c r="X52" s="2">
        <f t="shared" si="22"/>
        <v>7.4094246363398675E-13</v>
      </c>
      <c r="Z52" s="2">
        <f t="shared" si="0"/>
        <v>134.69055088806351</v>
      </c>
      <c r="AA52" s="5">
        <f t="shared" si="23"/>
        <v>-10.225806451612897</v>
      </c>
      <c r="AB52" s="5">
        <f t="shared" si="24"/>
        <v>-8.6905508880635125</v>
      </c>
      <c r="AC52" s="5">
        <f t="shared" si="25"/>
        <v>-1.5352555635493843</v>
      </c>
      <c r="AD52" s="5">
        <f t="shared" si="37"/>
        <v>104.56711758584794</v>
      </c>
      <c r="AE52" s="5">
        <f t="shared" si="37"/>
        <v>75.525674738021507</v>
      </c>
      <c r="AF52" s="5">
        <f t="shared" si="37"/>
        <v>2.3570096454093377</v>
      </c>
      <c r="AG52" s="2">
        <f t="shared" si="2"/>
        <v>134.19200717115123</v>
      </c>
      <c r="AH52" s="2">
        <f t="shared" si="3"/>
        <v>136.65682981856432</v>
      </c>
      <c r="AI52" s="5">
        <f t="shared" si="27"/>
        <v>-8.1920071711512321</v>
      </c>
      <c r="AJ52" s="5">
        <f t="shared" si="28"/>
        <v>-2.0337992804616647</v>
      </c>
      <c r="AK52" s="5">
        <f t="shared" si="29"/>
        <v>-10.656829818564319</v>
      </c>
      <c r="AL52" s="5">
        <f t="shared" si="30"/>
        <v>0.43102336695142185</v>
      </c>
      <c r="AM52" s="4">
        <f t="shared" si="31"/>
        <v>4.1363395132063854</v>
      </c>
      <c r="AN52" s="4">
        <f t="shared" si="32"/>
        <v>0.18578114285814004</v>
      </c>
      <c r="AP52" s="4">
        <f t="shared" si="33"/>
        <v>3.0066405654374505E-14</v>
      </c>
      <c r="AQ52" s="4">
        <f t="shared" si="34"/>
        <v>10.225806451612897</v>
      </c>
      <c r="AR52" s="4">
        <f t="shared" si="35"/>
        <v>10.225806451612897</v>
      </c>
      <c r="AS52" s="4">
        <f t="shared" si="36"/>
        <v>-6.0132811308749011E-14</v>
      </c>
    </row>
    <row r="53" spans="1:45" x14ac:dyDescent="0.3">
      <c r="A53" s="1">
        <v>4.8333333333357587</v>
      </c>
      <c r="B53" s="2">
        <v>125</v>
      </c>
      <c r="C53" s="5"/>
      <c r="E53" s="2">
        <v>1</v>
      </c>
      <c r="F53" s="2">
        <f t="shared" si="4"/>
        <v>0.50000000001319611</v>
      </c>
      <c r="G53" s="2">
        <f t="shared" si="5"/>
        <v>-0.8660254037768198</v>
      </c>
      <c r="H53" s="2">
        <f t="shared" si="6"/>
        <v>-0.49999999997360772</v>
      </c>
      <c r="I53" s="2">
        <f t="shared" si="7"/>
        <v>-0.86602540379967619</v>
      </c>
      <c r="J53" s="2">
        <f t="shared" si="8"/>
        <v>0.25000000001319611</v>
      </c>
      <c r="K53" s="2">
        <f t="shared" si="9"/>
        <v>-0.43301270189983809</v>
      </c>
      <c r="L53" s="2">
        <f t="shared" si="10"/>
        <v>0.74999999998680378</v>
      </c>
      <c r="M53" s="2">
        <f t="shared" si="11"/>
        <v>-0.24999999999340192</v>
      </c>
      <c r="N53" s="2">
        <f t="shared" si="12"/>
        <v>-0.43301270191126628</v>
      </c>
      <c r="O53" s="2">
        <f t="shared" si="13"/>
        <v>0.75000000000659794</v>
      </c>
      <c r="P53" s="2">
        <f t="shared" si="14"/>
        <v>0.43301270186555352</v>
      </c>
      <c r="Q53" s="2">
        <f t="shared" si="15"/>
        <v>0.43301270187698171</v>
      </c>
      <c r="R53" s="2">
        <f t="shared" si="16"/>
        <v>0.24999999997360772</v>
      </c>
      <c r="S53" s="2">
        <f t="shared" si="17"/>
        <v>0.75000000002639222</v>
      </c>
      <c r="T53" s="5">
        <f t="shared" si="18"/>
        <v>125</v>
      </c>
      <c r="U53" s="2">
        <f t="shared" si="19"/>
        <v>62.500000001649511</v>
      </c>
      <c r="V53" s="2">
        <f t="shared" si="20"/>
        <v>-108.25317547210247</v>
      </c>
      <c r="W53" s="2">
        <f t="shared" si="21"/>
        <v>-62.499999996700964</v>
      </c>
      <c r="X53" s="2">
        <f t="shared" si="22"/>
        <v>-108.25317547495952</v>
      </c>
      <c r="Z53" s="2">
        <f t="shared" si="0"/>
        <v>133.14900810854269</v>
      </c>
      <c r="AA53" s="5">
        <f t="shared" si="23"/>
        <v>-11.225806451612897</v>
      </c>
      <c r="AB53" s="5">
        <f t="shared" si="24"/>
        <v>-8.149008108542688</v>
      </c>
      <c r="AC53" s="5">
        <f t="shared" si="25"/>
        <v>-3.0767983430702088</v>
      </c>
      <c r="AD53" s="5">
        <f t="shared" si="37"/>
        <v>126.01873048907373</v>
      </c>
      <c r="AE53" s="5">
        <f t="shared" si="37"/>
        <v>66.406333153094479</v>
      </c>
      <c r="AF53" s="5">
        <f t="shared" si="37"/>
        <v>9.4666880439195822</v>
      </c>
      <c r="AG53" s="2">
        <f t="shared" si="2"/>
        <v>133.34619372777283</v>
      </c>
      <c r="AH53" s="2">
        <f t="shared" si="3"/>
        <v>135.9611004824219</v>
      </c>
      <c r="AI53" s="5">
        <f t="shared" si="27"/>
        <v>-8.3461937277728282</v>
      </c>
      <c r="AJ53" s="5">
        <f t="shared" si="28"/>
        <v>-2.8796127238400686</v>
      </c>
      <c r="AK53" s="5">
        <f t="shared" si="29"/>
        <v>-10.961100482421898</v>
      </c>
      <c r="AL53" s="5">
        <f t="shared" si="30"/>
        <v>-0.26470596919099876</v>
      </c>
      <c r="AM53" s="4">
        <f t="shared" si="31"/>
        <v>8.2921694393016185</v>
      </c>
      <c r="AN53" s="4">
        <f t="shared" si="32"/>
        <v>7.0069250125345983E-2</v>
      </c>
      <c r="AP53" s="4">
        <f t="shared" si="33"/>
        <v>-5.612903225954585</v>
      </c>
      <c r="AQ53" s="4">
        <f t="shared" si="34"/>
        <v>9.7218335649784873</v>
      </c>
      <c r="AR53" s="4">
        <f t="shared" si="35"/>
        <v>5.6129032255101734</v>
      </c>
      <c r="AS53" s="4">
        <f t="shared" si="36"/>
        <v>9.7218335652350696</v>
      </c>
    </row>
    <row r="54" spans="1:45" x14ac:dyDescent="0.3">
      <c r="A54" s="1">
        <v>4.9166666666642413</v>
      </c>
      <c r="B54" s="2">
        <v>122</v>
      </c>
      <c r="C54" s="5"/>
      <c r="E54" s="2">
        <v>1</v>
      </c>
      <c r="F54" s="2">
        <f t="shared" si="4"/>
        <v>0.86602540377681958</v>
      </c>
      <c r="G54" s="2">
        <f t="shared" si="5"/>
        <v>-0.50000000001319667</v>
      </c>
      <c r="H54" s="2">
        <f t="shared" si="6"/>
        <v>0.49999999997360667</v>
      </c>
      <c r="I54" s="2">
        <f t="shared" si="7"/>
        <v>-0.86602540379967685</v>
      </c>
      <c r="J54" s="2">
        <f t="shared" si="8"/>
        <v>0.74999999998680333</v>
      </c>
      <c r="K54" s="2">
        <f t="shared" si="9"/>
        <v>-0.43301270189983843</v>
      </c>
      <c r="L54" s="2">
        <f t="shared" si="10"/>
        <v>0.25000000001319667</v>
      </c>
      <c r="M54" s="2">
        <f t="shared" si="11"/>
        <v>0.43301270186555252</v>
      </c>
      <c r="N54" s="2">
        <f t="shared" si="12"/>
        <v>-0.75000000000659839</v>
      </c>
      <c r="O54" s="2">
        <f t="shared" si="13"/>
        <v>0.43301270191126706</v>
      </c>
      <c r="P54" s="2">
        <f t="shared" si="14"/>
        <v>-0.24999999999340167</v>
      </c>
      <c r="Q54" s="2">
        <f t="shared" si="15"/>
        <v>-0.43301270187698115</v>
      </c>
      <c r="R54" s="2">
        <f t="shared" si="16"/>
        <v>0.24999999997360667</v>
      </c>
      <c r="S54" s="2">
        <f t="shared" si="17"/>
        <v>0.75000000002639333</v>
      </c>
      <c r="T54" s="5">
        <f t="shared" si="18"/>
        <v>122</v>
      </c>
      <c r="U54" s="2">
        <f t="shared" si="19"/>
        <v>105.65509926077199</v>
      </c>
      <c r="V54" s="2">
        <f t="shared" si="20"/>
        <v>-61.00000000160999</v>
      </c>
      <c r="W54" s="2">
        <f t="shared" si="21"/>
        <v>60.999999996780012</v>
      </c>
      <c r="X54" s="2">
        <f t="shared" si="22"/>
        <v>-105.65509926356057</v>
      </c>
      <c r="Z54" s="2">
        <f t="shared" si="0"/>
        <v>132.5581488289167</v>
      </c>
      <c r="AA54" s="5">
        <f t="shared" si="23"/>
        <v>-14.225806451612897</v>
      </c>
      <c r="AB54" s="5">
        <f t="shared" si="24"/>
        <v>-10.5581488289167</v>
      </c>
      <c r="AC54" s="5">
        <f t="shared" si="25"/>
        <v>-3.667657622696197</v>
      </c>
      <c r="AD54" s="5">
        <f t="shared" si="37"/>
        <v>202.37356919875111</v>
      </c>
      <c r="AE54" s="5">
        <f t="shared" si="37"/>
        <v>111.47450669355509</v>
      </c>
      <c r="AF54" s="5">
        <f t="shared" si="37"/>
        <v>13.45171243732152</v>
      </c>
      <c r="AG54" s="2">
        <f t="shared" si="2"/>
        <v>133.25387816503283</v>
      </c>
      <c r="AH54" s="2">
        <f t="shared" si="3"/>
        <v>135.46255676553591</v>
      </c>
      <c r="AI54" s="5">
        <f t="shared" si="27"/>
        <v>-11.25387816503283</v>
      </c>
      <c r="AJ54" s="5">
        <f t="shared" si="28"/>
        <v>-2.9719282865800665</v>
      </c>
      <c r="AK54" s="5">
        <f t="shared" si="29"/>
        <v>-13.462556765535908</v>
      </c>
      <c r="AL54" s="5">
        <f t="shared" si="30"/>
        <v>-0.76324968607698906</v>
      </c>
      <c r="AM54" s="4">
        <f t="shared" si="31"/>
        <v>8.8323577405747304</v>
      </c>
      <c r="AN54" s="4">
        <f t="shared" si="32"/>
        <v>0.58255008329662239</v>
      </c>
      <c r="AP54" s="4">
        <f t="shared" si="33"/>
        <v>-12.319909776308943</v>
      </c>
      <c r="AQ54" s="4">
        <f t="shared" si="34"/>
        <v>7.1129032259941818</v>
      </c>
      <c r="AR54" s="4">
        <f t="shared" si="35"/>
        <v>-7.1129032254309816</v>
      </c>
      <c r="AS54" s="4">
        <f t="shared" si="36"/>
        <v>12.319909776634107</v>
      </c>
    </row>
    <row r="55" spans="1:45" x14ac:dyDescent="0.3">
      <c r="A55" s="1">
        <v>5</v>
      </c>
      <c r="B55" s="2">
        <v>126</v>
      </c>
      <c r="C55" s="5"/>
      <c r="E55" s="2">
        <v>1</v>
      </c>
      <c r="F55" s="2">
        <f t="shared" si="4"/>
        <v>1</v>
      </c>
      <c r="G55" s="2">
        <f t="shared" si="5"/>
        <v>-1.22514845490862E-15</v>
      </c>
      <c r="H55" s="2">
        <f t="shared" si="6"/>
        <v>1</v>
      </c>
      <c r="I55" s="2">
        <f t="shared" si="7"/>
        <v>-2.45029690981724E-15</v>
      </c>
      <c r="J55" s="2">
        <f t="shared" si="8"/>
        <v>1</v>
      </c>
      <c r="K55" s="2">
        <f t="shared" si="9"/>
        <v>-1.22514845490862E-15</v>
      </c>
      <c r="L55" s="2">
        <f t="shared" si="10"/>
        <v>1.5009887365649789E-30</v>
      </c>
      <c r="M55" s="2">
        <f t="shared" si="11"/>
        <v>1</v>
      </c>
      <c r="N55" s="2">
        <f t="shared" si="12"/>
        <v>-2.45029690981724E-15</v>
      </c>
      <c r="O55" s="2">
        <f t="shared" si="13"/>
        <v>3.0019774731299578E-30</v>
      </c>
      <c r="P55" s="2">
        <f t="shared" si="14"/>
        <v>-1.22514845490862E-15</v>
      </c>
      <c r="Q55" s="2">
        <f t="shared" si="15"/>
        <v>-2.45029690981724E-15</v>
      </c>
      <c r="R55" s="2">
        <f t="shared" si="16"/>
        <v>1</v>
      </c>
      <c r="S55" s="2">
        <f t="shared" si="17"/>
        <v>6.0039549462599157E-30</v>
      </c>
      <c r="T55" s="5">
        <f t="shared" si="18"/>
        <v>126</v>
      </c>
      <c r="U55" s="2">
        <f t="shared" si="19"/>
        <v>126</v>
      </c>
      <c r="V55" s="2">
        <f t="shared" si="20"/>
        <v>-1.5436870531848612E-13</v>
      </c>
      <c r="W55" s="2">
        <f t="shared" si="21"/>
        <v>126</v>
      </c>
      <c r="X55" s="2">
        <f t="shared" si="22"/>
        <v>-3.0873741063697224E-13</v>
      </c>
      <c r="Z55" s="2">
        <f t="shared" si="0"/>
        <v>133.44125264648954</v>
      </c>
      <c r="AA55" s="5">
        <f t="shared" si="23"/>
        <v>-10.225806451612897</v>
      </c>
      <c r="AB55" s="5">
        <f t="shared" si="24"/>
        <v>-7.441252646489545</v>
      </c>
      <c r="AC55" s="5">
        <f t="shared" si="25"/>
        <v>-2.7845538051233518</v>
      </c>
      <c r="AD55" s="5">
        <f t="shared" si="37"/>
        <v>104.56711758584794</v>
      </c>
      <c r="AE55" s="5">
        <f t="shared" si="37"/>
        <v>55.372240948887658</v>
      </c>
      <c r="AF55" s="5">
        <f t="shared" si="37"/>
        <v>7.7537398936269373</v>
      </c>
      <c r="AG55" s="2">
        <f t="shared" si="2"/>
        <v>133.93979636340183</v>
      </c>
      <c r="AH55" s="2">
        <f t="shared" si="3"/>
        <v>135.65974238473976</v>
      </c>
      <c r="AI55" s="5">
        <f t="shared" si="27"/>
        <v>-7.9397963634018254</v>
      </c>
      <c r="AJ55" s="5">
        <f t="shared" si="28"/>
        <v>-2.2860100882110714</v>
      </c>
      <c r="AK55" s="5">
        <f t="shared" si="29"/>
        <v>-9.6597423847397579</v>
      </c>
      <c r="AL55" s="5">
        <f t="shared" si="30"/>
        <v>-0.56606406687313893</v>
      </c>
      <c r="AM55" s="4">
        <f t="shared" si="31"/>
        <v>5.2258421234027903</v>
      </c>
      <c r="AN55" s="4">
        <f t="shared" si="32"/>
        <v>0.32042852780495751</v>
      </c>
      <c r="AP55" s="4">
        <f t="shared" si="33"/>
        <v>-10.225806451612897</v>
      </c>
      <c r="AQ55" s="4">
        <f t="shared" si="34"/>
        <v>1.2528130974388138E-14</v>
      </c>
      <c r="AR55" s="4">
        <f t="shared" si="35"/>
        <v>-10.225806451612897</v>
      </c>
      <c r="AS55" s="4">
        <f t="shared" si="36"/>
        <v>2.5056261948776277E-14</v>
      </c>
    </row>
    <row r="56" spans="1:45" x14ac:dyDescent="0.3">
      <c r="A56" s="1">
        <v>5.0833333333357587</v>
      </c>
      <c r="B56" s="2">
        <v>124</v>
      </c>
      <c r="C56" s="5"/>
      <c r="E56" s="2">
        <v>1</v>
      </c>
      <c r="F56" s="2">
        <f t="shared" si="4"/>
        <v>0.8660254037768208</v>
      </c>
      <c r="G56" s="2">
        <f t="shared" si="5"/>
        <v>0.50000000001319456</v>
      </c>
      <c r="H56" s="2">
        <f t="shared" si="6"/>
        <v>0.49999999997361089</v>
      </c>
      <c r="I56" s="2">
        <f t="shared" si="7"/>
        <v>0.86602540379967441</v>
      </c>
      <c r="J56" s="2">
        <f t="shared" si="8"/>
        <v>0.74999999998680555</v>
      </c>
      <c r="K56" s="2">
        <f t="shared" si="9"/>
        <v>0.4330127018998372</v>
      </c>
      <c r="L56" s="2">
        <f t="shared" si="10"/>
        <v>0.25000000001319456</v>
      </c>
      <c r="M56" s="2">
        <f t="shared" si="11"/>
        <v>0.43301270186555674</v>
      </c>
      <c r="N56" s="2">
        <f t="shared" si="12"/>
        <v>0.75000000000659728</v>
      </c>
      <c r="O56" s="2">
        <f t="shared" si="13"/>
        <v>0.43301270191126401</v>
      </c>
      <c r="P56" s="2">
        <f t="shared" si="14"/>
        <v>0.24999999999340272</v>
      </c>
      <c r="Q56" s="2">
        <f t="shared" si="15"/>
        <v>0.43301270187698354</v>
      </c>
      <c r="R56" s="2">
        <f t="shared" si="16"/>
        <v>0.24999999997361089</v>
      </c>
      <c r="S56" s="2">
        <f t="shared" si="17"/>
        <v>0.75000000002638911</v>
      </c>
      <c r="T56" s="5">
        <f t="shared" si="18"/>
        <v>124</v>
      </c>
      <c r="U56" s="2">
        <f t="shared" si="19"/>
        <v>107.38715006832578</v>
      </c>
      <c r="V56" s="2">
        <f t="shared" si="20"/>
        <v>62.000000001636124</v>
      </c>
      <c r="W56" s="2">
        <f t="shared" si="21"/>
        <v>61.999999996727752</v>
      </c>
      <c r="X56" s="2">
        <f t="shared" si="22"/>
        <v>107.38715007115962</v>
      </c>
      <c r="Z56" s="2">
        <f t="shared" si="0"/>
        <v>135.41734271481562</v>
      </c>
      <c r="AA56" s="5">
        <f t="shared" si="23"/>
        <v>-12.225806451612897</v>
      </c>
      <c r="AB56" s="5">
        <f t="shared" si="24"/>
        <v>-11.417342714815618</v>
      </c>
      <c r="AC56" s="5">
        <f t="shared" si="25"/>
        <v>-0.8084637367972789</v>
      </c>
      <c r="AD56" s="5">
        <f t="shared" si="37"/>
        <v>149.47034339229953</v>
      </c>
      <c r="AE56" s="5">
        <f t="shared" si="37"/>
        <v>130.35571466755326</v>
      </c>
      <c r="AF56" s="5">
        <f t="shared" si="37"/>
        <v>0.65361361371621984</v>
      </c>
      <c r="AG56" s="2">
        <f t="shared" si="2"/>
        <v>135.22015709558548</v>
      </c>
      <c r="AH56" s="2">
        <f t="shared" si="3"/>
        <v>136.35547172088218</v>
      </c>
      <c r="AI56" s="5">
        <f t="shared" si="27"/>
        <v>-11.220157095585478</v>
      </c>
      <c r="AJ56" s="5">
        <f t="shared" si="28"/>
        <v>-1.0056493560274191</v>
      </c>
      <c r="AK56" s="5">
        <f t="shared" si="29"/>
        <v>-12.355471720882178</v>
      </c>
      <c r="AL56" s="5">
        <f t="shared" si="30"/>
        <v>0.12966526926928168</v>
      </c>
      <c r="AM56" s="4">
        <f t="shared" si="31"/>
        <v>1.0113306272783629</v>
      </c>
      <c r="AN56" s="4">
        <f t="shared" si="32"/>
        <v>1.6813082054675323E-2</v>
      </c>
      <c r="AP56" s="4">
        <f t="shared" si="33"/>
        <v>-10.58785896875532</v>
      </c>
      <c r="AQ56" s="4">
        <f t="shared" si="34"/>
        <v>-6.1129032259677629</v>
      </c>
      <c r="AR56" s="4">
        <f t="shared" si="35"/>
        <v>-6.1129032254838203</v>
      </c>
      <c r="AS56" s="4">
        <f t="shared" si="36"/>
        <v>-10.587858969034723</v>
      </c>
    </row>
    <row r="57" spans="1:45" x14ac:dyDescent="0.3">
      <c r="A57" s="1">
        <v>5.1666666666642413</v>
      </c>
      <c r="B57" s="2">
        <v>128</v>
      </c>
      <c r="C57" s="5"/>
      <c r="E57" s="2">
        <v>1</v>
      </c>
      <c r="F57" s="2">
        <f t="shared" si="4"/>
        <v>0.50000000001319522</v>
      </c>
      <c r="G57" s="2">
        <f t="shared" si="5"/>
        <v>0.86602540377682036</v>
      </c>
      <c r="H57" s="2">
        <f t="shared" si="6"/>
        <v>-0.49999999997360961</v>
      </c>
      <c r="I57" s="2">
        <f t="shared" si="7"/>
        <v>0.86602540379967519</v>
      </c>
      <c r="J57" s="2">
        <f t="shared" si="8"/>
        <v>0.25000000001319522</v>
      </c>
      <c r="K57" s="2">
        <f t="shared" si="9"/>
        <v>0.43301270189983759</v>
      </c>
      <c r="L57" s="2">
        <f t="shared" si="10"/>
        <v>0.74999999998680478</v>
      </c>
      <c r="M57" s="2">
        <f t="shared" si="11"/>
        <v>-0.24999999999340242</v>
      </c>
      <c r="N57" s="2">
        <f t="shared" si="12"/>
        <v>0.43301270191126501</v>
      </c>
      <c r="O57" s="2">
        <f t="shared" si="13"/>
        <v>0.75000000000659761</v>
      </c>
      <c r="P57" s="2">
        <f t="shared" si="14"/>
        <v>-0.4330127018655554</v>
      </c>
      <c r="Q57" s="2">
        <f t="shared" si="15"/>
        <v>-0.43301270187698282</v>
      </c>
      <c r="R57" s="2">
        <f t="shared" si="16"/>
        <v>0.24999999997360961</v>
      </c>
      <c r="S57" s="2">
        <f t="shared" si="17"/>
        <v>0.75000000002639045</v>
      </c>
      <c r="T57" s="5">
        <f t="shared" si="18"/>
        <v>128</v>
      </c>
      <c r="U57" s="2">
        <f t="shared" si="19"/>
        <v>64.000000001688989</v>
      </c>
      <c r="V57" s="2">
        <f t="shared" si="20"/>
        <v>110.85125168343301</v>
      </c>
      <c r="W57" s="2">
        <f t="shared" si="21"/>
        <v>-63.99999999662203</v>
      </c>
      <c r="X57" s="2">
        <f t="shared" si="22"/>
        <v>110.85125168635842</v>
      </c>
      <c r="Z57" s="2">
        <f t="shared" si="0"/>
        <v>137.44761807333859</v>
      </c>
      <c r="AA57" s="5">
        <f t="shared" si="23"/>
        <v>-8.2258064516128968</v>
      </c>
      <c r="AB57" s="5">
        <f t="shared" si="24"/>
        <v>-9.4476180733385888</v>
      </c>
      <c r="AC57" s="5">
        <f t="shared" si="25"/>
        <v>1.221811621725692</v>
      </c>
      <c r="AD57" s="5">
        <f t="shared" si="37"/>
        <v>67.663891779396351</v>
      </c>
      <c r="AE57" s="5">
        <f t="shared" si="37"/>
        <v>89.257487259673951</v>
      </c>
      <c r="AF57" s="5">
        <f t="shared" si="37"/>
        <v>1.4928236389839655</v>
      </c>
      <c r="AG57" s="2">
        <f t="shared" si="2"/>
        <v>136.75188873722246</v>
      </c>
      <c r="AH57" s="2">
        <f t="shared" si="3"/>
        <v>136.85401543776817</v>
      </c>
      <c r="AI57" s="5">
        <f t="shared" si="27"/>
        <v>-8.7518887372224583</v>
      </c>
      <c r="AJ57" s="5">
        <f t="shared" si="28"/>
        <v>0.5260822856095615</v>
      </c>
      <c r="AK57" s="5">
        <f t="shared" si="29"/>
        <v>-8.8540154377681688</v>
      </c>
      <c r="AL57" s="5">
        <f t="shared" si="30"/>
        <v>0.62820898615527199</v>
      </c>
      <c r="AM57" s="4">
        <f t="shared" si="31"/>
        <v>0.27676257123218023</v>
      </c>
      <c r="AN57" s="4">
        <f t="shared" si="32"/>
        <v>0.3946465302862347</v>
      </c>
      <c r="AP57" s="4">
        <f t="shared" si="33"/>
        <v>-4.11290322591499</v>
      </c>
      <c r="AQ57" s="4">
        <f t="shared" si="34"/>
        <v>-7.123757353648033</v>
      </c>
      <c r="AR57" s="4">
        <f t="shared" si="35"/>
        <v>4.1129032255893661</v>
      </c>
      <c r="AS57" s="4">
        <f t="shared" si="36"/>
        <v>-7.1237573538360319</v>
      </c>
    </row>
    <row r="58" spans="1:45" x14ac:dyDescent="0.3">
      <c r="A58" s="1">
        <v>5.25</v>
      </c>
      <c r="B58" s="2">
        <v>138</v>
      </c>
      <c r="C58" s="5"/>
      <c r="E58" s="2">
        <v>1</v>
      </c>
      <c r="F58" s="2">
        <f t="shared" si="4"/>
        <v>-4.8995096174619945E-16</v>
      </c>
      <c r="G58" s="2">
        <f t="shared" si="5"/>
        <v>1</v>
      </c>
      <c r="H58" s="2">
        <f t="shared" si="6"/>
        <v>-1</v>
      </c>
      <c r="I58" s="2">
        <f t="shared" si="7"/>
        <v>-9.7990192349239891E-16</v>
      </c>
      <c r="J58" s="2">
        <f t="shared" si="8"/>
        <v>2.400519449160258E-31</v>
      </c>
      <c r="K58" s="2">
        <f t="shared" si="9"/>
        <v>-4.8995096174619945E-16</v>
      </c>
      <c r="L58" s="2">
        <f t="shared" si="10"/>
        <v>1</v>
      </c>
      <c r="M58" s="2">
        <f t="shared" si="11"/>
        <v>4.8995096174619945E-16</v>
      </c>
      <c r="N58" s="2">
        <f t="shared" si="12"/>
        <v>4.801038898320516E-31</v>
      </c>
      <c r="O58" s="2">
        <f t="shared" si="13"/>
        <v>-9.7990192349239891E-16</v>
      </c>
      <c r="P58" s="2">
        <f t="shared" si="14"/>
        <v>-1</v>
      </c>
      <c r="Q58" s="2">
        <f t="shared" si="15"/>
        <v>9.7990192349239891E-16</v>
      </c>
      <c r="R58" s="2">
        <f t="shared" si="16"/>
        <v>1</v>
      </c>
      <c r="S58" s="2">
        <f t="shared" si="17"/>
        <v>9.602077796641032E-31</v>
      </c>
      <c r="T58" s="5">
        <f t="shared" si="18"/>
        <v>138</v>
      </c>
      <c r="U58" s="2">
        <f t="shared" si="19"/>
        <v>-6.7613232720975525E-14</v>
      </c>
      <c r="V58" s="2">
        <f t="shared" si="20"/>
        <v>138</v>
      </c>
      <c r="W58" s="2">
        <f t="shared" si="21"/>
        <v>-138</v>
      </c>
      <c r="X58" s="2">
        <f t="shared" si="22"/>
        <v>-1.3522646544195105E-13</v>
      </c>
      <c r="Z58" s="2">
        <f t="shared" si="0"/>
        <v>138.62310874906512</v>
      </c>
      <c r="AA58" s="5">
        <f t="shared" si="23"/>
        <v>1.7741935483871032</v>
      </c>
      <c r="AB58" s="5">
        <f t="shared" si="24"/>
        <v>-0.62310874906512481</v>
      </c>
      <c r="AC58" s="5">
        <f t="shared" si="25"/>
        <v>2.397302297452228</v>
      </c>
      <c r="AD58" s="5">
        <f t="shared" si="37"/>
        <v>3.1477627471384202</v>
      </c>
      <c r="AE58" s="5">
        <f t="shared" si="37"/>
        <v>0.38826451316150468</v>
      </c>
      <c r="AF58" s="5">
        <f t="shared" si="37"/>
        <v>5.7470583053697304</v>
      </c>
      <c r="AG58" s="2">
        <f t="shared" si="2"/>
        <v>138.12456503215284</v>
      </c>
      <c r="AH58" s="2">
        <f t="shared" si="3"/>
        <v>136.65682981856432</v>
      </c>
      <c r="AI58" s="5">
        <f t="shared" si="27"/>
        <v>-0.12456503215284442</v>
      </c>
      <c r="AJ58" s="5">
        <f t="shared" si="28"/>
        <v>1.8987585805399476</v>
      </c>
      <c r="AK58" s="5">
        <f t="shared" si="29"/>
        <v>1.3431701814356813</v>
      </c>
      <c r="AL58" s="5">
        <f t="shared" si="30"/>
        <v>0.43102336695142185</v>
      </c>
      <c r="AM58" s="4">
        <f t="shared" si="31"/>
        <v>3.6052841471740766</v>
      </c>
      <c r="AN58" s="4">
        <f t="shared" si="32"/>
        <v>0.18578114285814004</v>
      </c>
      <c r="AP58" s="4">
        <f t="shared" si="33"/>
        <v>-8.6926783535616342E-16</v>
      </c>
      <c r="AQ58" s="4">
        <f t="shared" si="34"/>
        <v>1.7741935483871032</v>
      </c>
      <c r="AR58" s="4">
        <f t="shared" si="35"/>
        <v>-1.7741935483871032</v>
      </c>
      <c r="AS58" s="4">
        <f t="shared" si="36"/>
        <v>-1.7385356707123268E-15</v>
      </c>
    </row>
    <row r="59" spans="1:45" x14ac:dyDescent="0.3">
      <c r="A59" s="1">
        <v>5.3333333333357587</v>
      </c>
      <c r="B59" s="2">
        <v>134</v>
      </c>
      <c r="C59" s="5"/>
      <c r="E59" s="2">
        <v>1</v>
      </c>
      <c r="F59" s="2">
        <f t="shared" si="4"/>
        <v>-0.500000000013196</v>
      </c>
      <c r="G59" s="2">
        <f t="shared" si="5"/>
        <v>0.86602540377681991</v>
      </c>
      <c r="H59" s="2">
        <f t="shared" si="6"/>
        <v>-0.49999999997360794</v>
      </c>
      <c r="I59" s="2">
        <f t="shared" si="7"/>
        <v>-0.86602540379967607</v>
      </c>
      <c r="J59" s="2">
        <f t="shared" si="8"/>
        <v>0.250000000013196</v>
      </c>
      <c r="K59" s="2">
        <f t="shared" si="9"/>
        <v>-0.43301270189983804</v>
      </c>
      <c r="L59" s="2">
        <f t="shared" si="10"/>
        <v>0.749999999986804</v>
      </c>
      <c r="M59" s="2">
        <f t="shared" si="11"/>
        <v>0.24999999999340197</v>
      </c>
      <c r="N59" s="2">
        <f t="shared" si="12"/>
        <v>0.43301270191126612</v>
      </c>
      <c r="O59" s="2">
        <f t="shared" si="13"/>
        <v>-0.75000000000659794</v>
      </c>
      <c r="P59" s="2">
        <f t="shared" si="14"/>
        <v>-0.43301270186555374</v>
      </c>
      <c r="Q59" s="2">
        <f t="shared" si="15"/>
        <v>0.43301270187698182</v>
      </c>
      <c r="R59" s="2">
        <f t="shared" si="16"/>
        <v>0.24999999997360794</v>
      </c>
      <c r="S59" s="2">
        <f t="shared" si="17"/>
        <v>0.750000000026392</v>
      </c>
      <c r="T59" s="5">
        <f t="shared" si="18"/>
        <v>134</v>
      </c>
      <c r="U59" s="2">
        <f t="shared" si="19"/>
        <v>-67.000000001768271</v>
      </c>
      <c r="V59" s="2">
        <f t="shared" si="20"/>
        <v>116.04740410609386</v>
      </c>
      <c r="W59" s="2">
        <f t="shared" si="21"/>
        <v>-66.999999996463458</v>
      </c>
      <c r="X59" s="2">
        <f t="shared" si="22"/>
        <v>-116.04740410915659</v>
      </c>
      <c r="Z59" s="2">
        <f t="shared" si="0"/>
        <v>138.77319285630111</v>
      </c>
      <c r="AA59" s="5">
        <f t="shared" si="23"/>
        <v>-2.2258064516128968</v>
      </c>
      <c r="AB59" s="5">
        <f t="shared" si="24"/>
        <v>-4.7731928563011081</v>
      </c>
      <c r="AC59" s="5">
        <f t="shared" si="25"/>
        <v>2.5473864046882113</v>
      </c>
      <c r="AD59" s="5">
        <f t="shared" si="37"/>
        <v>4.9542143600415951</v>
      </c>
      <c r="AE59" s="5">
        <f t="shared" si="37"/>
        <v>22.783370043443931</v>
      </c>
      <c r="AF59" s="5">
        <f t="shared" si="37"/>
        <v>6.4891774947903311</v>
      </c>
      <c r="AG59" s="2">
        <f t="shared" si="2"/>
        <v>138.97037847553125</v>
      </c>
      <c r="AH59" s="2">
        <f t="shared" si="3"/>
        <v>135.9611004824219</v>
      </c>
      <c r="AI59" s="5">
        <f t="shared" si="27"/>
        <v>-4.9703784755312483</v>
      </c>
      <c r="AJ59" s="5">
        <f t="shared" si="28"/>
        <v>2.7445720239183515</v>
      </c>
      <c r="AK59" s="5">
        <f t="shared" si="29"/>
        <v>-1.9611004824218981</v>
      </c>
      <c r="AL59" s="5">
        <f t="shared" si="30"/>
        <v>-0.26470596919099876</v>
      </c>
      <c r="AM59" s="4">
        <f t="shared" si="31"/>
        <v>7.5326755944752763</v>
      </c>
      <c r="AN59" s="4">
        <f t="shared" si="32"/>
        <v>7.0069250125345983E-2</v>
      </c>
      <c r="AP59" s="4">
        <f t="shared" si="33"/>
        <v>1.1129032258358202</v>
      </c>
      <c r="AQ59" s="4">
        <f t="shared" si="34"/>
        <v>-1.9276049309871097</v>
      </c>
      <c r="AR59" s="4">
        <f t="shared" si="35"/>
        <v>1.1129032257477047</v>
      </c>
      <c r="AS59" s="4">
        <f t="shared" si="36"/>
        <v>1.927604931037983</v>
      </c>
    </row>
    <row r="60" spans="1:45" x14ac:dyDescent="0.3">
      <c r="A60" s="1">
        <v>5.4166666666642413</v>
      </c>
      <c r="B60" s="2">
        <v>137</v>
      </c>
      <c r="C60" s="5"/>
      <c r="E60" s="2">
        <v>1</v>
      </c>
      <c r="F60" s="2">
        <f t="shared" si="4"/>
        <v>-0.86602540377681769</v>
      </c>
      <c r="G60" s="2">
        <f t="shared" si="5"/>
        <v>0.50000000001319989</v>
      </c>
      <c r="H60" s="2">
        <f t="shared" si="6"/>
        <v>0.49999999997360028</v>
      </c>
      <c r="I60" s="2">
        <f t="shared" si="7"/>
        <v>-0.86602540379968052</v>
      </c>
      <c r="J60" s="2">
        <f t="shared" si="8"/>
        <v>0.74999999998680011</v>
      </c>
      <c r="K60" s="2">
        <f t="shared" si="9"/>
        <v>-0.43301270189984026</v>
      </c>
      <c r="L60" s="2">
        <f t="shared" si="10"/>
        <v>0.25000000001319989</v>
      </c>
      <c r="M60" s="2">
        <f t="shared" si="11"/>
        <v>-0.43301270186554602</v>
      </c>
      <c r="N60" s="2">
        <f t="shared" si="12"/>
        <v>0.75000000000659994</v>
      </c>
      <c r="O60" s="2">
        <f t="shared" si="13"/>
        <v>-0.43301270191127167</v>
      </c>
      <c r="P60" s="2">
        <f t="shared" si="14"/>
        <v>0.24999999999340008</v>
      </c>
      <c r="Q60" s="2">
        <f t="shared" si="15"/>
        <v>-0.43301270187697743</v>
      </c>
      <c r="R60" s="2">
        <f t="shared" si="16"/>
        <v>0.24999999997360028</v>
      </c>
      <c r="S60" s="2">
        <f t="shared" si="17"/>
        <v>0.75000000002639966</v>
      </c>
      <c r="T60" s="5">
        <f t="shared" si="18"/>
        <v>137</v>
      </c>
      <c r="U60" s="2">
        <f t="shared" si="19"/>
        <v>-118.64548031742402</v>
      </c>
      <c r="V60" s="2">
        <f t="shared" si="20"/>
        <v>68.500000001808388</v>
      </c>
      <c r="W60" s="2">
        <f t="shared" si="21"/>
        <v>68.499999996383238</v>
      </c>
      <c r="X60" s="2">
        <f t="shared" si="22"/>
        <v>-118.64548032055623</v>
      </c>
      <c r="Z60" s="2">
        <f t="shared" si="0"/>
        <v>138.36696470215514</v>
      </c>
      <c r="AA60" s="5">
        <f t="shared" si="23"/>
        <v>0.77419354838710319</v>
      </c>
      <c r="AB60" s="5">
        <f t="shared" si="24"/>
        <v>-1.3669647021551441</v>
      </c>
      <c r="AC60" s="5">
        <f t="shared" si="25"/>
        <v>2.1411582505422473</v>
      </c>
      <c r="AD60" s="5">
        <f t="shared" si="37"/>
        <v>0.59937565036421392</v>
      </c>
      <c r="AE60" s="5">
        <f t="shared" si="37"/>
        <v>1.8685924969381018</v>
      </c>
      <c r="AF60" s="5">
        <f t="shared" si="37"/>
        <v>4.5845586538651366</v>
      </c>
      <c r="AG60" s="2">
        <f t="shared" si="2"/>
        <v>139.06269403827127</v>
      </c>
      <c r="AH60" s="2">
        <f t="shared" si="3"/>
        <v>135.46255676553591</v>
      </c>
      <c r="AI60" s="5">
        <f t="shared" si="27"/>
        <v>-2.0626940382712746</v>
      </c>
      <c r="AJ60" s="5">
        <f t="shared" si="28"/>
        <v>2.8368875866583778</v>
      </c>
      <c r="AK60" s="5">
        <f t="shared" si="29"/>
        <v>1.5374432344640923</v>
      </c>
      <c r="AL60" s="5">
        <f t="shared" si="30"/>
        <v>-0.76324968607698906</v>
      </c>
      <c r="AM60" s="4">
        <f t="shared" si="31"/>
        <v>8.0479311793363948</v>
      </c>
      <c r="AN60" s="4">
        <f t="shared" si="32"/>
        <v>0.58255008329662239</v>
      </c>
      <c r="AP60" s="4">
        <f t="shared" si="33"/>
        <v>-0.67047128034334824</v>
      </c>
      <c r="AQ60" s="4">
        <f t="shared" si="34"/>
        <v>0.38709677420377087</v>
      </c>
      <c r="AR60" s="4">
        <f t="shared" si="35"/>
        <v>0.38709677417311311</v>
      </c>
      <c r="AS60" s="4">
        <f t="shared" si="36"/>
        <v>-0.67047128036104853</v>
      </c>
    </row>
    <row r="61" spans="1:45" x14ac:dyDescent="0.3">
      <c r="A61" s="1">
        <v>5.5</v>
      </c>
      <c r="B61" s="2">
        <v>133</v>
      </c>
      <c r="C61" s="5"/>
      <c r="E61" s="2">
        <v>1</v>
      </c>
      <c r="F61" s="2">
        <f t="shared" si="4"/>
        <v>-1</v>
      </c>
      <c r="G61" s="2">
        <f t="shared" si="5"/>
        <v>4.9003769791999829E-15</v>
      </c>
      <c r="H61" s="2">
        <f t="shared" si="6"/>
        <v>1</v>
      </c>
      <c r="I61" s="2">
        <f t="shared" si="7"/>
        <v>-9.8007539583999659E-15</v>
      </c>
      <c r="J61" s="2">
        <f t="shared" si="8"/>
        <v>1</v>
      </c>
      <c r="K61" s="2">
        <f t="shared" si="9"/>
        <v>-4.9003769791999829E-15</v>
      </c>
      <c r="L61" s="2">
        <f t="shared" si="10"/>
        <v>2.401369453827315E-29</v>
      </c>
      <c r="M61" s="2">
        <f t="shared" si="11"/>
        <v>-1</v>
      </c>
      <c r="N61" s="2">
        <f t="shared" si="12"/>
        <v>9.8007539583999659E-15</v>
      </c>
      <c r="O61" s="2">
        <f t="shared" si="13"/>
        <v>-4.80273890765463E-29</v>
      </c>
      <c r="P61" s="2">
        <f t="shared" si="14"/>
        <v>4.9003769791999829E-15</v>
      </c>
      <c r="Q61" s="2">
        <f t="shared" si="15"/>
        <v>-9.8007539583999659E-15</v>
      </c>
      <c r="R61" s="2">
        <f t="shared" si="16"/>
        <v>1</v>
      </c>
      <c r="S61" s="2">
        <f t="shared" si="17"/>
        <v>9.60547781530926E-29</v>
      </c>
      <c r="T61" s="5">
        <f t="shared" si="18"/>
        <v>133</v>
      </c>
      <c r="U61" s="2">
        <f t="shared" si="19"/>
        <v>-133</v>
      </c>
      <c r="V61" s="2">
        <f t="shared" si="20"/>
        <v>6.5175013823359773E-13</v>
      </c>
      <c r="W61" s="2">
        <f t="shared" si="21"/>
        <v>133</v>
      </c>
      <c r="X61" s="2">
        <f t="shared" si="22"/>
        <v>-1.3035002764671955E-12</v>
      </c>
      <c r="Z61" s="2">
        <f t="shared" si="0"/>
        <v>137.87823212298997</v>
      </c>
      <c r="AA61" s="5">
        <f t="shared" si="23"/>
        <v>-3.2258064516128968</v>
      </c>
      <c r="AB61" s="5">
        <f t="shared" si="24"/>
        <v>-4.8782321229899708</v>
      </c>
      <c r="AC61" s="5">
        <f t="shared" si="25"/>
        <v>1.652425671377074</v>
      </c>
      <c r="AD61" s="5">
        <f t="shared" si="37"/>
        <v>10.405827263267389</v>
      </c>
      <c r="AE61" s="5">
        <f t="shared" si="37"/>
        <v>23.797148645771237</v>
      </c>
      <c r="AF61" s="5">
        <f t="shared" si="37"/>
        <v>2.7305105994259735</v>
      </c>
      <c r="AG61" s="2">
        <f t="shared" si="2"/>
        <v>138.37677583990225</v>
      </c>
      <c r="AH61" s="2">
        <f t="shared" si="3"/>
        <v>135.65974238473976</v>
      </c>
      <c r="AI61" s="5">
        <f t="shared" si="27"/>
        <v>-5.3767758399022512</v>
      </c>
      <c r="AJ61" s="5">
        <f t="shared" si="28"/>
        <v>2.1509693882893544</v>
      </c>
      <c r="AK61" s="5">
        <f t="shared" si="29"/>
        <v>-2.6597423847397579</v>
      </c>
      <c r="AL61" s="5">
        <f t="shared" si="30"/>
        <v>-0.56606406687313893</v>
      </c>
      <c r="AM61" s="4">
        <f t="shared" si="31"/>
        <v>4.6266693093578795</v>
      </c>
      <c r="AN61" s="4">
        <f t="shared" si="32"/>
        <v>0.32042852780495751</v>
      </c>
      <c r="AP61" s="4">
        <f t="shared" si="33"/>
        <v>3.2258064516128968</v>
      </c>
      <c r="AQ61" s="4">
        <f t="shared" si="34"/>
        <v>-1.5807667674838623E-14</v>
      </c>
      <c r="AR61" s="4">
        <f t="shared" si="35"/>
        <v>-3.2258064516128968</v>
      </c>
      <c r="AS61" s="4">
        <f t="shared" si="36"/>
        <v>3.1615335349677246E-14</v>
      </c>
    </row>
    <row r="62" spans="1:45" x14ac:dyDescent="0.3">
      <c r="A62" s="1">
        <v>5.5833333333357587</v>
      </c>
      <c r="B62" s="2">
        <v>120</v>
      </c>
      <c r="C62" s="5"/>
      <c r="E62" s="2">
        <v>1</v>
      </c>
      <c r="F62" s="2">
        <f t="shared" si="4"/>
        <v>-0.86602540377681902</v>
      </c>
      <c r="G62" s="2">
        <f t="shared" si="5"/>
        <v>-0.50000000001319755</v>
      </c>
      <c r="H62" s="2">
        <f t="shared" si="6"/>
        <v>0.49999999997360495</v>
      </c>
      <c r="I62" s="2">
        <f t="shared" si="7"/>
        <v>0.86602540379967785</v>
      </c>
      <c r="J62" s="2">
        <f t="shared" si="8"/>
        <v>0.74999999998680245</v>
      </c>
      <c r="K62" s="2">
        <f t="shared" si="9"/>
        <v>0.43301270189983893</v>
      </c>
      <c r="L62" s="2">
        <f t="shared" si="10"/>
        <v>0.25000000001319755</v>
      </c>
      <c r="M62" s="2">
        <f t="shared" si="11"/>
        <v>-0.43301270186555074</v>
      </c>
      <c r="N62" s="2">
        <f t="shared" si="12"/>
        <v>-0.75000000000659872</v>
      </c>
      <c r="O62" s="2">
        <f t="shared" si="13"/>
        <v>-0.43301270191126834</v>
      </c>
      <c r="P62" s="2">
        <f t="shared" si="14"/>
        <v>-0.24999999999340125</v>
      </c>
      <c r="Q62" s="2">
        <f t="shared" si="15"/>
        <v>0.43301270187698016</v>
      </c>
      <c r="R62" s="2">
        <f t="shared" si="16"/>
        <v>0.24999999997360495</v>
      </c>
      <c r="S62" s="2">
        <f t="shared" si="17"/>
        <v>0.75000000002639511</v>
      </c>
      <c r="T62" s="5">
        <f t="shared" si="18"/>
        <v>120</v>
      </c>
      <c r="U62" s="2">
        <f t="shared" si="19"/>
        <v>-103.92304845321829</v>
      </c>
      <c r="V62" s="2">
        <f t="shared" si="20"/>
        <v>-60.000000001583707</v>
      </c>
      <c r="W62" s="2">
        <f t="shared" si="21"/>
        <v>59.999999996832592</v>
      </c>
      <c r="X62" s="2">
        <f t="shared" si="22"/>
        <v>103.92304845596134</v>
      </c>
      <c r="Z62" s="2">
        <f t="shared" si="0"/>
        <v>137.29360072694871</v>
      </c>
      <c r="AA62" s="5">
        <f t="shared" si="23"/>
        <v>-16.225806451612897</v>
      </c>
      <c r="AB62" s="5">
        <f t="shared" si="24"/>
        <v>-17.293600726948711</v>
      </c>
      <c r="AC62" s="5">
        <f t="shared" si="25"/>
        <v>1.0677942753358138</v>
      </c>
      <c r="AD62" s="5">
        <f t="shared" si="37"/>
        <v>263.2767950052027</v>
      </c>
      <c r="AE62" s="5">
        <f t="shared" si="37"/>
        <v>299.06862610312095</v>
      </c>
      <c r="AF62" s="5">
        <f t="shared" si="37"/>
        <v>1.1401846144399359</v>
      </c>
      <c r="AG62" s="2">
        <f t="shared" si="2"/>
        <v>137.09641510771857</v>
      </c>
      <c r="AH62" s="2">
        <f t="shared" si="3"/>
        <v>136.35547172088218</v>
      </c>
      <c r="AI62" s="5">
        <f t="shared" si="27"/>
        <v>-17.09641510771857</v>
      </c>
      <c r="AJ62" s="5">
        <f t="shared" si="28"/>
        <v>0.87060865610567362</v>
      </c>
      <c r="AK62" s="5">
        <f t="shared" si="29"/>
        <v>-16.355471720882178</v>
      </c>
      <c r="AL62" s="5">
        <f t="shared" si="30"/>
        <v>0.12966526926928168</v>
      </c>
      <c r="AM62" s="4">
        <f t="shared" si="31"/>
        <v>0.75795943208612704</v>
      </c>
      <c r="AN62" s="4">
        <f t="shared" si="32"/>
        <v>1.6813082054675323E-2</v>
      </c>
      <c r="AP62" s="4">
        <f t="shared" si="33"/>
        <v>14.051960583862574</v>
      </c>
      <c r="AQ62" s="4">
        <f t="shared" si="34"/>
        <v>8.11290322602059</v>
      </c>
      <c r="AR62" s="4">
        <f t="shared" si="35"/>
        <v>-8.112903225378167</v>
      </c>
      <c r="AS62" s="4">
        <f t="shared" si="36"/>
        <v>-14.051960584233477</v>
      </c>
    </row>
    <row r="63" spans="1:45" x14ac:dyDescent="0.3">
      <c r="A63" s="1">
        <v>5.7083333333357587</v>
      </c>
      <c r="B63" s="2">
        <v>140</v>
      </c>
      <c r="C63" s="5"/>
      <c r="E63" s="2">
        <v>1</v>
      </c>
      <c r="F63" s="2">
        <f t="shared" si="4"/>
        <v>-0.25881904508780346</v>
      </c>
      <c r="G63" s="2">
        <f t="shared" si="5"/>
        <v>-0.96592582629301182</v>
      </c>
      <c r="H63" s="2">
        <f t="shared" si="6"/>
        <v>-0.86602540379967519</v>
      </c>
      <c r="I63" s="2">
        <f t="shared" si="7"/>
        <v>0.49999999997360961</v>
      </c>
      <c r="J63" s="2">
        <f t="shared" si="8"/>
        <v>6.6987298100162435E-2</v>
      </c>
      <c r="K63" s="2">
        <f t="shared" si="9"/>
        <v>0.24999999998680483</v>
      </c>
      <c r="L63" s="2">
        <f t="shared" si="10"/>
        <v>0.93301270189983765</v>
      </c>
      <c r="M63" s="2">
        <f t="shared" si="11"/>
        <v>0.22414386803321132</v>
      </c>
      <c r="N63" s="2">
        <f t="shared" si="12"/>
        <v>-0.12940952253707139</v>
      </c>
      <c r="O63" s="2">
        <f t="shared" si="13"/>
        <v>-0.48296291312101475</v>
      </c>
      <c r="P63" s="2">
        <f t="shared" si="14"/>
        <v>0.83651630375594044</v>
      </c>
      <c r="Q63" s="2">
        <f t="shared" si="15"/>
        <v>-0.43301270187698282</v>
      </c>
      <c r="R63" s="2">
        <f t="shared" si="16"/>
        <v>0.75000000002639045</v>
      </c>
      <c r="S63" s="2">
        <f t="shared" si="17"/>
        <v>0.24999999997360961</v>
      </c>
      <c r="T63" s="5">
        <f t="shared" si="18"/>
        <v>140</v>
      </c>
      <c r="U63" s="2">
        <f t="shared" si="19"/>
        <v>-36.234666312292482</v>
      </c>
      <c r="V63" s="2">
        <f t="shared" si="20"/>
        <v>-135.22961568102164</v>
      </c>
      <c r="W63" s="2">
        <f t="shared" si="21"/>
        <v>-121.24355653195452</v>
      </c>
      <c r="X63" s="2">
        <f t="shared" si="22"/>
        <v>69.999999996305348</v>
      </c>
      <c r="Z63" s="2">
        <f t="shared" si="0"/>
        <v>135.52270776522548</v>
      </c>
      <c r="AA63" s="5">
        <f t="shared" si="23"/>
        <v>3.7741935483871032</v>
      </c>
      <c r="AB63" s="5">
        <f t="shared" si="24"/>
        <v>4.4772922347745236</v>
      </c>
      <c r="AC63" s="5">
        <f t="shared" si="25"/>
        <v>-0.70309868638742046</v>
      </c>
      <c r="AD63" s="5">
        <f t="shared" si="37"/>
        <v>14.244536940686833</v>
      </c>
      <c r="AE63" s="5">
        <f t="shared" si="37"/>
        <v>20.046145755572248</v>
      </c>
      <c r="AF63" s="5">
        <f t="shared" si="37"/>
        <v>0.49434776279971621</v>
      </c>
      <c r="AG63" s="2">
        <f t="shared" si="2"/>
        <v>134.83319389657655</v>
      </c>
      <c r="AH63" s="2">
        <f t="shared" si="3"/>
        <v>136.84779997030097</v>
      </c>
      <c r="AI63" s="5">
        <f t="shared" si="27"/>
        <v>5.166806103423454</v>
      </c>
      <c r="AJ63" s="5">
        <f t="shared" si="28"/>
        <v>-1.3926125550363508</v>
      </c>
      <c r="AK63" s="5">
        <f t="shared" si="29"/>
        <v>3.1522000296990313</v>
      </c>
      <c r="AL63" s="5">
        <f t="shared" si="30"/>
        <v>0.62199351868807184</v>
      </c>
      <c r="AM63" s="4">
        <f t="shared" si="31"/>
        <v>1.9393697284448732</v>
      </c>
      <c r="AN63" s="4">
        <f t="shared" si="32"/>
        <v>0.38687593728996877</v>
      </c>
      <c r="AP63" s="4">
        <f t="shared" si="33"/>
        <v>-0.97683317017009863</v>
      </c>
      <c r="AQ63" s="4">
        <f t="shared" si="34"/>
        <v>-3.6455910218155672</v>
      </c>
      <c r="AR63" s="4">
        <f t="shared" si="35"/>
        <v>-3.2685474917600699</v>
      </c>
      <c r="AS63" s="4">
        <f t="shared" si="36"/>
        <v>1.887096774093949</v>
      </c>
    </row>
    <row r="64" spans="1:45" x14ac:dyDescent="0.3">
      <c r="A64" s="1">
        <v>5.8333333333357587</v>
      </c>
      <c r="B64" s="2">
        <v>138</v>
      </c>
      <c r="C64" s="5"/>
      <c r="E64" s="2">
        <v>1</v>
      </c>
      <c r="F64" s="2">
        <f t="shared" si="4"/>
        <v>0.50000000001319289</v>
      </c>
      <c r="G64" s="2">
        <f t="shared" si="5"/>
        <v>-0.8660254037768218</v>
      </c>
      <c r="H64" s="2">
        <f t="shared" si="6"/>
        <v>-0.49999999997361427</v>
      </c>
      <c r="I64" s="2">
        <f t="shared" si="7"/>
        <v>-0.86602540379967241</v>
      </c>
      <c r="J64" s="2">
        <f t="shared" si="8"/>
        <v>0.25000000001319289</v>
      </c>
      <c r="K64" s="2">
        <f t="shared" si="9"/>
        <v>-0.43301270189983626</v>
      </c>
      <c r="L64" s="2">
        <f t="shared" si="10"/>
        <v>0.74999999998680722</v>
      </c>
      <c r="M64" s="2">
        <f t="shared" si="11"/>
        <v>-0.24999999999340358</v>
      </c>
      <c r="N64" s="2">
        <f t="shared" si="12"/>
        <v>-0.43301270191126157</v>
      </c>
      <c r="O64" s="2">
        <f t="shared" si="13"/>
        <v>0.75000000000659639</v>
      </c>
      <c r="P64" s="2">
        <f t="shared" si="14"/>
        <v>0.43301270186556018</v>
      </c>
      <c r="Q64" s="2">
        <f t="shared" si="15"/>
        <v>0.43301270187698548</v>
      </c>
      <c r="R64" s="2">
        <f t="shared" si="16"/>
        <v>0.24999999997361427</v>
      </c>
      <c r="S64" s="2">
        <f t="shared" si="17"/>
        <v>0.75000000002638567</v>
      </c>
      <c r="T64" s="5">
        <f t="shared" si="18"/>
        <v>138</v>
      </c>
      <c r="U64" s="2">
        <f t="shared" si="19"/>
        <v>69.000000001820624</v>
      </c>
      <c r="V64" s="2">
        <f t="shared" si="20"/>
        <v>-119.5115057212014</v>
      </c>
      <c r="W64" s="2">
        <f t="shared" si="21"/>
        <v>-68.999999996358767</v>
      </c>
      <c r="X64" s="2">
        <f t="shared" si="22"/>
        <v>-119.51150572435479</v>
      </c>
      <c r="Z64" s="2">
        <f t="shared" si="0"/>
        <v>133.14900810854269</v>
      </c>
      <c r="AA64" s="5">
        <f t="shared" si="23"/>
        <v>1.7741935483871032</v>
      </c>
      <c r="AB64" s="5">
        <f t="shared" si="24"/>
        <v>4.850991891457312</v>
      </c>
      <c r="AC64" s="5">
        <f t="shared" si="25"/>
        <v>-3.0767983430702088</v>
      </c>
      <c r="AD64" s="5">
        <f t="shared" si="37"/>
        <v>3.1477627471384202</v>
      </c>
      <c r="AE64" s="5">
        <f t="shared" si="37"/>
        <v>23.532122330984588</v>
      </c>
      <c r="AF64" s="5">
        <f t="shared" si="37"/>
        <v>9.4666880439195822</v>
      </c>
      <c r="AG64" s="2">
        <f t="shared" si="2"/>
        <v>133.34619372777283</v>
      </c>
      <c r="AH64" s="2">
        <f t="shared" si="3"/>
        <v>135.9611004824219</v>
      </c>
      <c r="AI64" s="5">
        <f t="shared" si="27"/>
        <v>4.6538062722271718</v>
      </c>
      <c r="AJ64" s="5">
        <f t="shared" si="28"/>
        <v>-2.8796127238400686</v>
      </c>
      <c r="AK64" s="5">
        <f t="shared" si="29"/>
        <v>2.0388995175781019</v>
      </c>
      <c r="AL64" s="5">
        <f t="shared" si="30"/>
        <v>-0.26470596919099876</v>
      </c>
      <c r="AM64" s="4">
        <f t="shared" si="31"/>
        <v>8.2921694393016185</v>
      </c>
      <c r="AN64" s="4">
        <f t="shared" si="32"/>
        <v>7.0069250125345983E-2</v>
      </c>
      <c r="AP64" s="4">
        <f t="shared" si="33"/>
        <v>0.88709677421695832</v>
      </c>
      <c r="AQ64" s="4">
        <f t="shared" si="34"/>
        <v>-1.5364966841201733</v>
      </c>
      <c r="AR64" s="4">
        <f t="shared" si="35"/>
        <v>-0.88709677414673815</v>
      </c>
      <c r="AS64" s="4">
        <f t="shared" si="36"/>
        <v>-1.5364966841607146</v>
      </c>
    </row>
    <row r="65" spans="1:45" x14ac:dyDescent="0.3">
      <c r="A65" s="8">
        <v>5.9583333333357587</v>
      </c>
      <c r="B65" s="9">
        <v>136</v>
      </c>
      <c r="C65" s="5"/>
      <c r="E65" s="2">
        <v>1</v>
      </c>
      <c r="F65" s="2">
        <f t="shared" si="4"/>
        <v>0.96592582629301227</v>
      </c>
      <c r="G65" s="2">
        <f t="shared" si="5"/>
        <v>-0.25881904508780179</v>
      </c>
      <c r="H65" s="2">
        <f t="shared" si="6"/>
        <v>0.86602540379967685</v>
      </c>
      <c r="I65" s="2">
        <f t="shared" si="7"/>
        <v>-0.49999999997360667</v>
      </c>
      <c r="J65" s="2">
        <f t="shared" si="8"/>
        <v>0.93301270189983854</v>
      </c>
      <c r="K65" s="2">
        <f t="shared" si="9"/>
        <v>-0.24999999998680333</v>
      </c>
      <c r="L65" s="2">
        <f t="shared" si="10"/>
        <v>6.6987298100161574E-2</v>
      </c>
      <c r="M65" s="2">
        <f t="shared" si="11"/>
        <v>0.83651630375594244</v>
      </c>
      <c r="N65" s="2">
        <f t="shared" si="12"/>
        <v>-0.48296291312101214</v>
      </c>
      <c r="O65" s="2">
        <f t="shared" si="13"/>
        <v>0.1294095225370698</v>
      </c>
      <c r="P65" s="2">
        <f t="shared" si="14"/>
        <v>-0.22414386803321032</v>
      </c>
      <c r="Q65" s="2">
        <f t="shared" si="15"/>
        <v>-0.43301270187698115</v>
      </c>
      <c r="R65" s="2">
        <f t="shared" si="16"/>
        <v>0.75000000002639333</v>
      </c>
      <c r="S65" s="2">
        <f t="shared" si="17"/>
        <v>0.24999999997360667</v>
      </c>
      <c r="T65" s="5">
        <f t="shared" si="18"/>
        <v>136</v>
      </c>
      <c r="U65" s="2">
        <f t="shared" si="19"/>
        <v>131.36591237584966</v>
      </c>
      <c r="V65" s="2">
        <f t="shared" si="20"/>
        <v>-35.199390131941044</v>
      </c>
      <c r="W65" s="2">
        <f t="shared" si="21"/>
        <v>117.77945491675605</v>
      </c>
      <c r="X65" s="2">
        <f t="shared" si="22"/>
        <v>-67.999999996410509</v>
      </c>
      <c r="Z65" s="2">
        <f t="shared" si="0"/>
        <v>132.81696526429272</v>
      </c>
      <c r="AA65" s="5">
        <f t="shared" si="23"/>
        <v>-0.22580645161289681</v>
      </c>
      <c r="AB65" s="5">
        <f t="shared" si="24"/>
        <v>3.183034735707281</v>
      </c>
      <c r="AC65" s="5">
        <f t="shared" si="25"/>
        <v>-3.4088411873201778</v>
      </c>
      <c r="AD65" s="5">
        <f t="shared" si="37"/>
        <v>5.0988553590007507E-2</v>
      </c>
      <c r="AE65" s="5">
        <f t="shared" si="37"/>
        <v>10.131710128719121</v>
      </c>
      <c r="AF65" s="5">
        <f t="shared" si="37"/>
        <v>11.62019824037044</v>
      </c>
      <c r="AG65" s="2">
        <f t="shared" si="2"/>
        <v>133.50647913294165</v>
      </c>
      <c r="AH65" s="2">
        <f t="shared" si="3"/>
        <v>135.46877223300311</v>
      </c>
      <c r="AI65" s="5">
        <f t="shared" si="27"/>
        <v>2.4935208670583506</v>
      </c>
      <c r="AJ65" s="5">
        <f t="shared" si="28"/>
        <v>-2.7193273186712474</v>
      </c>
      <c r="AK65" s="5">
        <f t="shared" si="29"/>
        <v>0.53122776699689211</v>
      </c>
      <c r="AL65" s="5">
        <f t="shared" si="30"/>
        <v>-0.75703421860978892</v>
      </c>
      <c r="AM65" s="4">
        <f t="shared" si="31"/>
        <v>7.3947410660717559</v>
      </c>
      <c r="AN65" s="4">
        <f t="shared" si="32"/>
        <v>0.57310080814613373</v>
      </c>
      <c r="AP65" s="4">
        <f t="shared" si="33"/>
        <v>-0.21811228335648045</v>
      </c>
      <c r="AQ65" s="4">
        <f t="shared" si="34"/>
        <v>5.844301018111487E-2</v>
      </c>
      <c r="AR65" s="4">
        <f t="shared" si="35"/>
        <v>-0.19555412343863116</v>
      </c>
      <c r="AS65" s="4">
        <f t="shared" si="36"/>
        <v>0.11290322580048862</v>
      </c>
    </row>
    <row r="66" spans="1:45" x14ac:dyDescent="0.3">
      <c r="A66" s="1">
        <v>6.0833333333357587</v>
      </c>
      <c r="B66" s="2">
        <v>136</v>
      </c>
      <c r="C66" s="5"/>
      <c r="E66" s="2">
        <v>1</v>
      </c>
      <c r="F66" s="2">
        <f t="shared" si="4"/>
        <v>0.86602540377682091</v>
      </c>
      <c r="G66" s="2">
        <f t="shared" si="5"/>
        <v>0.50000000001319433</v>
      </c>
      <c r="H66" s="2">
        <f t="shared" si="6"/>
        <v>0.49999999997361133</v>
      </c>
      <c r="I66" s="2">
        <f t="shared" si="7"/>
        <v>0.86602540379967419</v>
      </c>
      <c r="J66" s="2">
        <f t="shared" si="8"/>
        <v>0.74999999998680567</v>
      </c>
      <c r="K66" s="2">
        <f t="shared" si="9"/>
        <v>0.43301270189983709</v>
      </c>
      <c r="L66" s="2">
        <f t="shared" si="10"/>
        <v>0.25000000001319433</v>
      </c>
      <c r="M66" s="2">
        <f t="shared" si="11"/>
        <v>0.43301270186555718</v>
      </c>
      <c r="N66" s="2">
        <f t="shared" si="12"/>
        <v>0.75000000000659717</v>
      </c>
      <c r="O66" s="2">
        <f t="shared" si="13"/>
        <v>0.43301270191126373</v>
      </c>
      <c r="P66" s="2">
        <f t="shared" si="14"/>
        <v>0.24999999999340283</v>
      </c>
      <c r="Q66" s="2">
        <f t="shared" si="15"/>
        <v>0.43301270187698382</v>
      </c>
      <c r="R66" s="2">
        <f t="shared" si="16"/>
        <v>0.24999999997361133</v>
      </c>
      <c r="S66" s="2">
        <f t="shared" si="17"/>
        <v>0.75000000002638878</v>
      </c>
      <c r="T66" s="5">
        <f t="shared" si="18"/>
        <v>136</v>
      </c>
      <c r="U66" s="2">
        <f t="shared" si="19"/>
        <v>117.77945491364764</v>
      </c>
      <c r="V66" s="2">
        <f t="shared" si="20"/>
        <v>68.000000001794433</v>
      </c>
      <c r="W66" s="2">
        <f t="shared" si="21"/>
        <v>67.999999996411134</v>
      </c>
      <c r="X66" s="2">
        <f t="shared" si="22"/>
        <v>117.7794549167557</v>
      </c>
      <c r="Z66" s="2">
        <f t="shared" ref="Z66:Z129" si="38">$P$251+$P$252*$F66+$P$253*$G66+$P$254*$H66+$P$255*$I66</f>
        <v>135.41734271481562</v>
      </c>
      <c r="AA66" s="5">
        <f t="shared" si="23"/>
        <v>-0.22580645161289681</v>
      </c>
      <c r="AB66" s="5">
        <f t="shared" si="24"/>
        <v>0.58265728518438209</v>
      </c>
      <c r="AC66" s="5">
        <f t="shared" si="25"/>
        <v>-0.8084637367972789</v>
      </c>
      <c r="AD66" s="5">
        <f t="shared" si="37"/>
        <v>5.0988553590007507E-2</v>
      </c>
      <c r="AE66" s="5">
        <f t="shared" si="37"/>
        <v>0.33948951197843436</v>
      </c>
      <c r="AF66" s="5">
        <f t="shared" si="37"/>
        <v>0.65361361371621984</v>
      </c>
      <c r="AG66" s="2">
        <f t="shared" ref="AG66:AG129" si="39">$P$251+$P$252*$F66+$P$253*$G66</f>
        <v>135.22015709558548</v>
      </c>
      <c r="AH66" s="2">
        <f t="shared" ref="AH66:AH129" si="40">$P$251+$P$254*$H66+$P$255*$I66</f>
        <v>136.35547172088218</v>
      </c>
      <c r="AI66" s="5">
        <f t="shared" si="27"/>
        <v>0.77984290441452231</v>
      </c>
      <c r="AJ66" s="5">
        <f t="shared" si="28"/>
        <v>-1.0056493560274191</v>
      </c>
      <c r="AK66" s="5">
        <f t="shared" si="29"/>
        <v>-0.35547172088217849</v>
      </c>
      <c r="AL66" s="5">
        <f t="shared" si="30"/>
        <v>0.12966526926928168</v>
      </c>
      <c r="AM66" s="4">
        <f t="shared" si="31"/>
        <v>1.0113306272783629</v>
      </c>
      <c r="AN66" s="4">
        <f t="shared" si="32"/>
        <v>1.6813082054675323E-2</v>
      </c>
      <c r="AP66" s="4">
        <f t="shared" si="33"/>
        <v>-0.19555412343347015</v>
      </c>
      <c r="AQ66" s="4">
        <f t="shared" si="34"/>
        <v>-0.11290322580942777</v>
      </c>
      <c r="AR66" s="4">
        <f t="shared" si="35"/>
        <v>-0.11290322580048967</v>
      </c>
      <c r="AS66" s="4">
        <f t="shared" si="36"/>
        <v>-0.19555412343863054</v>
      </c>
    </row>
    <row r="67" spans="1:45" x14ac:dyDescent="0.3">
      <c r="A67" s="1">
        <v>6.2083333333357587</v>
      </c>
      <c r="B67" s="2">
        <v>136</v>
      </c>
      <c r="C67" s="5"/>
      <c r="E67" s="2">
        <v>1</v>
      </c>
      <c r="F67" s="2">
        <f t="shared" ref="F67:F130" si="41">COS(2*PI()*A67)</f>
        <v>0.25881904508780013</v>
      </c>
      <c r="G67" s="2">
        <f t="shared" ref="G67:G130" si="42">SIN(2*PI()*A67)</f>
        <v>0.96592582629301271</v>
      </c>
      <c r="H67" s="2">
        <f t="shared" ref="H67:H130" si="43">COS(4*PI()*A67)</f>
        <v>-0.86602540379967852</v>
      </c>
      <c r="I67" s="2">
        <f t="shared" ref="I67:I130" si="44">SIN(4*PI()*A67)</f>
        <v>0.49999999997360367</v>
      </c>
      <c r="J67" s="2">
        <f t="shared" ref="J67:J130" si="45">F67^2</f>
        <v>6.6987298100160714E-2</v>
      </c>
      <c r="K67" s="2">
        <f t="shared" ref="K67:K130" si="46">F67*G67</f>
        <v>0.24999999998680186</v>
      </c>
      <c r="L67" s="2">
        <f t="shared" ref="L67:L130" si="47">G67^2</f>
        <v>0.93301270189983931</v>
      </c>
      <c r="M67" s="2">
        <f t="shared" ref="M67:M130" si="48">F67*H67</f>
        <v>-0.22414386803320929</v>
      </c>
      <c r="N67" s="2">
        <f t="shared" ref="N67:N130" si="49">F67*I67</f>
        <v>0.12940952253706819</v>
      </c>
      <c r="O67" s="2">
        <f t="shared" ref="O67:O130" si="50">G67*I67</f>
        <v>0.48296291312100947</v>
      </c>
      <c r="P67" s="2">
        <f t="shared" ref="P67:P130" si="51">H67*G67</f>
        <v>-0.83651630375594443</v>
      </c>
      <c r="Q67" s="2">
        <f t="shared" ref="Q67:Q130" si="52">H67*I67</f>
        <v>-0.43301270187697938</v>
      </c>
      <c r="R67" s="2">
        <f t="shared" ref="R67:R130" si="53">H67^2</f>
        <v>0.75000000002639622</v>
      </c>
      <c r="S67" s="2">
        <f t="shared" ref="S67:S130" si="54">I67^2</f>
        <v>0.24999999997360367</v>
      </c>
      <c r="T67" s="5">
        <f t="shared" ref="T67:T130" si="55">B67</f>
        <v>136</v>
      </c>
      <c r="U67" s="2">
        <f t="shared" ref="U67:U130" si="56">B67*F67</f>
        <v>35.199390131940817</v>
      </c>
      <c r="V67" s="2">
        <f t="shared" ref="V67:V130" si="57">B67*G67</f>
        <v>131.36591237584972</v>
      </c>
      <c r="W67" s="2">
        <f t="shared" ref="W67:W130" si="58">B67*H67</f>
        <v>-117.77945491675628</v>
      </c>
      <c r="X67" s="2">
        <f t="shared" ref="X67:X130" si="59">B67*I67</f>
        <v>67.999999996410097</v>
      </c>
      <c r="Z67" s="2">
        <f t="shared" si="38"/>
        <v>138.17289217537649</v>
      </c>
      <c r="AA67" s="5">
        <f t="shared" ref="AA67:AA130" si="60">B67-$B$251</f>
        <v>-0.22580645161289681</v>
      </c>
      <c r="AB67" s="5">
        <f t="shared" ref="AB67:AB130" si="61">B67-Z67</f>
        <v>-2.1728921753764894</v>
      </c>
      <c r="AC67" s="5">
        <f t="shared" ref="AC67:AC130" si="62">Z67-$B$251</f>
        <v>1.9470857237635926</v>
      </c>
      <c r="AD67" s="5">
        <f t="shared" si="37"/>
        <v>5.0988553590007507E-2</v>
      </c>
      <c r="AE67" s="5">
        <f t="shared" si="37"/>
        <v>4.7214604058123726</v>
      </c>
      <c r="AF67" s="5">
        <f t="shared" si="37"/>
        <v>3.791142815683993</v>
      </c>
      <c r="AG67" s="2">
        <f t="shared" si="39"/>
        <v>137.48337830672756</v>
      </c>
      <c r="AH67" s="2">
        <f t="shared" si="40"/>
        <v>136.84779997030097</v>
      </c>
      <c r="AI67" s="5">
        <f t="shared" ref="AI67:AI130" si="63">B67-AG67</f>
        <v>-1.483378306727559</v>
      </c>
      <c r="AJ67" s="5">
        <f t="shared" ref="AJ67:AJ130" si="64">AG67-$B$251</f>
        <v>1.2575718551146622</v>
      </c>
      <c r="AK67" s="5">
        <f t="shared" ref="AK67:AK130" si="65">B67-AH67</f>
        <v>-0.84779997030096865</v>
      </c>
      <c r="AL67" s="5">
        <f t="shared" ref="AL67:AL130" si="66">AH67-$B$251</f>
        <v>0.62199351868807184</v>
      </c>
      <c r="AM67" s="4">
        <f t="shared" ref="AM67:AM130" si="67">AJ67^2</f>
        <v>1.5814869707765329</v>
      </c>
      <c r="AN67" s="4">
        <f t="shared" ref="AN67:AN130" si="68">AL67^2</f>
        <v>0.38687593728996877</v>
      </c>
      <c r="AP67" s="4">
        <f t="shared" ref="AP67:AP130" si="69">AA67*F67</f>
        <v>-5.8443010181114495E-2</v>
      </c>
      <c r="AQ67" s="4">
        <f t="shared" ref="AQ67:AQ130" si="70">AA67*G67</f>
        <v>-0.21811228335648053</v>
      </c>
      <c r="AR67" s="4">
        <f t="shared" ref="AR67:AR130" si="71">AA67*H67</f>
        <v>0.19555412343863152</v>
      </c>
      <c r="AS67" s="4">
        <f t="shared" ref="AS67:AS130" si="72">AA67*I67</f>
        <v>-0.11290322580048794</v>
      </c>
    </row>
    <row r="68" spans="1:45" x14ac:dyDescent="0.3">
      <c r="A68" s="1">
        <v>6.3333333333357587</v>
      </c>
      <c r="B68" s="2">
        <v>136</v>
      </c>
      <c r="C68" s="5"/>
      <c r="E68" s="2">
        <v>1</v>
      </c>
      <c r="F68" s="2">
        <f t="shared" si="41"/>
        <v>-0.50000000001319578</v>
      </c>
      <c r="G68" s="2">
        <f t="shared" si="42"/>
        <v>0.86602540377682002</v>
      </c>
      <c r="H68" s="2">
        <f t="shared" si="43"/>
        <v>-0.49999999997360833</v>
      </c>
      <c r="I68" s="2">
        <f t="shared" si="44"/>
        <v>-0.86602540379967585</v>
      </c>
      <c r="J68" s="2">
        <f t="shared" si="45"/>
        <v>0.25000000001319578</v>
      </c>
      <c r="K68" s="2">
        <f t="shared" si="46"/>
        <v>-0.43301270189983787</v>
      </c>
      <c r="L68" s="2">
        <f t="shared" si="47"/>
        <v>0.74999999998680411</v>
      </c>
      <c r="M68" s="2">
        <f t="shared" si="48"/>
        <v>0.24999999999340206</v>
      </c>
      <c r="N68" s="2">
        <f t="shared" si="49"/>
        <v>0.43301270191126578</v>
      </c>
      <c r="O68" s="2">
        <f t="shared" si="50"/>
        <v>-0.75000000000659783</v>
      </c>
      <c r="P68" s="2">
        <f t="shared" si="51"/>
        <v>-0.43301270186555418</v>
      </c>
      <c r="Q68" s="2">
        <f t="shared" si="52"/>
        <v>0.4330127018769821</v>
      </c>
      <c r="R68" s="2">
        <f t="shared" si="53"/>
        <v>0.24999999997360833</v>
      </c>
      <c r="S68" s="2">
        <f t="shared" si="54"/>
        <v>0.75000000002639167</v>
      </c>
      <c r="T68" s="5">
        <f t="shared" si="55"/>
        <v>136</v>
      </c>
      <c r="U68" s="2">
        <f t="shared" si="56"/>
        <v>-68.000000001794632</v>
      </c>
      <c r="V68" s="2">
        <f t="shared" si="57"/>
        <v>117.77945491364753</v>
      </c>
      <c r="W68" s="2">
        <f t="shared" si="58"/>
        <v>-67.999999996410736</v>
      </c>
      <c r="X68" s="2">
        <f t="shared" si="59"/>
        <v>-117.77945491675591</v>
      </c>
      <c r="Z68" s="2">
        <f t="shared" si="38"/>
        <v>138.77319285630111</v>
      </c>
      <c r="AA68" s="5">
        <f t="shared" si="60"/>
        <v>-0.22580645161289681</v>
      </c>
      <c r="AB68" s="5">
        <f t="shared" si="61"/>
        <v>-2.7731928563011081</v>
      </c>
      <c r="AC68" s="5">
        <f t="shared" si="62"/>
        <v>2.5473864046882113</v>
      </c>
      <c r="AD68" s="5">
        <f t="shared" si="37"/>
        <v>5.0988553590007507E-2</v>
      </c>
      <c r="AE68" s="5">
        <f t="shared" si="37"/>
        <v>7.6905986182394983</v>
      </c>
      <c r="AF68" s="5">
        <f t="shared" si="37"/>
        <v>6.4891774947903311</v>
      </c>
      <c r="AG68" s="2">
        <f t="shared" si="39"/>
        <v>138.97037847553125</v>
      </c>
      <c r="AH68" s="2">
        <f t="shared" si="40"/>
        <v>135.9611004824219</v>
      </c>
      <c r="AI68" s="5">
        <f t="shared" si="63"/>
        <v>-2.9703784755312483</v>
      </c>
      <c r="AJ68" s="5">
        <f t="shared" si="64"/>
        <v>2.7445720239183515</v>
      </c>
      <c r="AK68" s="5">
        <f t="shared" si="65"/>
        <v>3.889951757810195E-2</v>
      </c>
      <c r="AL68" s="5">
        <f t="shared" si="66"/>
        <v>-0.26470596919099876</v>
      </c>
      <c r="AM68" s="4">
        <f t="shared" si="67"/>
        <v>7.5326755944752763</v>
      </c>
      <c r="AN68" s="4">
        <f t="shared" si="68"/>
        <v>7.0069250125345983E-2</v>
      </c>
      <c r="AP68" s="4">
        <f t="shared" si="69"/>
        <v>0.11290322580942809</v>
      </c>
      <c r="AQ68" s="4">
        <f t="shared" si="70"/>
        <v>-0.19555412343346992</v>
      </c>
      <c r="AR68" s="4">
        <f t="shared" si="71"/>
        <v>0.11290322580048899</v>
      </c>
      <c r="AS68" s="4">
        <f t="shared" si="72"/>
        <v>0.19555412343863093</v>
      </c>
    </row>
    <row r="69" spans="1:45" x14ac:dyDescent="0.3">
      <c r="A69" s="1">
        <v>6.4583333333357587</v>
      </c>
      <c r="B69" s="2">
        <v>140</v>
      </c>
      <c r="C69" s="5"/>
      <c r="E69" s="2">
        <v>1</v>
      </c>
      <c r="F69" s="2">
        <f t="shared" si="41"/>
        <v>-0.96592582629301127</v>
      </c>
      <c r="G69" s="2">
        <f t="shared" si="42"/>
        <v>0.25881904508780534</v>
      </c>
      <c r="H69" s="2">
        <f t="shared" si="43"/>
        <v>0.86602540379967319</v>
      </c>
      <c r="I69" s="2">
        <f t="shared" si="44"/>
        <v>-0.49999999997361305</v>
      </c>
      <c r="J69" s="2">
        <f t="shared" si="45"/>
        <v>0.93301270189983654</v>
      </c>
      <c r="K69" s="2">
        <f t="shared" si="46"/>
        <v>-0.24999999998680653</v>
      </c>
      <c r="L69" s="2">
        <f t="shared" si="47"/>
        <v>6.698729810016342E-2</v>
      </c>
      <c r="M69" s="2">
        <f t="shared" si="48"/>
        <v>-0.83651630375593811</v>
      </c>
      <c r="N69" s="2">
        <f t="shared" si="49"/>
        <v>0.4829629131210178</v>
      </c>
      <c r="O69" s="2">
        <f t="shared" si="50"/>
        <v>-0.12940952253707322</v>
      </c>
      <c r="P69" s="2">
        <f t="shared" si="51"/>
        <v>0.22414386803321246</v>
      </c>
      <c r="Q69" s="2">
        <f t="shared" si="52"/>
        <v>-0.43301270187698482</v>
      </c>
      <c r="R69" s="2">
        <f t="shared" si="53"/>
        <v>0.750000000026387</v>
      </c>
      <c r="S69" s="2">
        <f t="shared" si="54"/>
        <v>0.24999999997361305</v>
      </c>
      <c r="T69" s="5">
        <f t="shared" si="55"/>
        <v>140</v>
      </c>
      <c r="U69" s="2">
        <f t="shared" si="56"/>
        <v>-135.22961568102158</v>
      </c>
      <c r="V69" s="2">
        <f t="shared" si="57"/>
        <v>36.234666312292745</v>
      </c>
      <c r="W69" s="2">
        <f t="shared" si="58"/>
        <v>121.24355653195424</v>
      </c>
      <c r="X69" s="2">
        <f t="shared" si="59"/>
        <v>-69.999999996305831</v>
      </c>
      <c r="Z69" s="2">
        <f t="shared" si="38"/>
        <v>138.1205792017135</v>
      </c>
      <c r="AA69" s="5">
        <f t="shared" si="60"/>
        <v>3.7741935483871032</v>
      </c>
      <c r="AB69" s="5">
        <f t="shared" si="61"/>
        <v>1.8794207982865032</v>
      </c>
      <c r="AC69" s="5">
        <f t="shared" si="62"/>
        <v>1.8947727501006</v>
      </c>
      <c r="AD69" s="5">
        <f t="shared" si="37"/>
        <v>14.244536940686833</v>
      </c>
      <c r="AE69" s="5">
        <f t="shared" si="37"/>
        <v>3.5322225370318772</v>
      </c>
      <c r="AF69" s="5">
        <f t="shared" si="37"/>
        <v>3.5901637745237909</v>
      </c>
      <c r="AG69" s="2">
        <f t="shared" si="39"/>
        <v>138.81009307036243</v>
      </c>
      <c r="AH69" s="2">
        <f t="shared" si="40"/>
        <v>135.46877223300311</v>
      </c>
      <c r="AI69" s="5">
        <f t="shared" si="63"/>
        <v>1.1899069296375728</v>
      </c>
      <c r="AJ69" s="5">
        <f t="shared" si="64"/>
        <v>2.5842866187495304</v>
      </c>
      <c r="AK69" s="5">
        <f t="shared" si="65"/>
        <v>4.5312277669968921</v>
      </c>
      <c r="AL69" s="5">
        <f t="shared" si="66"/>
        <v>-0.75703421860978892</v>
      </c>
      <c r="AM69" s="4">
        <f t="shared" si="67"/>
        <v>6.6785373278478808</v>
      </c>
      <c r="AN69" s="4">
        <f t="shared" si="68"/>
        <v>0.57310080814613373</v>
      </c>
      <c r="AP69" s="4">
        <f t="shared" si="69"/>
        <v>-3.6455910218155649</v>
      </c>
      <c r="AQ69" s="4">
        <f t="shared" si="70"/>
        <v>0.97683317017010574</v>
      </c>
      <c r="AR69" s="4">
        <f t="shared" si="71"/>
        <v>3.2685474917600623</v>
      </c>
      <c r="AS69" s="4">
        <f t="shared" si="72"/>
        <v>-1.8870967740939621</v>
      </c>
    </row>
    <row r="70" spans="1:45" x14ac:dyDescent="0.3">
      <c r="A70" s="1">
        <v>6.5833333333357587</v>
      </c>
      <c r="B70" s="2">
        <v>156</v>
      </c>
      <c r="C70" s="5"/>
      <c r="E70" s="2">
        <v>1</v>
      </c>
      <c r="F70" s="2">
        <f t="shared" si="41"/>
        <v>-0.86602540377681914</v>
      </c>
      <c r="G70" s="2">
        <f t="shared" si="42"/>
        <v>-0.50000000001319733</v>
      </c>
      <c r="H70" s="2">
        <f t="shared" si="43"/>
        <v>0.49999999997360539</v>
      </c>
      <c r="I70" s="2">
        <f t="shared" si="44"/>
        <v>0.86602540379967763</v>
      </c>
      <c r="J70" s="2">
        <f t="shared" si="45"/>
        <v>0.74999999998680267</v>
      </c>
      <c r="K70" s="2">
        <f t="shared" si="46"/>
        <v>0.43301270189983881</v>
      </c>
      <c r="L70" s="2">
        <f t="shared" si="47"/>
        <v>0.25000000001319733</v>
      </c>
      <c r="M70" s="2">
        <f t="shared" si="48"/>
        <v>-0.43301270186555119</v>
      </c>
      <c r="N70" s="2">
        <f t="shared" si="49"/>
        <v>-0.75000000000659861</v>
      </c>
      <c r="O70" s="2">
        <f t="shared" si="50"/>
        <v>-0.43301270191126806</v>
      </c>
      <c r="P70" s="2">
        <f t="shared" si="51"/>
        <v>-0.24999999999340136</v>
      </c>
      <c r="Q70" s="2">
        <f t="shared" si="52"/>
        <v>0.43301270187698043</v>
      </c>
      <c r="R70" s="2">
        <f t="shared" si="53"/>
        <v>0.24999999997360539</v>
      </c>
      <c r="S70" s="2">
        <f t="shared" si="54"/>
        <v>0.75000000002639466</v>
      </c>
      <c r="T70" s="5">
        <f t="shared" si="55"/>
        <v>156</v>
      </c>
      <c r="U70" s="2">
        <f t="shared" si="56"/>
        <v>-135.09996298918378</v>
      </c>
      <c r="V70" s="2">
        <f t="shared" si="57"/>
        <v>-78.000000002058783</v>
      </c>
      <c r="W70" s="2">
        <f t="shared" si="58"/>
        <v>77.999999995882447</v>
      </c>
      <c r="X70" s="2">
        <f t="shared" si="59"/>
        <v>135.09996299274971</v>
      </c>
      <c r="Z70" s="2">
        <f t="shared" si="38"/>
        <v>137.29360072694871</v>
      </c>
      <c r="AA70" s="5">
        <f t="shared" si="60"/>
        <v>19.774193548387103</v>
      </c>
      <c r="AB70" s="5">
        <f t="shared" si="61"/>
        <v>18.706399273051289</v>
      </c>
      <c r="AC70" s="5">
        <f t="shared" si="62"/>
        <v>1.0677942753358138</v>
      </c>
      <c r="AD70" s="5">
        <f t="shared" si="37"/>
        <v>391.01873048907413</v>
      </c>
      <c r="AE70" s="5">
        <f t="shared" si="37"/>
        <v>349.92937376281378</v>
      </c>
      <c r="AF70" s="5">
        <f t="shared" si="37"/>
        <v>1.1401846144399359</v>
      </c>
      <c r="AG70" s="2">
        <f t="shared" si="39"/>
        <v>137.09641510771857</v>
      </c>
      <c r="AH70" s="2">
        <f t="shared" si="40"/>
        <v>136.35547172088218</v>
      </c>
      <c r="AI70" s="5">
        <f t="shared" si="63"/>
        <v>18.90358489228143</v>
      </c>
      <c r="AJ70" s="5">
        <f t="shared" si="64"/>
        <v>0.87060865610567362</v>
      </c>
      <c r="AK70" s="5">
        <f t="shared" si="65"/>
        <v>19.644528279117822</v>
      </c>
      <c r="AL70" s="5">
        <f t="shared" si="66"/>
        <v>0.12966526926928168</v>
      </c>
      <c r="AM70" s="4">
        <f t="shared" si="67"/>
        <v>0.75795943208612704</v>
      </c>
      <c r="AN70" s="4">
        <f t="shared" si="68"/>
        <v>1.6813082054675323E-2</v>
      </c>
      <c r="AP70" s="4">
        <f t="shared" si="69"/>
        <v>-17.124953952102913</v>
      </c>
      <c r="AQ70" s="4">
        <f t="shared" si="70"/>
        <v>-9.887096774454518</v>
      </c>
      <c r="AR70" s="4">
        <f t="shared" si="71"/>
        <v>9.8870967736716189</v>
      </c>
      <c r="AS70" s="4">
        <f t="shared" si="72"/>
        <v>17.124953952554922</v>
      </c>
    </row>
    <row r="71" spans="1:45" x14ac:dyDescent="0.3">
      <c r="A71" s="1">
        <v>6.7083333333357587</v>
      </c>
      <c r="B71" s="2">
        <v>141</v>
      </c>
      <c r="C71" s="5"/>
      <c r="E71" s="2">
        <v>1</v>
      </c>
      <c r="F71" s="2">
        <f t="shared" si="41"/>
        <v>-0.25881904508780368</v>
      </c>
      <c r="G71" s="2">
        <f t="shared" si="42"/>
        <v>-0.96592582629301171</v>
      </c>
      <c r="H71" s="2">
        <f t="shared" si="43"/>
        <v>-0.86602540379967485</v>
      </c>
      <c r="I71" s="2">
        <f t="shared" si="44"/>
        <v>0.49999999997361005</v>
      </c>
      <c r="J71" s="2">
        <f t="shared" si="45"/>
        <v>6.6987298100162559E-2</v>
      </c>
      <c r="K71" s="2">
        <f t="shared" si="46"/>
        <v>0.24999999998680503</v>
      </c>
      <c r="L71" s="2">
        <f t="shared" si="47"/>
        <v>0.93301270189983743</v>
      </c>
      <c r="M71" s="2">
        <f t="shared" si="48"/>
        <v>0.22414386803321143</v>
      </c>
      <c r="N71" s="2">
        <f t="shared" si="49"/>
        <v>-0.12940952253707161</v>
      </c>
      <c r="O71" s="2">
        <f t="shared" si="50"/>
        <v>-0.48296291312101514</v>
      </c>
      <c r="P71" s="2">
        <f t="shared" si="51"/>
        <v>0.8365163037559401</v>
      </c>
      <c r="Q71" s="2">
        <f t="shared" si="52"/>
        <v>-0.43301270187698304</v>
      </c>
      <c r="R71" s="2">
        <f t="shared" si="53"/>
        <v>0.75000000002638989</v>
      </c>
      <c r="S71" s="2">
        <f t="shared" si="54"/>
        <v>0.24999999997361005</v>
      </c>
      <c r="T71" s="5">
        <f t="shared" si="55"/>
        <v>141</v>
      </c>
      <c r="U71" s="2">
        <f t="shared" si="56"/>
        <v>-36.493485357380315</v>
      </c>
      <c r="V71" s="2">
        <f t="shared" si="57"/>
        <v>-136.19554150731466</v>
      </c>
      <c r="W71" s="2">
        <f t="shared" si="58"/>
        <v>-122.10958193575415</v>
      </c>
      <c r="X71" s="2">
        <f t="shared" si="59"/>
        <v>70.499999996279016</v>
      </c>
      <c r="Z71" s="2">
        <f t="shared" si="38"/>
        <v>135.52270776522548</v>
      </c>
      <c r="AA71" s="5">
        <f t="shared" si="60"/>
        <v>4.7741935483871032</v>
      </c>
      <c r="AB71" s="5">
        <f t="shared" si="61"/>
        <v>5.4772922347745236</v>
      </c>
      <c r="AC71" s="5">
        <f t="shared" si="62"/>
        <v>-0.70309868638742046</v>
      </c>
      <c r="AD71" s="5">
        <f t="shared" si="37"/>
        <v>22.792924037461038</v>
      </c>
      <c r="AE71" s="5">
        <f t="shared" si="37"/>
        <v>30.000730225121295</v>
      </c>
      <c r="AF71" s="5">
        <f t="shared" si="37"/>
        <v>0.49434776279971621</v>
      </c>
      <c r="AG71" s="2">
        <f t="shared" si="39"/>
        <v>134.83319389657655</v>
      </c>
      <c r="AH71" s="2">
        <f t="shared" si="40"/>
        <v>136.84779997030097</v>
      </c>
      <c r="AI71" s="5">
        <f t="shared" si="63"/>
        <v>6.166806103423454</v>
      </c>
      <c r="AJ71" s="5">
        <f t="shared" si="64"/>
        <v>-1.3926125550363508</v>
      </c>
      <c r="AK71" s="5">
        <f t="shared" si="65"/>
        <v>4.1522000296990313</v>
      </c>
      <c r="AL71" s="5">
        <f t="shared" si="66"/>
        <v>0.62199351868807184</v>
      </c>
      <c r="AM71" s="4">
        <f t="shared" si="67"/>
        <v>1.9393697284448732</v>
      </c>
      <c r="AN71" s="4">
        <f t="shared" si="68"/>
        <v>0.38687593728996877</v>
      </c>
      <c r="AP71" s="4">
        <f t="shared" si="69"/>
        <v>-1.235652215257903</v>
      </c>
      <c r="AQ71" s="4">
        <f t="shared" si="70"/>
        <v>-4.611516848108578</v>
      </c>
      <c r="AR71" s="4">
        <f t="shared" si="71"/>
        <v>-4.1345728955597432</v>
      </c>
      <c r="AS71" s="4">
        <f t="shared" si="72"/>
        <v>2.3870967740675608</v>
      </c>
    </row>
    <row r="72" spans="1:45" x14ac:dyDescent="0.3">
      <c r="A72" s="1">
        <v>6.8333333333357587</v>
      </c>
      <c r="B72" s="2">
        <v>141</v>
      </c>
      <c r="C72" s="5"/>
      <c r="E72" s="2">
        <v>1</v>
      </c>
      <c r="F72" s="2">
        <f t="shared" si="41"/>
        <v>0.50000000001319267</v>
      </c>
      <c r="G72" s="2">
        <f t="shared" si="42"/>
        <v>-0.86602540377682191</v>
      </c>
      <c r="H72" s="2">
        <f t="shared" si="43"/>
        <v>-0.49999999997361472</v>
      </c>
      <c r="I72" s="2">
        <f t="shared" si="44"/>
        <v>-0.86602540379967219</v>
      </c>
      <c r="J72" s="2">
        <f t="shared" si="45"/>
        <v>0.25000000001319267</v>
      </c>
      <c r="K72" s="2">
        <f t="shared" si="46"/>
        <v>-0.43301270189983615</v>
      </c>
      <c r="L72" s="2">
        <f t="shared" si="47"/>
        <v>0.74999999998680744</v>
      </c>
      <c r="M72" s="2">
        <f t="shared" si="48"/>
        <v>-0.24999999999340369</v>
      </c>
      <c r="N72" s="2">
        <f t="shared" si="49"/>
        <v>-0.43301270191126129</v>
      </c>
      <c r="O72" s="2">
        <f t="shared" si="50"/>
        <v>0.75000000000659639</v>
      </c>
      <c r="P72" s="2">
        <f t="shared" si="51"/>
        <v>0.43301270186556062</v>
      </c>
      <c r="Q72" s="2">
        <f t="shared" si="52"/>
        <v>0.43301270187698576</v>
      </c>
      <c r="R72" s="2">
        <f t="shared" si="53"/>
        <v>0.24999999997361472</v>
      </c>
      <c r="S72" s="2">
        <f t="shared" si="54"/>
        <v>0.75000000002638523</v>
      </c>
      <c r="T72" s="5">
        <f t="shared" si="55"/>
        <v>141</v>
      </c>
      <c r="U72" s="2">
        <f t="shared" si="56"/>
        <v>70.500000001860172</v>
      </c>
      <c r="V72" s="2">
        <f t="shared" si="57"/>
        <v>-122.1095819325319</v>
      </c>
      <c r="W72" s="2">
        <f t="shared" si="58"/>
        <v>-70.499999996279669</v>
      </c>
      <c r="X72" s="2">
        <f t="shared" si="59"/>
        <v>-122.10958193575378</v>
      </c>
      <c r="Z72" s="2">
        <f t="shared" si="38"/>
        <v>133.14900810854272</v>
      </c>
      <c r="AA72" s="5">
        <f t="shared" si="60"/>
        <v>4.7741935483871032</v>
      </c>
      <c r="AB72" s="5">
        <f t="shared" si="61"/>
        <v>7.8509918914572836</v>
      </c>
      <c r="AC72" s="5">
        <f t="shared" si="62"/>
        <v>-3.0767983430701804</v>
      </c>
      <c r="AD72" s="5">
        <f t="shared" si="37"/>
        <v>22.792924037461038</v>
      </c>
      <c r="AE72" s="5">
        <f t="shared" si="37"/>
        <v>61.638073679728016</v>
      </c>
      <c r="AF72" s="5">
        <f t="shared" si="37"/>
        <v>9.4666880439194081</v>
      </c>
      <c r="AG72" s="2">
        <f t="shared" si="39"/>
        <v>133.34619372777286</v>
      </c>
      <c r="AH72" s="2">
        <f t="shared" si="40"/>
        <v>135.9611004824219</v>
      </c>
      <c r="AI72" s="5">
        <f t="shared" si="63"/>
        <v>7.6538062722271434</v>
      </c>
      <c r="AJ72" s="5">
        <f t="shared" si="64"/>
        <v>-2.8796127238400402</v>
      </c>
      <c r="AK72" s="5">
        <f t="shared" si="65"/>
        <v>5.0388995175781019</v>
      </c>
      <c r="AL72" s="5">
        <f t="shared" si="66"/>
        <v>-0.26470596919099876</v>
      </c>
      <c r="AM72" s="4">
        <f t="shared" si="67"/>
        <v>8.2921694393014551</v>
      </c>
      <c r="AN72" s="4">
        <f t="shared" si="68"/>
        <v>7.0069250125345983E-2</v>
      </c>
      <c r="AP72" s="4">
        <f t="shared" si="69"/>
        <v>2.3870967742565359</v>
      </c>
      <c r="AQ72" s="4">
        <f t="shared" si="70"/>
        <v>-4.1345728954506393</v>
      </c>
      <c r="AR72" s="4">
        <f t="shared" si="71"/>
        <v>-2.387096774067583</v>
      </c>
      <c r="AS72" s="4">
        <f t="shared" si="72"/>
        <v>-4.1345728955597307</v>
      </c>
    </row>
    <row r="73" spans="1:45" x14ac:dyDescent="0.3">
      <c r="A73" s="1">
        <v>6.9583333333357587</v>
      </c>
      <c r="B73" s="2">
        <v>141</v>
      </c>
      <c r="C73" s="5"/>
      <c r="E73" s="2">
        <v>1</v>
      </c>
      <c r="F73" s="2">
        <f t="shared" si="41"/>
        <v>0.96592582629301216</v>
      </c>
      <c r="G73" s="2">
        <f t="shared" si="42"/>
        <v>-0.25881904508780201</v>
      </c>
      <c r="H73" s="2">
        <f t="shared" si="43"/>
        <v>0.86602540379967663</v>
      </c>
      <c r="I73" s="2">
        <f t="shared" si="44"/>
        <v>-0.49999999997360711</v>
      </c>
      <c r="J73" s="2">
        <f t="shared" si="45"/>
        <v>0.93301270189983831</v>
      </c>
      <c r="K73" s="2">
        <f t="shared" si="46"/>
        <v>-0.24999999998680353</v>
      </c>
      <c r="L73" s="2">
        <f t="shared" si="47"/>
        <v>6.6987298100161685E-2</v>
      </c>
      <c r="M73" s="2">
        <f t="shared" si="48"/>
        <v>0.83651630375594221</v>
      </c>
      <c r="N73" s="2">
        <f t="shared" si="49"/>
        <v>-0.48296291312101253</v>
      </c>
      <c r="O73" s="2">
        <f t="shared" si="50"/>
        <v>0.12940952253707003</v>
      </c>
      <c r="P73" s="2">
        <f t="shared" si="51"/>
        <v>-0.22414386803321046</v>
      </c>
      <c r="Q73" s="2">
        <f t="shared" si="52"/>
        <v>-0.43301270187698138</v>
      </c>
      <c r="R73" s="2">
        <f t="shared" si="53"/>
        <v>0.750000000026393</v>
      </c>
      <c r="S73" s="2">
        <f t="shared" si="54"/>
        <v>0.24999999997360711</v>
      </c>
      <c r="T73" s="5">
        <f t="shared" si="55"/>
        <v>141</v>
      </c>
      <c r="U73" s="2">
        <f t="shared" si="56"/>
        <v>136.19554150731472</v>
      </c>
      <c r="V73" s="2">
        <f t="shared" si="57"/>
        <v>-36.493485357380081</v>
      </c>
      <c r="W73" s="2">
        <f t="shared" si="58"/>
        <v>122.10958193575441</v>
      </c>
      <c r="X73" s="2">
        <f t="shared" si="59"/>
        <v>-70.499999996278603</v>
      </c>
      <c r="Z73" s="2">
        <f t="shared" si="38"/>
        <v>132.81696526429272</v>
      </c>
      <c r="AA73" s="5">
        <f t="shared" si="60"/>
        <v>4.7741935483871032</v>
      </c>
      <c r="AB73" s="5">
        <f t="shared" si="61"/>
        <v>8.183034735707281</v>
      </c>
      <c r="AC73" s="5">
        <f t="shared" si="62"/>
        <v>-3.4088411873201778</v>
      </c>
      <c r="AD73" s="5">
        <f t="shared" si="37"/>
        <v>22.792924037461038</v>
      </c>
      <c r="AE73" s="5">
        <f t="shared" si="37"/>
        <v>66.962057485791931</v>
      </c>
      <c r="AF73" s="5">
        <f t="shared" si="37"/>
        <v>11.62019824037044</v>
      </c>
      <c r="AG73" s="2">
        <f t="shared" si="39"/>
        <v>133.50647913294165</v>
      </c>
      <c r="AH73" s="2">
        <f t="shared" si="40"/>
        <v>135.46877223300311</v>
      </c>
      <c r="AI73" s="5">
        <f t="shared" si="63"/>
        <v>7.4935208670583506</v>
      </c>
      <c r="AJ73" s="5">
        <f t="shared" si="64"/>
        <v>-2.7193273186712474</v>
      </c>
      <c r="AK73" s="5">
        <f t="shared" si="65"/>
        <v>5.5312277669968921</v>
      </c>
      <c r="AL73" s="5">
        <f t="shared" si="66"/>
        <v>-0.75703421860978892</v>
      </c>
      <c r="AM73" s="4">
        <f t="shared" si="67"/>
        <v>7.3947410660717559</v>
      </c>
      <c r="AN73" s="4">
        <f t="shared" si="68"/>
        <v>0.57310080814613373</v>
      </c>
      <c r="AP73" s="4">
        <f t="shared" si="69"/>
        <v>4.6115168481085806</v>
      </c>
      <c r="AQ73" s="4">
        <f t="shared" si="70"/>
        <v>-1.235652215257895</v>
      </c>
      <c r="AR73" s="4">
        <f t="shared" si="71"/>
        <v>4.134572895559752</v>
      </c>
      <c r="AS73" s="4">
        <f t="shared" si="72"/>
        <v>-2.3870967740675471</v>
      </c>
    </row>
    <row r="74" spans="1:45" x14ac:dyDescent="0.3">
      <c r="A74" s="1">
        <v>7.0833333333357587</v>
      </c>
      <c r="B74" s="2">
        <v>143</v>
      </c>
      <c r="C74" s="5"/>
      <c r="E74" s="2">
        <v>1</v>
      </c>
      <c r="F74" s="2">
        <f t="shared" si="41"/>
        <v>0.86602540377682102</v>
      </c>
      <c r="G74" s="2">
        <f t="shared" si="42"/>
        <v>0.50000000001319411</v>
      </c>
      <c r="H74" s="2">
        <f t="shared" si="43"/>
        <v>0.49999999997361178</v>
      </c>
      <c r="I74" s="2">
        <f t="shared" si="44"/>
        <v>0.86602540379967385</v>
      </c>
      <c r="J74" s="2">
        <f t="shared" si="45"/>
        <v>0.74999999998680589</v>
      </c>
      <c r="K74" s="2">
        <f t="shared" si="46"/>
        <v>0.43301270189983693</v>
      </c>
      <c r="L74" s="2">
        <f t="shared" si="47"/>
        <v>0.25000000001319411</v>
      </c>
      <c r="M74" s="2">
        <f t="shared" si="48"/>
        <v>0.43301270186555763</v>
      </c>
      <c r="N74" s="2">
        <f t="shared" si="49"/>
        <v>0.75000000000659706</v>
      </c>
      <c r="O74" s="2">
        <f t="shared" si="50"/>
        <v>0.43301270191126334</v>
      </c>
      <c r="P74" s="2">
        <f t="shared" si="51"/>
        <v>0.24999999999340294</v>
      </c>
      <c r="Q74" s="2">
        <f t="shared" si="52"/>
        <v>0.43301270187698404</v>
      </c>
      <c r="R74" s="2">
        <f t="shared" si="53"/>
        <v>0.24999999997361178</v>
      </c>
      <c r="S74" s="2">
        <f t="shared" si="54"/>
        <v>0.75000000002638811</v>
      </c>
      <c r="T74" s="5">
        <f t="shared" si="55"/>
        <v>143</v>
      </c>
      <c r="U74" s="2">
        <f t="shared" si="56"/>
        <v>123.8416327400854</v>
      </c>
      <c r="V74" s="2">
        <f t="shared" si="57"/>
        <v>71.500000001886761</v>
      </c>
      <c r="W74" s="2">
        <f t="shared" si="58"/>
        <v>71.499999996226478</v>
      </c>
      <c r="X74" s="2">
        <f t="shared" si="59"/>
        <v>123.84163274335336</v>
      </c>
      <c r="Z74" s="2">
        <f t="shared" si="38"/>
        <v>135.41734271481562</v>
      </c>
      <c r="AA74" s="5">
        <f t="shared" si="60"/>
        <v>6.7741935483871032</v>
      </c>
      <c r="AB74" s="5">
        <f t="shared" si="61"/>
        <v>7.5826572851843821</v>
      </c>
      <c r="AC74" s="5">
        <f t="shared" si="62"/>
        <v>-0.8084637367972789</v>
      </c>
      <c r="AD74" s="5">
        <f t="shared" si="37"/>
        <v>45.889698231009454</v>
      </c>
      <c r="AE74" s="5">
        <f t="shared" si="37"/>
        <v>57.496691504559784</v>
      </c>
      <c r="AF74" s="5">
        <f t="shared" si="37"/>
        <v>0.65361361371621984</v>
      </c>
      <c r="AG74" s="2">
        <f t="shared" si="39"/>
        <v>135.22015709558548</v>
      </c>
      <c r="AH74" s="2">
        <f t="shared" si="40"/>
        <v>136.35547172088218</v>
      </c>
      <c r="AI74" s="5">
        <f t="shared" si="63"/>
        <v>7.7798429044145223</v>
      </c>
      <c r="AJ74" s="5">
        <f t="shared" si="64"/>
        <v>-1.0056493560274191</v>
      </c>
      <c r="AK74" s="5">
        <f t="shared" si="65"/>
        <v>6.6445282791178215</v>
      </c>
      <c r="AL74" s="5">
        <f t="shared" si="66"/>
        <v>0.12966526926928168</v>
      </c>
      <c r="AM74" s="4">
        <f t="shared" si="67"/>
        <v>1.0113306272783629</v>
      </c>
      <c r="AN74" s="4">
        <f t="shared" si="68"/>
        <v>1.6813082054675323E-2</v>
      </c>
      <c r="AP74" s="4">
        <f t="shared" si="69"/>
        <v>5.8666237030042767</v>
      </c>
      <c r="AQ74" s="4">
        <f t="shared" si="70"/>
        <v>3.3870967742829312</v>
      </c>
      <c r="AR74" s="4">
        <f t="shared" si="71"/>
        <v>3.3870967740147928</v>
      </c>
      <c r="AS74" s="4">
        <f t="shared" si="72"/>
        <v>5.8666237031590862</v>
      </c>
    </row>
    <row r="75" spans="1:45" x14ac:dyDescent="0.3">
      <c r="A75" s="1">
        <v>7.2083333333357587</v>
      </c>
      <c r="B75" s="2">
        <v>140</v>
      </c>
      <c r="C75" s="5"/>
      <c r="E75" s="2">
        <v>1</v>
      </c>
      <c r="F75" s="2">
        <f t="shared" si="41"/>
        <v>0.25881904508780035</v>
      </c>
      <c r="G75" s="2">
        <f t="shared" si="42"/>
        <v>0.9659258262930126</v>
      </c>
      <c r="H75" s="2">
        <f t="shared" si="43"/>
        <v>-0.86602540379967829</v>
      </c>
      <c r="I75" s="2">
        <f t="shared" si="44"/>
        <v>0.49999999997360411</v>
      </c>
      <c r="J75" s="2">
        <f t="shared" si="45"/>
        <v>6.6987298100160825E-2</v>
      </c>
      <c r="K75" s="2">
        <f t="shared" si="46"/>
        <v>0.24999999998680203</v>
      </c>
      <c r="L75" s="2">
        <f t="shared" si="47"/>
        <v>0.9330127018998392</v>
      </c>
      <c r="M75" s="2">
        <f t="shared" si="48"/>
        <v>-0.22414386803320943</v>
      </c>
      <c r="N75" s="2">
        <f t="shared" si="49"/>
        <v>0.12940952253706842</v>
      </c>
      <c r="O75" s="2">
        <f t="shared" si="50"/>
        <v>0.48296291312100981</v>
      </c>
      <c r="P75" s="2">
        <f t="shared" si="51"/>
        <v>-0.8365163037559441</v>
      </c>
      <c r="Q75" s="2">
        <f t="shared" si="52"/>
        <v>-0.43301270187697966</v>
      </c>
      <c r="R75" s="2">
        <f t="shared" si="53"/>
        <v>0.75000000002639589</v>
      </c>
      <c r="S75" s="2">
        <f t="shared" si="54"/>
        <v>0.24999999997360411</v>
      </c>
      <c r="T75" s="5">
        <f t="shared" si="55"/>
        <v>140</v>
      </c>
      <c r="U75" s="2">
        <f t="shared" si="56"/>
        <v>36.234666312292049</v>
      </c>
      <c r="V75" s="2">
        <f t="shared" si="57"/>
        <v>135.22961568102176</v>
      </c>
      <c r="W75" s="2">
        <f t="shared" si="58"/>
        <v>-121.24355653195497</v>
      </c>
      <c r="X75" s="2">
        <f t="shared" si="59"/>
        <v>69.999999996304581</v>
      </c>
      <c r="Z75" s="2">
        <f t="shared" si="38"/>
        <v>138.17289217537649</v>
      </c>
      <c r="AA75" s="5">
        <f t="shared" si="60"/>
        <v>3.7741935483871032</v>
      </c>
      <c r="AB75" s="5">
        <f t="shared" si="61"/>
        <v>1.8271078246235106</v>
      </c>
      <c r="AC75" s="5">
        <f t="shared" si="62"/>
        <v>1.9470857237635926</v>
      </c>
      <c r="AD75" s="5">
        <f t="shared" si="37"/>
        <v>14.244536940686833</v>
      </c>
      <c r="AE75" s="5">
        <f t="shared" si="37"/>
        <v>3.3383230028004571</v>
      </c>
      <c r="AF75" s="5">
        <f t="shared" si="37"/>
        <v>3.791142815683993</v>
      </c>
      <c r="AG75" s="2">
        <f t="shared" si="39"/>
        <v>137.48337830672756</v>
      </c>
      <c r="AH75" s="2">
        <f t="shared" si="40"/>
        <v>136.84779997030097</v>
      </c>
      <c r="AI75" s="5">
        <f t="shared" si="63"/>
        <v>2.516621693272441</v>
      </c>
      <c r="AJ75" s="5">
        <f t="shared" si="64"/>
        <v>1.2575718551146622</v>
      </c>
      <c r="AK75" s="5">
        <f t="shared" si="65"/>
        <v>3.1522000296990313</v>
      </c>
      <c r="AL75" s="5">
        <f t="shared" si="66"/>
        <v>0.62199351868807184</v>
      </c>
      <c r="AM75" s="4">
        <f t="shared" si="67"/>
        <v>1.5814869707765329</v>
      </c>
      <c r="AN75" s="4">
        <f t="shared" si="68"/>
        <v>0.38687593728996877</v>
      </c>
      <c r="AP75" s="4">
        <f t="shared" si="69"/>
        <v>0.97683317017008686</v>
      </c>
      <c r="AQ75" s="4">
        <f t="shared" si="70"/>
        <v>3.6455910218155698</v>
      </c>
      <c r="AR75" s="4">
        <f t="shared" si="71"/>
        <v>-3.2685474917600819</v>
      </c>
      <c r="AS75" s="4">
        <f t="shared" si="72"/>
        <v>1.8870967740939284</v>
      </c>
    </row>
    <row r="76" spans="1:45" x14ac:dyDescent="0.3">
      <c r="A76" s="1">
        <v>7.3333333333357587</v>
      </c>
      <c r="B76" s="2">
        <v>155</v>
      </c>
      <c r="C76" s="5"/>
      <c r="E76" s="2">
        <v>1</v>
      </c>
      <c r="F76" s="2">
        <f t="shared" si="41"/>
        <v>-0.50000000001319556</v>
      </c>
      <c r="G76" s="2">
        <f t="shared" si="42"/>
        <v>0.86602540377682014</v>
      </c>
      <c r="H76" s="2">
        <f t="shared" si="43"/>
        <v>-0.49999999997360878</v>
      </c>
      <c r="I76" s="2">
        <f t="shared" si="44"/>
        <v>-0.86602540379967563</v>
      </c>
      <c r="J76" s="2">
        <f t="shared" si="45"/>
        <v>0.25000000001319556</v>
      </c>
      <c r="K76" s="2">
        <f t="shared" si="46"/>
        <v>-0.43301270189983776</v>
      </c>
      <c r="L76" s="2">
        <f t="shared" si="47"/>
        <v>0.74999999998680433</v>
      </c>
      <c r="M76" s="2">
        <f t="shared" si="48"/>
        <v>0.24999999999340217</v>
      </c>
      <c r="N76" s="2">
        <f t="shared" si="49"/>
        <v>0.43301270191126551</v>
      </c>
      <c r="O76" s="2">
        <f t="shared" si="50"/>
        <v>-0.75000000000659783</v>
      </c>
      <c r="P76" s="2">
        <f t="shared" si="51"/>
        <v>-0.43301270186555457</v>
      </c>
      <c r="Q76" s="2">
        <f t="shared" si="52"/>
        <v>0.43301270187698232</v>
      </c>
      <c r="R76" s="2">
        <f t="shared" si="53"/>
        <v>0.24999999997360878</v>
      </c>
      <c r="S76" s="2">
        <f t="shared" si="54"/>
        <v>0.75000000002639122</v>
      </c>
      <c r="T76" s="5">
        <f t="shared" si="55"/>
        <v>155</v>
      </c>
      <c r="U76" s="2">
        <f t="shared" si="56"/>
        <v>-77.500000002045311</v>
      </c>
      <c r="V76" s="2">
        <f t="shared" si="57"/>
        <v>134.23393758540712</v>
      </c>
      <c r="W76" s="2">
        <f t="shared" si="58"/>
        <v>-77.499999995909363</v>
      </c>
      <c r="X76" s="2">
        <f t="shared" si="59"/>
        <v>-134.23393758894971</v>
      </c>
      <c r="Z76" s="2">
        <f t="shared" si="38"/>
        <v>138.77319285630111</v>
      </c>
      <c r="AA76" s="5">
        <f t="shared" si="60"/>
        <v>18.774193548387103</v>
      </c>
      <c r="AB76" s="5">
        <f t="shared" si="61"/>
        <v>16.226807143698892</v>
      </c>
      <c r="AC76" s="5">
        <f t="shared" si="62"/>
        <v>2.5473864046882113</v>
      </c>
      <c r="AD76" s="5">
        <f t="shared" si="37"/>
        <v>352.47034339229992</v>
      </c>
      <c r="AE76" s="5">
        <f t="shared" si="37"/>
        <v>263.3092700787974</v>
      </c>
      <c r="AF76" s="5">
        <f t="shared" si="37"/>
        <v>6.4891774947903311</v>
      </c>
      <c r="AG76" s="2">
        <f t="shared" si="39"/>
        <v>138.97037847553125</v>
      </c>
      <c r="AH76" s="2">
        <f t="shared" si="40"/>
        <v>135.9611004824219</v>
      </c>
      <c r="AI76" s="5">
        <f t="shared" si="63"/>
        <v>16.029621524468752</v>
      </c>
      <c r="AJ76" s="5">
        <f t="shared" si="64"/>
        <v>2.7445720239183515</v>
      </c>
      <c r="AK76" s="5">
        <f t="shared" si="65"/>
        <v>19.038899517578102</v>
      </c>
      <c r="AL76" s="5">
        <f t="shared" si="66"/>
        <v>-0.26470596919099876</v>
      </c>
      <c r="AM76" s="4">
        <f t="shared" si="67"/>
        <v>7.5326755944752763</v>
      </c>
      <c r="AN76" s="4">
        <f t="shared" si="68"/>
        <v>7.0069250125345983E-2</v>
      </c>
      <c r="AP76" s="4">
        <f t="shared" si="69"/>
        <v>-9.3870967744412876</v>
      </c>
      <c r="AQ76" s="4">
        <f t="shared" si="70"/>
        <v>16.258928548326114</v>
      </c>
      <c r="AR76" s="4">
        <f t="shared" si="71"/>
        <v>-9.3870967736980777</v>
      </c>
      <c r="AS76" s="4">
        <f t="shared" si="72"/>
        <v>-16.258928548755208</v>
      </c>
    </row>
    <row r="77" spans="1:45" x14ac:dyDescent="0.3">
      <c r="A77" s="1">
        <v>7.4583333333357587</v>
      </c>
      <c r="B77" s="2">
        <v>155</v>
      </c>
      <c r="C77" s="5"/>
      <c r="E77" s="2">
        <v>1</v>
      </c>
      <c r="F77" s="2">
        <f t="shared" si="41"/>
        <v>-0.96592582629301116</v>
      </c>
      <c r="G77" s="2">
        <f t="shared" si="42"/>
        <v>0.25881904508780557</v>
      </c>
      <c r="H77" s="2">
        <f t="shared" si="43"/>
        <v>0.86602540379967297</v>
      </c>
      <c r="I77" s="2">
        <f t="shared" si="44"/>
        <v>-0.49999999997361344</v>
      </c>
      <c r="J77" s="2">
        <f t="shared" si="45"/>
        <v>0.93301270189983632</v>
      </c>
      <c r="K77" s="2">
        <f t="shared" si="46"/>
        <v>-0.24999999998680669</v>
      </c>
      <c r="L77" s="2">
        <f t="shared" si="47"/>
        <v>6.6987298100163531E-2</v>
      </c>
      <c r="M77" s="2">
        <f t="shared" si="48"/>
        <v>-0.83651630375593777</v>
      </c>
      <c r="N77" s="2">
        <f t="shared" si="49"/>
        <v>0.48296291312101813</v>
      </c>
      <c r="O77" s="2">
        <f t="shared" si="50"/>
        <v>-0.12940952253707344</v>
      </c>
      <c r="P77" s="2">
        <f t="shared" si="51"/>
        <v>0.22414386803321257</v>
      </c>
      <c r="Q77" s="2">
        <f t="shared" si="52"/>
        <v>-0.43301270187698504</v>
      </c>
      <c r="R77" s="2">
        <f t="shared" si="53"/>
        <v>0.75000000002638656</v>
      </c>
      <c r="S77" s="2">
        <f t="shared" si="54"/>
        <v>0.24999999997361344</v>
      </c>
      <c r="T77" s="5">
        <f t="shared" si="55"/>
        <v>155</v>
      </c>
      <c r="U77" s="2">
        <f t="shared" si="56"/>
        <v>-149.71850307541672</v>
      </c>
      <c r="V77" s="2">
        <f t="shared" si="57"/>
        <v>40.116951988609863</v>
      </c>
      <c r="W77" s="2">
        <f t="shared" si="58"/>
        <v>134.23393758894932</v>
      </c>
      <c r="X77" s="2">
        <f t="shared" si="59"/>
        <v>-77.499999995910088</v>
      </c>
      <c r="Z77" s="2">
        <f t="shared" si="38"/>
        <v>138.1205792017135</v>
      </c>
      <c r="AA77" s="5">
        <f t="shared" si="60"/>
        <v>18.774193548387103</v>
      </c>
      <c r="AB77" s="5">
        <f t="shared" si="61"/>
        <v>16.879420798286503</v>
      </c>
      <c r="AC77" s="5">
        <f t="shared" si="62"/>
        <v>1.8947727501006</v>
      </c>
      <c r="AD77" s="5">
        <f t="shared" si="37"/>
        <v>352.47034339229992</v>
      </c>
      <c r="AE77" s="5">
        <f t="shared" si="37"/>
        <v>284.91484648562698</v>
      </c>
      <c r="AF77" s="5">
        <f t="shared" si="37"/>
        <v>3.5901637745237909</v>
      </c>
      <c r="AG77" s="2">
        <f t="shared" si="39"/>
        <v>138.81009307036243</v>
      </c>
      <c r="AH77" s="2">
        <f t="shared" si="40"/>
        <v>135.46877223300311</v>
      </c>
      <c r="AI77" s="5">
        <f t="shared" si="63"/>
        <v>16.189906929637573</v>
      </c>
      <c r="AJ77" s="5">
        <f t="shared" si="64"/>
        <v>2.5842866187495304</v>
      </c>
      <c r="AK77" s="5">
        <f t="shared" si="65"/>
        <v>19.531227766996892</v>
      </c>
      <c r="AL77" s="5">
        <f t="shared" si="66"/>
        <v>-0.75703421860978892</v>
      </c>
      <c r="AM77" s="4">
        <f t="shared" si="67"/>
        <v>6.6785373278478808</v>
      </c>
      <c r="AN77" s="4">
        <f t="shared" si="68"/>
        <v>0.57310080814613373</v>
      </c>
      <c r="AP77" s="4">
        <f t="shared" si="69"/>
        <v>-18.134478416210733</v>
      </c>
      <c r="AQ77" s="4">
        <f t="shared" si="70"/>
        <v>4.8591188464871902</v>
      </c>
      <c r="AR77" s="4">
        <f t="shared" si="71"/>
        <v>16.258928548755158</v>
      </c>
      <c r="AS77" s="4">
        <f t="shared" si="72"/>
        <v>-9.3870967736981648</v>
      </c>
    </row>
    <row r="78" spans="1:45" x14ac:dyDescent="0.3">
      <c r="A78" s="1">
        <v>7.5833333333357587</v>
      </c>
      <c r="B78" s="2">
        <v>136</v>
      </c>
      <c r="C78" s="5"/>
      <c r="E78" s="2">
        <v>1</v>
      </c>
      <c r="F78" s="2">
        <f t="shared" si="41"/>
        <v>-0.86602540377681925</v>
      </c>
      <c r="G78" s="2">
        <f t="shared" si="42"/>
        <v>-0.50000000001319711</v>
      </c>
      <c r="H78" s="2">
        <f t="shared" si="43"/>
        <v>0.49999999997360584</v>
      </c>
      <c r="I78" s="2">
        <f t="shared" si="44"/>
        <v>0.8660254037996773</v>
      </c>
      <c r="J78" s="2">
        <f t="shared" si="45"/>
        <v>0.74999999998680278</v>
      </c>
      <c r="K78" s="2">
        <f t="shared" si="46"/>
        <v>0.43301270189983865</v>
      </c>
      <c r="L78" s="2">
        <f t="shared" si="47"/>
        <v>0.25000000001319711</v>
      </c>
      <c r="M78" s="2">
        <f t="shared" si="48"/>
        <v>-0.43301270186555163</v>
      </c>
      <c r="N78" s="2">
        <f t="shared" si="49"/>
        <v>-0.7500000000065985</v>
      </c>
      <c r="O78" s="2">
        <f t="shared" si="50"/>
        <v>-0.43301270191126767</v>
      </c>
      <c r="P78" s="2">
        <f t="shared" si="51"/>
        <v>-0.24999999999340147</v>
      </c>
      <c r="Q78" s="2">
        <f t="shared" si="52"/>
        <v>0.43301270187698065</v>
      </c>
      <c r="R78" s="2">
        <f t="shared" si="53"/>
        <v>0.24999999997360584</v>
      </c>
      <c r="S78" s="2">
        <f t="shared" si="54"/>
        <v>0.75000000002639411</v>
      </c>
      <c r="T78" s="5">
        <f t="shared" si="55"/>
        <v>136</v>
      </c>
      <c r="U78" s="2">
        <f t="shared" si="56"/>
        <v>-117.77945491364741</v>
      </c>
      <c r="V78" s="2">
        <f t="shared" si="57"/>
        <v>-68.000000001794803</v>
      </c>
      <c r="W78" s="2">
        <f t="shared" si="58"/>
        <v>67.999999996410395</v>
      </c>
      <c r="X78" s="2">
        <f t="shared" si="59"/>
        <v>117.77945491675611</v>
      </c>
      <c r="Z78" s="2">
        <f t="shared" si="38"/>
        <v>137.29360072694871</v>
      </c>
      <c r="AA78" s="5">
        <f t="shared" si="60"/>
        <v>-0.22580645161289681</v>
      </c>
      <c r="AB78" s="5">
        <f t="shared" si="61"/>
        <v>-1.2936007269487106</v>
      </c>
      <c r="AC78" s="5">
        <f t="shared" si="62"/>
        <v>1.0677942753358138</v>
      </c>
      <c r="AD78" s="5">
        <f t="shared" si="37"/>
        <v>5.0988553590007507E-2</v>
      </c>
      <c r="AE78" s="5">
        <f t="shared" si="37"/>
        <v>1.6734028407622326</v>
      </c>
      <c r="AF78" s="5">
        <f t="shared" si="37"/>
        <v>1.1401846144399359</v>
      </c>
      <c r="AG78" s="2">
        <f t="shared" si="39"/>
        <v>137.09641510771857</v>
      </c>
      <c r="AH78" s="2">
        <f t="shared" si="40"/>
        <v>136.35547172088218</v>
      </c>
      <c r="AI78" s="5">
        <f t="shared" si="63"/>
        <v>-1.0964151077185704</v>
      </c>
      <c r="AJ78" s="5">
        <f t="shared" si="64"/>
        <v>0.87060865610567362</v>
      </c>
      <c r="AK78" s="5">
        <f t="shared" si="65"/>
        <v>-0.35547172088217849</v>
      </c>
      <c r="AL78" s="5">
        <f t="shared" si="66"/>
        <v>0.12966526926928168</v>
      </c>
      <c r="AM78" s="4">
        <f t="shared" si="67"/>
        <v>0.75795943208612704</v>
      </c>
      <c r="AN78" s="4">
        <f t="shared" si="68"/>
        <v>1.6813082054675323E-2</v>
      </c>
      <c r="AP78" s="4">
        <f t="shared" si="69"/>
        <v>0.19555412343346976</v>
      </c>
      <c r="AQ78" s="4">
        <f t="shared" si="70"/>
        <v>0.1129032258094284</v>
      </c>
      <c r="AR78" s="4">
        <f t="shared" si="71"/>
        <v>-0.11290322580048844</v>
      </c>
      <c r="AS78" s="4">
        <f t="shared" si="72"/>
        <v>-0.19555412343863124</v>
      </c>
    </row>
    <row r="79" spans="1:45" x14ac:dyDescent="0.3">
      <c r="A79" s="8">
        <v>7.8333333333357587</v>
      </c>
      <c r="B79" s="9">
        <v>134</v>
      </c>
      <c r="C79" s="5"/>
      <c r="E79" s="2">
        <v>1</v>
      </c>
      <c r="F79" s="2">
        <f t="shared" si="41"/>
        <v>0.50000000001319245</v>
      </c>
      <c r="G79" s="2">
        <f t="shared" si="42"/>
        <v>-0.86602540377682202</v>
      </c>
      <c r="H79" s="2">
        <f t="shared" si="43"/>
        <v>-0.49999999997361516</v>
      </c>
      <c r="I79" s="2">
        <f t="shared" si="44"/>
        <v>-0.86602540379967197</v>
      </c>
      <c r="J79" s="2">
        <f t="shared" si="45"/>
        <v>0.25000000001319245</v>
      </c>
      <c r="K79" s="2">
        <f t="shared" si="46"/>
        <v>-0.43301270189983598</v>
      </c>
      <c r="L79" s="2">
        <f t="shared" si="47"/>
        <v>0.74999999998680766</v>
      </c>
      <c r="M79" s="2">
        <f t="shared" si="48"/>
        <v>-0.2499999999934038</v>
      </c>
      <c r="N79" s="2">
        <f t="shared" si="49"/>
        <v>-0.43301270191126096</v>
      </c>
      <c r="O79" s="2">
        <f t="shared" si="50"/>
        <v>0.75000000000659628</v>
      </c>
      <c r="P79" s="2">
        <f t="shared" si="51"/>
        <v>0.43301270186556107</v>
      </c>
      <c r="Q79" s="2">
        <f t="shared" si="52"/>
        <v>0.43301270187698604</v>
      </c>
      <c r="R79" s="2">
        <f t="shared" si="53"/>
        <v>0.24999999997361516</v>
      </c>
      <c r="S79" s="2">
        <f t="shared" si="54"/>
        <v>0.75000000002638489</v>
      </c>
      <c r="T79" s="5">
        <f t="shared" si="55"/>
        <v>134</v>
      </c>
      <c r="U79" s="2">
        <f t="shared" si="56"/>
        <v>67.000000001767788</v>
      </c>
      <c r="V79" s="2">
        <f t="shared" si="57"/>
        <v>-116.04740410609415</v>
      </c>
      <c r="W79" s="2">
        <f t="shared" si="58"/>
        <v>-66.999999996464425</v>
      </c>
      <c r="X79" s="2">
        <f t="shared" si="59"/>
        <v>-116.04740410915605</v>
      </c>
      <c r="Z79" s="2">
        <f t="shared" si="38"/>
        <v>133.14900810854272</v>
      </c>
      <c r="AA79" s="5">
        <f t="shared" si="60"/>
        <v>-2.2258064516128968</v>
      </c>
      <c r="AB79" s="5">
        <f t="shared" si="61"/>
        <v>0.8509918914572836</v>
      </c>
      <c r="AC79" s="5">
        <f t="shared" si="62"/>
        <v>-3.0767983430701804</v>
      </c>
      <c r="AD79" s="5">
        <f t="shared" si="37"/>
        <v>4.9542143600415951</v>
      </c>
      <c r="AE79" s="5">
        <f t="shared" si="37"/>
        <v>0.72418719932604514</v>
      </c>
      <c r="AF79" s="5">
        <f t="shared" si="37"/>
        <v>9.4666880439194081</v>
      </c>
      <c r="AG79" s="2">
        <f t="shared" si="39"/>
        <v>133.34619372777286</v>
      </c>
      <c r="AH79" s="2">
        <f t="shared" si="40"/>
        <v>135.9611004824219</v>
      </c>
      <c r="AI79" s="5">
        <f t="shared" si="63"/>
        <v>0.65380627222714338</v>
      </c>
      <c r="AJ79" s="5">
        <f t="shared" si="64"/>
        <v>-2.8796127238400402</v>
      </c>
      <c r="AK79" s="5">
        <f t="shared" si="65"/>
        <v>-1.9611004824218981</v>
      </c>
      <c r="AL79" s="5">
        <f t="shared" si="66"/>
        <v>-0.26470596919099876</v>
      </c>
      <c r="AM79" s="4">
        <f t="shared" si="67"/>
        <v>8.2921694393014551</v>
      </c>
      <c r="AN79" s="4">
        <f t="shared" si="68"/>
        <v>7.0069250125345983E-2</v>
      </c>
      <c r="AP79" s="4">
        <f t="shared" si="69"/>
        <v>-1.1129032258358122</v>
      </c>
      <c r="AQ79" s="4">
        <f t="shared" si="70"/>
        <v>1.9276049309871144</v>
      </c>
      <c r="AR79" s="4">
        <f t="shared" si="71"/>
        <v>1.1129032257477209</v>
      </c>
      <c r="AS79" s="4">
        <f t="shared" si="72"/>
        <v>1.9276049310379739</v>
      </c>
    </row>
    <row r="80" spans="1:45" x14ac:dyDescent="0.3">
      <c r="A80" s="1">
        <v>8.0833333333357587</v>
      </c>
      <c r="B80" s="2">
        <v>137</v>
      </c>
      <c r="C80" s="5"/>
      <c r="E80" s="2">
        <v>1</v>
      </c>
      <c r="F80" s="2">
        <f t="shared" si="41"/>
        <v>0.86602540377682113</v>
      </c>
      <c r="G80" s="2">
        <f t="shared" si="42"/>
        <v>0.50000000001319389</v>
      </c>
      <c r="H80" s="2">
        <f t="shared" si="43"/>
        <v>0.49999999997361216</v>
      </c>
      <c r="I80" s="2">
        <f t="shared" si="44"/>
        <v>0.86602540379967363</v>
      </c>
      <c r="J80" s="2">
        <f t="shared" si="45"/>
        <v>0.74999999998680611</v>
      </c>
      <c r="K80" s="2">
        <f t="shared" si="46"/>
        <v>0.43301270189983682</v>
      </c>
      <c r="L80" s="2">
        <f t="shared" si="47"/>
        <v>0.25000000001319389</v>
      </c>
      <c r="M80" s="2">
        <f t="shared" si="48"/>
        <v>0.43301270186555801</v>
      </c>
      <c r="N80" s="2">
        <f t="shared" si="49"/>
        <v>0.75000000000659695</v>
      </c>
      <c r="O80" s="2">
        <f t="shared" si="50"/>
        <v>0.43301270191126306</v>
      </c>
      <c r="P80" s="2">
        <f t="shared" si="51"/>
        <v>0.24999999999340303</v>
      </c>
      <c r="Q80" s="2">
        <f t="shared" si="52"/>
        <v>0.43301270187698426</v>
      </c>
      <c r="R80" s="2">
        <f t="shared" si="53"/>
        <v>0.24999999997361216</v>
      </c>
      <c r="S80" s="2">
        <f t="shared" si="54"/>
        <v>0.75000000002638778</v>
      </c>
      <c r="T80" s="5">
        <f t="shared" si="55"/>
        <v>137</v>
      </c>
      <c r="U80" s="2">
        <f t="shared" si="56"/>
        <v>118.6454803174245</v>
      </c>
      <c r="V80" s="2">
        <f t="shared" si="57"/>
        <v>68.500000001807564</v>
      </c>
      <c r="W80" s="2">
        <f t="shared" si="58"/>
        <v>68.499999996384872</v>
      </c>
      <c r="X80" s="2">
        <f t="shared" si="59"/>
        <v>118.64548032055529</v>
      </c>
      <c r="Z80" s="2">
        <f t="shared" si="38"/>
        <v>135.41734271481562</v>
      </c>
      <c r="AA80" s="5">
        <f t="shared" si="60"/>
        <v>0.77419354838710319</v>
      </c>
      <c r="AB80" s="5">
        <f t="shared" si="61"/>
        <v>1.5826572851843821</v>
      </c>
      <c r="AC80" s="5">
        <f t="shared" si="62"/>
        <v>-0.8084637367972789</v>
      </c>
      <c r="AD80" s="5">
        <f t="shared" si="37"/>
        <v>0.59937565036421392</v>
      </c>
      <c r="AE80" s="5">
        <f t="shared" si="37"/>
        <v>2.5048040823471984</v>
      </c>
      <c r="AF80" s="5">
        <f t="shared" si="37"/>
        <v>0.65361361371621984</v>
      </c>
      <c r="AG80" s="2">
        <f t="shared" si="39"/>
        <v>135.22015709558548</v>
      </c>
      <c r="AH80" s="2">
        <f t="shared" si="40"/>
        <v>136.35547172088218</v>
      </c>
      <c r="AI80" s="5">
        <f t="shared" si="63"/>
        <v>1.7798429044145223</v>
      </c>
      <c r="AJ80" s="5">
        <f t="shared" si="64"/>
        <v>-1.0056493560274191</v>
      </c>
      <c r="AK80" s="5">
        <f t="shared" si="65"/>
        <v>0.64452827911782151</v>
      </c>
      <c r="AL80" s="5">
        <f t="shared" si="66"/>
        <v>0.12966526926928168</v>
      </c>
      <c r="AM80" s="4">
        <f t="shared" si="67"/>
        <v>1.0113306272783629</v>
      </c>
      <c r="AN80" s="4">
        <f t="shared" si="68"/>
        <v>1.6813082054675323E-2</v>
      </c>
      <c r="AP80" s="4">
        <f t="shared" si="69"/>
        <v>0.67047128034335091</v>
      </c>
      <c r="AQ80" s="4">
        <f t="shared" si="70"/>
        <v>0.3870967742037662</v>
      </c>
      <c r="AR80" s="4">
        <f t="shared" si="71"/>
        <v>0.38709677417312233</v>
      </c>
      <c r="AS80" s="4">
        <f t="shared" si="72"/>
        <v>0.6704712803610432</v>
      </c>
    </row>
    <row r="81" spans="1:45" x14ac:dyDescent="0.3">
      <c r="A81" s="1">
        <v>8.3333333333357587</v>
      </c>
      <c r="B81" s="2">
        <v>149</v>
      </c>
      <c r="C81" s="5"/>
      <c r="E81" s="2">
        <v>1</v>
      </c>
      <c r="F81" s="2">
        <f t="shared" si="41"/>
        <v>-0.50000000001319544</v>
      </c>
      <c r="G81" s="2">
        <f t="shared" si="42"/>
        <v>0.86602540377682025</v>
      </c>
      <c r="H81" s="2">
        <f t="shared" si="43"/>
        <v>-0.49999999997360922</v>
      </c>
      <c r="I81" s="2">
        <f t="shared" si="44"/>
        <v>-0.86602540379967541</v>
      </c>
      <c r="J81" s="2">
        <f t="shared" si="45"/>
        <v>0.25000000001319544</v>
      </c>
      <c r="K81" s="2">
        <f t="shared" si="46"/>
        <v>-0.4330127018998377</v>
      </c>
      <c r="L81" s="2">
        <f t="shared" si="47"/>
        <v>0.74999999998680456</v>
      </c>
      <c r="M81" s="2">
        <f t="shared" si="48"/>
        <v>0.24999999999340233</v>
      </c>
      <c r="N81" s="2">
        <f t="shared" si="49"/>
        <v>0.43301270191126529</v>
      </c>
      <c r="O81" s="2">
        <f t="shared" si="50"/>
        <v>-0.75000000000659772</v>
      </c>
      <c r="P81" s="2">
        <f t="shared" si="51"/>
        <v>-0.43301270186555502</v>
      </c>
      <c r="Q81" s="2">
        <f t="shared" si="52"/>
        <v>0.4330127018769826</v>
      </c>
      <c r="R81" s="2">
        <f t="shared" si="53"/>
        <v>0.24999999997360922</v>
      </c>
      <c r="S81" s="2">
        <f t="shared" si="54"/>
        <v>0.75000000002639089</v>
      </c>
      <c r="T81" s="5">
        <f t="shared" si="55"/>
        <v>149</v>
      </c>
      <c r="U81" s="2">
        <f t="shared" si="56"/>
        <v>-74.500000001966114</v>
      </c>
      <c r="V81" s="2">
        <f t="shared" si="57"/>
        <v>129.03778516274622</v>
      </c>
      <c r="W81" s="2">
        <f t="shared" si="58"/>
        <v>-74.499999996067771</v>
      </c>
      <c r="X81" s="2">
        <f t="shared" si="59"/>
        <v>-129.03778516615162</v>
      </c>
      <c r="Z81" s="2">
        <f t="shared" si="38"/>
        <v>138.77319285630111</v>
      </c>
      <c r="AA81" s="5">
        <f t="shared" si="60"/>
        <v>12.774193548387103</v>
      </c>
      <c r="AB81" s="5">
        <f t="shared" si="61"/>
        <v>10.226807143698892</v>
      </c>
      <c r="AC81" s="5">
        <f t="shared" si="62"/>
        <v>2.5473864046882113</v>
      </c>
      <c r="AD81" s="5">
        <f t="shared" si="37"/>
        <v>163.18002081165469</v>
      </c>
      <c r="AE81" s="5">
        <f t="shared" si="37"/>
        <v>104.58758435441069</v>
      </c>
      <c r="AF81" s="5">
        <f t="shared" si="37"/>
        <v>6.4891774947903311</v>
      </c>
      <c r="AG81" s="2">
        <f t="shared" si="39"/>
        <v>138.97037847553125</v>
      </c>
      <c r="AH81" s="2">
        <f t="shared" si="40"/>
        <v>135.9611004824219</v>
      </c>
      <c r="AI81" s="5">
        <f t="shared" si="63"/>
        <v>10.029621524468752</v>
      </c>
      <c r="AJ81" s="5">
        <f t="shared" si="64"/>
        <v>2.7445720239183515</v>
      </c>
      <c r="AK81" s="5">
        <f t="shared" si="65"/>
        <v>13.038899517578102</v>
      </c>
      <c r="AL81" s="5">
        <f t="shared" si="66"/>
        <v>-0.26470596919099876</v>
      </c>
      <c r="AM81" s="4">
        <f t="shared" si="67"/>
        <v>7.5326755944752763</v>
      </c>
      <c r="AN81" s="4">
        <f t="shared" si="68"/>
        <v>7.0069250125345983E-2</v>
      </c>
      <c r="AP81" s="4">
        <f t="shared" si="69"/>
        <v>-6.3870967743621128</v>
      </c>
      <c r="AQ81" s="4">
        <f t="shared" si="70"/>
        <v>11.062776125665193</v>
      </c>
      <c r="AR81" s="4">
        <f t="shared" si="71"/>
        <v>-6.387096773856431</v>
      </c>
      <c r="AS81" s="4">
        <f t="shared" si="72"/>
        <v>-11.06277612595715</v>
      </c>
    </row>
    <row r="82" spans="1:45" x14ac:dyDescent="0.3">
      <c r="A82" s="1">
        <v>8.5833333333357587</v>
      </c>
      <c r="B82" s="2">
        <v>155</v>
      </c>
      <c r="C82" s="5"/>
      <c r="E82" s="2">
        <v>1</v>
      </c>
      <c r="F82" s="2">
        <f t="shared" si="41"/>
        <v>-0.86602540377681947</v>
      </c>
      <c r="G82" s="2">
        <f t="shared" si="42"/>
        <v>-0.50000000001319689</v>
      </c>
      <c r="H82" s="2">
        <f t="shared" si="43"/>
        <v>0.49999999997360622</v>
      </c>
      <c r="I82" s="2">
        <f t="shared" si="44"/>
        <v>0.86602540379967707</v>
      </c>
      <c r="J82" s="2">
        <f t="shared" si="45"/>
        <v>0.74999999998680322</v>
      </c>
      <c r="K82" s="2">
        <f t="shared" si="46"/>
        <v>0.43301270189983859</v>
      </c>
      <c r="L82" s="2">
        <f t="shared" si="47"/>
        <v>0.25000000001319689</v>
      </c>
      <c r="M82" s="2">
        <f t="shared" si="48"/>
        <v>-0.43301270186555207</v>
      </c>
      <c r="N82" s="2">
        <f t="shared" si="49"/>
        <v>-0.7500000000065985</v>
      </c>
      <c r="O82" s="2">
        <f t="shared" si="50"/>
        <v>-0.43301270191126739</v>
      </c>
      <c r="P82" s="2">
        <f t="shared" si="51"/>
        <v>-0.24999999999340156</v>
      </c>
      <c r="Q82" s="2">
        <f t="shared" si="52"/>
        <v>0.43301270187698088</v>
      </c>
      <c r="R82" s="2">
        <f t="shared" si="53"/>
        <v>0.24999999997360622</v>
      </c>
      <c r="S82" s="2">
        <f t="shared" si="54"/>
        <v>0.75000000002639378</v>
      </c>
      <c r="T82" s="5">
        <f t="shared" si="55"/>
        <v>155</v>
      </c>
      <c r="U82" s="2">
        <f t="shared" si="56"/>
        <v>-134.23393758540701</v>
      </c>
      <c r="V82" s="2">
        <f t="shared" si="57"/>
        <v>-77.500000002045525</v>
      </c>
      <c r="W82" s="2">
        <f t="shared" si="58"/>
        <v>77.499999995908965</v>
      </c>
      <c r="X82" s="2">
        <f t="shared" si="59"/>
        <v>134.23393758894994</v>
      </c>
      <c r="Z82" s="2">
        <f t="shared" si="38"/>
        <v>137.29360072694871</v>
      </c>
      <c r="AA82" s="5">
        <f t="shared" si="60"/>
        <v>18.774193548387103</v>
      </c>
      <c r="AB82" s="5">
        <f t="shared" si="61"/>
        <v>17.706399273051289</v>
      </c>
      <c r="AC82" s="5">
        <f t="shared" si="62"/>
        <v>1.0677942753358138</v>
      </c>
      <c r="AD82" s="5">
        <f t="shared" si="37"/>
        <v>352.47034339229992</v>
      </c>
      <c r="AE82" s="5">
        <f t="shared" si="37"/>
        <v>313.5165752167112</v>
      </c>
      <c r="AF82" s="5">
        <f t="shared" si="37"/>
        <v>1.1401846144399359</v>
      </c>
      <c r="AG82" s="2">
        <f t="shared" si="39"/>
        <v>137.09641510771857</v>
      </c>
      <c r="AH82" s="2">
        <f t="shared" si="40"/>
        <v>136.35547172088218</v>
      </c>
      <c r="AI82" s="5">
        <f t="shared" si="63"/>
        <v>17.90358489228143</v>
      </c>
      <c r="AJ82" s="5">
        <f t="shared" si="64"/>
        <v>0.87060865610567362</v>
      </c>
      <c r="AK82" s="5">
        <f t="shared" si="65"/>
        <v>18.644528279117822</v>
      </c>
      <c r="AL82" s="5">
        <f t="shared" si="66"/>
        <v>0.12966526926928168</v>
      </c>
      <c r="AM82" s="4">
        <f t="shared" si="67"/>
        <v>0.75795943208612704</v>
      </c>
      <c r="AN82" s="4">
        <f t="shared" si="68"/>
        <v>1.6813082054675323E-2</v>
      </c>
      <c r="AP82" s="4">
        <f t="shared" si="69"/>
        <v>-16.2589285483261</v>
      </c>
      <c r="AQ82" s="4">
        <f t="shared" si="70"/>
        <v>-9.3870967744413125</v>
      </c>
      <c r="AR82" s="4">
        <f t="shared" si="71"/>
        <v>9.3870967736980298</v>
      </c>
      <c r="AS82" s="4">
        <f t="shared" si="72"/>
        <v>16.258928548755232</v>
      </c>
    </row>
    <row r="83" spans="1:45" x14ac:dyDescent="0.3">
      <c r="A83" s="1">
        <v>8.8333333333357587</v>
      </c>
      <c r="B83" s="2">
        <v>134</v>
      </c>
      <c r="C83" s="5"/>
      <c r="E83" s="2">
        <v>1</v>
      </c>
      <c r="F83" s="2">
        <f t="shared" si="41"/>
        <v>0.50000000001319223</v>
      </c>
      <c r="G83" s="2">
        <f t="shared" si="42"/>
        <v>-0.86602540377682213</v>
      </c>
      <c r="H83" s="2">
        <f t="shared" si="43"/>
        <v>-0.49999999997361555</v>
      </c>
      <c r="I83" s="2">
        <f t="shared" si="44"/>
        <v>-0.86602540379967174</v>
      </c>
      <c r="J83" s="2">
        <f t="shared" si="45"/>
        <v>0.25000000001319223</v>
      </c>
      <c r="K83" s="2">
        <f t="shared" si="46"/>
        <v>-0.43301270189983587</v>
      </c>
      <c r="L83" s="2">
        <f t="shared" si="47"/>
        <v>0.74999999998680777</v>
      </c>
      <c r="M83" s="2">
        <f t="shared" si="48"/>
        <v>-0.24999999999340389</v>
      </c>
      <c r="N83" s="2">
        <f t="shared" si="49"/>
        <v>-0.43301270191126068</v>
      </c>
      <c r="O83" s="2">
        <f t="shared" si="50"/>
        <v>0.75000000000659617</v>
      </c>
      <c r="P83" s="2">
        <f t="shared" si="51"/>
        <v>0.43301270186556146</v>
      </c>
      <c r="Q83" s="2">
        <f t="shared" si="52"/>
        <v>0.43301270187698626</v>
      </c>
      <c r="R83" s="2">
        <f t="shared" si="53"/>
        <v>0.24999999997361555</v>
      </c>
      <c r="S83" s="2">
        <f t="shared" si="54"/>
        <v>0.75000000002638445</v>
      </c>
      <c r="T83" s="5">
        <f t="shared" si="55"/>
        <v>134</v>
      </c>
      <c r="U83" s="2">
        <f t="shared" si="56"/>
        <v>67.000000001767759</v>
      </c>
      <c r="V83" s="2">
        <f t="shared" si="57"/>
        <v>-116.04740410609416</v>
      </c>
      <c r="W83" s="2">
        <f t="shared" si="58"/>
        <v>-66.999999996464481</v>
      </c>
      <c r="X83" s="2">
        <f t="shared" si="59"/>
        <v>-116.04740410915602</v>
      </c>
      <c r="Z83" s="2">
        <f t="shared" si="38"/>
        <v>133.14900810854272</v>
      </c>
      <c r="AA83" s="5">
        <f t="shared" si="60"/>
        <v>-2.2258064516128968</v>
      </c>
      <c r="AB83" s="5">
        <f t="shared" si="61"/>
        <v>0.8509918914572836</v>
      </c>
      <c r="AC83" s="5">
        <f t="shared" si="62"/>
        <v>-3.0767983430701804</v>
      </c>
      <c r="AD83" s="5">
        <f t="shared" ref="AD83:AF146" si="73">AA83^2</f>
        <v>4.9542143600415951</v>
      </c>
      <c r="AE83" s="5">
        <f t="shared" si="73"/>
        <v>0.72418719932604514</v>
      </c>
      <c r="AF83" s="5">
        <f t="shared" si="73"/>
        <v>9.4666880439194081</v>
      </c>
      <c r="AG83" s="2">
        <f t="shared" si="39"/>
        <v>133.34619372777286</v>
      </c>
      <c r="AH83" s="2">
        <f t="shared" si="40"/>
        <v>135.9611004824219</v>
      </c>
      <c r="AI83" s="5">
        <f t="shared" si="63"/>
        <v>0.65380627222714338</v>
      </c>
      <c r="AJ83" s="5">
        <f t="shared" si="64"/>
        <v>-2.8796127238400402</v>
      </c>
      <c r="AK83" s="5">
        <f t="shared" si="65"/>
        <v>-1.9611004824218981</v>
      </c>
      <c r="AL83" s="5">
        <f t="shared" si="66"/>
        <v>-0.26470596919099876</v>
      </c>
      <c r="AM83" s="4">
        <f t="shared" si="67"/>
        <v>8.2921694393014551</v>
      </c>
      <c r="AN83" s="4">
        <f t="shared" si="68"/>
        <v>7.0069250125345983E-2</v>
      </c>
      <c r="AP83" s="4">
        <f t="shared" si="69"/>
        <v>-1.1129032258358118</v>
      </c>
      <c r="AQ83" s="4">
        <f t="shared" si="70"/>
        <v>1.9276049309871146</v>
      </c>
      <c r="AR83" s="4">
        <f t="shared" si="71"/>
        <v>1.1129032257477218</v>
      </c>
      <c r="AS83" s="4">
        <f t="shared" si="72"/>
        <v>1.9276049310379735</v>
      </c>
    </row>
    <row r="84" spans="1:45" x14ac:dyDescent="0.3">
      <c r="A84" s="1">
        <v>9.0833333333357587</v>
      </c>
      <c r="B84" s="2">
        <v>140</v>
      </c>
      <c r="C84" s="5"/>
      <c r="E84" s="2">
        <v>1</v>
      </c>
      <c r="F84" s="2">
        <f t="shared" si="41"/>
        <v>0.86602540377682125</v>
      </c>
      <c r="G84" s="2">
        <f t="shared" si="42"/>
        <v>0.50000000001319367</v>
      </c>
      <c r="H84" s="2">
        <f t="shared" si="43"/>
        <v>0.49999999997361261</v>
      </c>
      <c r="I84" s="2">
        <f t="shared" si="44"/>
        <v>0.86602540379967341</v>
      </c>
      <c r="J84" s="2">
        <f t="shared" si="45"/>
        <v>0.74999999998680622</v>
      </c>
      <c r="K84" s="2">
        <f t="shared" si="46"/>
        <v>0.43301270189983665</v>
      </c>
      <c r="L84" s="2">
        <f t="shared" si="47"/>
        <v>0.25000000001319367</v>
      </c>
      <c r="M84" s="2">
        <f t="shared" si="48"/>
        <v>0.43301270186555846</v>
      </c>
      <c r="N84" s="2">
        <f t="shared" si="49"/>
        <v>0.75000000000659683</v>
      </c>
      <c r="O84" s="2">
        <f t="shared" si="50"/>
        <v>0.43301270191126273</v>
      </c>
      <c r="P84" s="2">
        <f t="shared" si="51"/>
        <v>0.24999999999340314</v>
      </c>
      <c r="Q84" s="2">
        <f t="shared" si="52"/>
        <v>0.43301270187698454</v>
      </c>
      <c r="R84" s="2">
        <f t="shared" si="53"/>
        <v>0.24999999997361261</v>
      </c>
      <c r="S84" s="2">
        <f t="shared" si="54"/>
        <v>0.75000000002638734</v>
      </c>
      <c r="T84" s="5">
        <f t="shared" si="55"/>
        <v>140</v>
      </c>
      <c r="U84" s="2">
        <f t="shared" si="56"/>
        <v>121.24355652875498</v>
      </c>
      <c r="V84" s="2">
        <f t="shared" si="57"/>
        <v>70.000000001847113</v>
      </c>
      <c r="W84" s="2">
        <f t="shared" si="58"/>
        <v>69.99999999630576</v>
      </c>
      <c r="X84" s="2">
        <f t="shared" si="59"/>
        <v>121.24355653195428</v>
      </c>
      <c r="Z84" s="2">
        <f t="shared" si="38"/>
        <v>135.41734271481562</v>
      </c>
      <c r="AA84" s="5">
        <f t="shared" si="60"/>
        <v>3.7741935483871032</v>
      </c>
      <c r="AB84" s="5">
        <f t="shared" si="61"/>
        <v>4.5826572851843821</v>
      </c>
      <c r="AC84" s="5">
        <f t="shared" si="62"/>
        <v>-0.8084637367972789</v>
      </c>
      <c r="AD84" s="5">
        <f t="shared" si="73"/>
        <v>14.244536940686833</v>
      </c>
      <c r="AE84" s="5">
        <f t="shared" si="73"/>
        <v>21.000747793453492</v>
      </c>
      <c r="AF84" s="5">
        <f t="shared" si="73"/>
        <v>0.65361361371621984</v>
      </c>
      <c r="AG84" s="2">
        <f t="shared" si="39"/>
        <v>135.22015709558548</v>
      </c>
      <c r="AH84" s="2">
        <f t="shared" si="40"/>
        <v>136.35547172088218</v>
      </c>
      <c r="AI84" s="5">
        <f t="shared" si="63"/>
        <v>4.7798429044145223</v>
      </c>
      <c r="AJ84" s="5">
        <f t="shared" si="64"/>
        <v>-1.0056493560274191</v>
      </c>
      <c r="AK84" s="5">
        <f t="shared" si="65"/>
        <v>3.6445282791178215</v>
      </c>
      <c r="AL84" s="5">
        <f t="shared" si="66"/>
        <v>0.12966526926928168</v>
      </c>
      <c r="AM84" s="4">
        <f t="shared" si="67"/>
        <v>1.0113306272783629</v>
      </c>
      <c r="AN84" s="4">
        <f t="shared" si="68"/>
        <v>1.6813082054675323E-2</v>
      </c>
      <c r="AP84" s="4">
        <f t="shared" si="69"/>
        <v>3.2685474916738149</v>
      </c>
      <c r="AQ84" s="4">
        <f t="shared" si="70"/>
        <v>1.8870967742433471</v>
      </c>
      <c r="AR84" s="4">
        <f t="shared" si="71"/>
        <v>1.8870967740939604</v>
      </c>
      <c r="AS84" s="4">
        <f t="shared" si="72"/>
        <v>3.2685474917600632</v>
      </c>
    </row>
    <row r="85" spans="1:45" x14ac:dyDescent="0.3">
      <c r="A85" s="1">
        <v>9.3333333333357587</v>
      </c>
      <c r="B85" s="2">
        <v>137</v>
      </c>
      <c r="C85" s="5"/>
      <c r="E85" s="2">
        <v>1</v>
      </c>
      <c r="F85" s="2">
        <f t="shared" si="41"/>
        <v>-0.50000000001319522</v>
      </c>
      <c r="G85" s="2">
        <f t="shared" si="42"/>
        <v>0.86602540377682036</v>
      </c>
      <c r="H85" s="2">
        <f t="shared" si="43"/>
        <v>-0.49999999997360961</v>
      </c>
      <c r="I85" s="2">
        <f t="shared" si="44"/>
        <v>-0.86602540379967519</v>
      </c>
      <c r="J85" s="2">
        <f t="shared" si="45"/>
        <v>0.25000000001319522</v>
      </c>
      <c r="K85" s="2">
        <f t="shared" si="46"/>
        <v>-0.43301270189983759</v>
      </c>
      <c r="L85" s="2">
        <f t="shared" si="47"/>
        <v>0.74999999998680478</v>
      </c>
      <c r="M85" s="2">
        <f t="shared" si="48"/>
        <v>0.24999999999340242</v>
      </c>
      <c r="N85" s="2">
        <f t="shared" si="49"/>
        <v>0.43301270191126501</v>
      </c>
      <c r="O85" s="2">
        <f t="shared" si="50"/>
        <v>-0.75000000000659761</v>
      </c>
      <c r="P85" s="2">
        <f t="shared" si="51"/>
        <v>-0.4330127018655554</v>
      </c>
      <c r="Q85" s="2">
        <f t="shared" si="52"/>
        <v>0.43301270187698282</v>
      </c>
      <c r="R85" s="2">
        <f t="shared" si="53"/>
        <v>0.24999999997360961</v>
      </c>
      <c r="S85" s="2">
        <f t="shared" si="54"/>
        <v>0.75000000002639045</v>
      </c>
      <c r="T85" s="5">
        <f t="shared" si="55"/>
        <v>137</v>
      </c>
      <c r="U85" s="2">
        <f t="shared" si="56"/>
        <v>-68.500000001807749</v>
      </c>
      <c r="V85" s="2">
        <f t="shared" si="57"/>
        <v>118.64548031742439</v>
      </c>
      <c r="W85" s="2">
        <f t="shared" si="58"/>
        <v>-68.499999996384517</v>
      </c>
      <c r="X85" s="2">
        <f t="shared" si="59"/>
        <v>-118.64548032055551</v>
      </c>
      <c r="Z85" s="2">
        <f t="shared" si="38"/>
        <v>138.77319285630111</v>
      </c>
      <c r="AA85" s="5">
        <f t="shared" si="60"/>
        <v>0.77419354838710319</v>
      </c>
      <c r="AB85" s="5">
        <f t="shared" si="61"/>
        <v>-1.7731928563011081</v>
      </c>
      <c r="AC85" s="5">
        <f t="shared" si="62"/>
        <v>2.5473864046882113</v>
      </c>
      <c r="AD85" s="5">
        <f t="shared" si="73"/>
        <v>0.59937565036421392</v>
      </c>
      <c r="AE85" s="5">
        <f t="shared" si="73"/>
        <v>3.1442129056372821</v>
      </c>
      <c r="AF85" s="5">
        <f t="shared" si="73"/>
        <v>6.4891774947903311</v>
      </c>
      <c r="AG85" s="2">
        <f t="shared" si="39"/>
        <v>138.97037847553125</v>
      </c>
      <c r="AH85" s="2">
        <f t="shared" si="40"/>
        <v>135.9611004824219</v>
      </c>
      <c r="AI85" s="5">
        <f t="shared" si="63"/>
        <v>-1.9703784755312483</v>
      </c>
      <c r="AJ85" s="5">
        <f t="shared" si="64"/>
        <v>2.7445720239183515</v>
      </c>
      <c r="AK85" s="5">
        <f t="shared" si="65"/>
        <v>1.0388995175781019</v>
      </c>
      <c r="AL85" s="5">
        <f t="shared" si="66"/>
        <v>-0.26470596919099876</v>
      </c>
      <c r="AM85" s="4">
        <f t="shared" si="67"/>
        <v>7.5326755944752763</v>
      </c>
      <c r="AN85" s="4">
        <f t="shared" si="68"/>
        <v>7.0069250125345983E-2</v>
      </c>
      <c r="AP85" s="4">
        <f t="shared" si="69"/>
        <v>-0.38709677420376726</v>
      </c>
      <c r="AQ85" s="4">
        <f t="shared" si="70"/>
        <v>0.67047128034335035</v>
      </c>
      <c r="AR85" s="4">
        <f t="shared" si="71"/>
        <v>-0.38709677417312033</v>
      </c>
      <c r="AS85" s="4">
        <f t="shared" si="72"/>
        <v>-0.67047128036104442</v>
      </c>
    </row>
    <row r="86" spans="1:45" x14ac:dyDescent="0.3">
      <c r="A86" s="1">
        <v>9.5833333333357587</v>
      </c>
      <c r="B86" s="2">
        <v>141</v>
      </c>
      <c r="C86" s="5"/>
      <c r="E86" s="2">
        <v>1</v>
      </c>
      <c r="F86" s="2">
        <f t="shared" si="41"/>
        <v>-0.86602540377681958</v>
      </c>
      <c r="G86" s="2">
        <f t="shared" si="42"/>
        <v>-0.50000000001319667</v>
      </c>
      <c r="H86" s="2">
        <f t="shared" si="43"/>
        <v>0.49999999997360667</v>
      </c>
      <c r="I86" s="2">
        <f t="shared" si="44"/>
        <v>0.86602540379967685</v>
      </c>
      <c r="J86" s="2">
        <f t="shared" si="45"/>
        <v>0.74999999998680333</v>
      </c>
      <c r="K86" s="2">
        <f t="shared" si="46"/>
        <v>0.43301270189983843</v>
      </c>
      <c r="L86" s="2">
        <f t="shared" si="47"/>
        <v>0.25000000001319667</v>
      </c>
      <c r="M86" s="2">
        <f t="shared" si="48"/>
        <v>-0.43301270186555252</v>
      </c>
      <c r="N86" s="2">
        <f t="shared" si="49"/>
        <v>-0.75000000000659839</v>
      </c>
      <c r="O86" s="2">
        <f t="shared" si="50"/>
        <v>-0.43301270191126706</v>
      </c>
      <c r="P86" s="2">
        <f t="shared" si="51"/>
        <v>-0.24999999999340167</v>
      </c>
      <c r="Q86" s="2">
        <f t="shared" si="52"/>
        <v>0.43301270187698115</v>
      </c>
      <c r="R86" s="2">
        <f t="shared" si="53"/>
        <v>0.24999999997360667</v>
      </c>
      <c r="S86" s="2">
        <f t="shared" si="54"/>
        <v>0.75000000002639333</v>
      </c>
      <c r="T86" s="5">
        <f t="shared" si="55"/>
        <v>141</v>
      </c>
      <c r="U86" s="2">
        <f t="shared" si="56"/>
        <v>-122.10958193253155</v>
      </c>
      <c r="V86" s="2">
        <f t="shared" si="57"/>
        <v>-70.500000001860727</v>
      </c>
      <c r="W86" s="2">
        <f t="shared" si="58"/>
        <v>70.499999996278547</v>
      </c>
      <c r="X86" s="2">
        <f t="shared" si="59"/>
        <v>122.10958193575443</v>
      </c>
      <c r="Z86" s="2">
        <f t="shared" si="38"/>
        <v>137.29360072694871</v>
      </c>
      <c r="AA86" s="5">
        <f t="shared" si="60"/>
        <v>4.7741935483871032</v>
      </c>
      <c r="AB86" s="5">
        <f t="shared" si="61"/>
        <v>3.7063992730512894</v>
      </c>
      <c r="AC86" s="5">
        <f t="shared" si="62"/>
        <v>1.0677942753358138</v>
      </c>
      <c r="AD86" s="5">
        <f t="shared" si="73"/>
        <v>22.792924037461038</v>
      </c>
      <c r="AE86" s="5">
        <f t="shared" si="73"/>
        <v>13.737395571275126</v>
      </c>
      <c r="AF86" s="5">
        <f t="shared" si="73"/>
        <v>1.1401846144399359</v>
      </c>
      <c r="AG86" s="2">
        <f t="shared" si="39"/>
        <v>137.09641510771857</v>
      </c>
      <c r="AH86" s="2">
        <f t="shared" si="40"/>
        <v>136.35547172088218</v>
      </c>
      <c r="AI86" s="5">
        <f t="shared" si="63"/>
        <v>3.9035848922814296</v>
      </c>
      <c r="AJ86" s="5">
        <f t="shared" si="64"/>
        <v>0.87060865610567362</v>
      </c>
      <c r="AK86" s="5">
        <f t="shared" si="65"/>
        <v>4.6445282791178215</v>
      </c>
      <c r="AL86" s="5">
        <f t="shared" si="66"/>
        <v>0.12966526926928168</v>
      </c>
      <c r="AM86" s="4">
        <f t="shared" si="67"/>
        <v>0.75795943208612704</v>
      </c>
      <c r="AN86" s="4">
        <f t="shared" si="68"/>
        <v>1.6813082054675323E-2</v>
      </c>
      <c r="AP86" s="4">
        <f t="shared" si="69"/>
        <v>-4.1345728954506278</v>
      </c>
      <c r="AQ86" s="4">
        <f t="shared" si="70"/>
        <v>-2.387096774256555</v>
      </c>
      <c r="AR86" s="4">
        <f t="shared" si="71"/>
        <v>2.3870967740675448</v>
      </c>
      <c r="AS86" s="4">
        <f t="shared" si="72"/>
        <v>4.1345728955597529</v>
      </c>
    </row>
    <row r="87" spans="1:45" x14ac:dyDescent="0.3">
      <c r="A87" s="1">
        <v>9.8333333333357587</v>
      </c>
      <c r="B87" s="2">
        <v>134</v>
      </c>
      <c r="C87" s="5"/>
      <c r="E87" s="2">
        <v>1</v>
      </c>
      <c r="F87" s="2">
        <f t="shared" si="41"/>
        <v>0.500000000013192</v>
      </c>
      <c r="G87" s="2">
        <f t="shared" si="42"/>
        <v>-0.86602540377682224</v>
      </c>
      <c r="H87" s="2">
        <f t="shared" si="43"/>
        <v>-0.49999999997361599</v>
      </c>
      <c r="I87" s="2">
        <f t="shared" si="44"/>
        <v>-0.86602540379967141</v>
      </c>
      <c r="J87" s="2">
        <f t="shared" si="45"/>
        <v>0.250000000013192</v>
      </c>
      <c r="K87" s="2">
        <f t="shared" si="46"/>
        <v>-0.43301270189983571</v>
      </c>
      <c r="L87" s="2">
        <f t="shared" si="47"/>
        <v>0.749999999986808</v>
      </c>
      <c r="M87" s="2">
        <f t="shared" si="48"/>
        <v>-0.249999999993404</v>
      </c>
      <c r="N87" s="2">
        <f t="shared" si="49"/>
        <v>-0.43301270191126029</v>
      </c>
      <c r="O87" s="2">
        <f t="shared" si="50"/>
        <v>0.75000000000659595</v>
      </c>
      <c r="P87" s="2">
        <f t="shared" si="51"/>
        <v>0.4330127018655619</v>
      </c>
      <c r="Q87" s="2">
        <f t="shared" si="52"/>
        <v>0.43301270187698648</v>
      </c>
      <c r="R87" s="2">
        <f t="shared" si="53"/>
        <v>0.24999999997361599</v>
      </c>
      <c r="S87" s="2">
        <f t="shared" si="54"/>
        <v>0.7500000000263839</v>
      </c>
      <c r="T87" s="5">
        <f t="shared" si="55"/>
        <v>134</v>
      </c>
      <c r="U87" s="2">
        <f t="shared" si="56"/>
        <v>67.000000001767731</v>
      </c>
      <c r="V87" s="2">
        <f t="shared" si="57"/>
        <v>-116.04740410609418</v>
      </c>
      <c r="W87" s="2">
        <f t="shared" si="58"/>
        <v>-66.999999996464538</v>
      </c>
      <c r="X87" s="2">
        <f t="shared" si="59"/>
        <v>-116.04740410915596</v>
      </c>
      <c r="Z87" s="2">
        <f t="shared" si="38"/>
        <v>133.14900810854272</v>
      </c>
      <c r="AA87" s="5">
        <f t="shared" si="60"/>
        <v>-2.2258064516128968</v>
      </c>
      <c r="AB87" s="5">
        <f t="shared" si="61"/>
        <v>0.8509918914572836</v>
      </c>
      <c r="AC87" s="5">
        <f t="shared" si="62"/>
        <v>-3.0767983430701804</v>
      </c>
      <c r="AD87" s="5">
        <f t="shared" si="73"/>
        <v>4.9542143600415951</v>
      </c>
      <c r="AE87" s="5">
        <f t="shared" si="73"/>
        <v>0.72418719932604514</v>
      </c>
      <c r="AF87" s="5">
        <f t="shared" si="73"/>
        <v>9.4666880439194081</v>
      </c>
      <c r="AG87" s="2">
        <f t="shared" si="39"/>
        <v>133.34619372777286</v>
      </c>
      <c r="AH87" s="2">
        <f t="shared" si="40"/>
        <v>135.9611004824219</v>
      </c>
      <c r="AI87" s="5">
        <f t="shared" si="63"/>
        <v>0.65380627222714338</v>
      </c>
      <c r="AJ87" s="5">
        <f t="shared" si="64"/>
        <v>-2.8796127238400402</v>
      </c>
      <c r="AK87" s="5">
        <f t="shared" si="65"/>
        <v>-1.9611004824218981</v>
      </c>
      <c r="AL87" s="5">
        <f t="shared" si="66"/>
        <v>-0.26470596919099876</v>
      </c>
      <c r="AM87" s="4">
        <f t="shared" si="67"/>
        <v>8.2921694393014551</v>
      </c>
      <c r="AN87" s="4">
        <f t="shared" si="68"/>
        <v>7.0069250125345983E-2</v>
      </c>
      <c r="AP87" s="4">
        <f t="shared" si="69"/>
        <v>-1.1129032258358111</v>
      </c>
      <c r="AQ87" s="4">
        <f t="shared" si="70"/>
        <v>1.9276049309871148</v>
      </c>
      <c r="AR87" s="4">
        <f t="shared" si="71"/>
        <v>1.1129032257477227</v>
      </c>
      <c r="AS87" s="4">
        <f t="shared" si="72"/>
        <v>1.9276049310379728</v>
      </c>
    </row>
    <row r="88" spans="1:45" x14ac:dyDescent="0.3">
      <c r="A88" s="8">
        <v>9.9583333333357587</v>
      </c>
      <c r="B88" s="9">
        <v>128</v>
      </c>
      <c r="C88" s="5"/>
      <c r="E88" s="2">
        <v>1</v>
      </c>
      <c r="F88" s="2">
        <f t="shared" si="41"/>
        <v>0.96592582629301194</v>
      </c>
      <c r="G88" s="2">
        <f t="shared" si="42"/>
        <v>-0.25881904508780273</v>
      </c>
      <c r="H88" s="2">
        <f t="shared" si="43"/>
        <v>0.86602540379967585</v>
      </c>
      <c r="I88" s="2">
        <f t="shared" si="44"/>
        <v>-0.49999999997360833</v>
      </c>
      <c r="J88" s="2">
        <f t="shared" si="45"/>
        <v>0.93301270189983787</v>
      </c>
      <c r="K88" s="2">
        <f t="shared" si="46"/>
        <v>-0.24999999998680417</v>
      </c>
      <c r="L88" s="2">
        <f t="shared" si="47"/>
        <v>6.698729810016206E-2</v>
      </c>
      <c r="M88" s="2">
        <f t="shared" si="48"/>
        <v>0.83651630375594122</v>
      </c>
      <c r="N88" s="2">
        <f t="shared" si="49"/>
        <v>-0.48296291312101358</v>
      </c>
      <c r="O88" s="2">
        <f t="shared" si="50"/>
        <v>0.12940952253707069</v>
      </c>
      <c r="P88" s="2">
        <f t="shared" si="51"/>
        <v>-0.22414386803321087</v>
      </c>
      <c r="Q88" s="2">
        <f t="shared" si="52"/>
        <v>-0.4330127018769821</v>
      </c>
      <c r="R88" s="2">
        <f t="shared" si="53"/>
        <v>0.75000000002639167</v>
      </c>
      <c r="S88" s="2">
        <f t="shared" si="54"/>
        <v>0.24999999997360833</v>
      </c>
      <c r="T88" s="5">
        <f t="shared" si="55"/>
        <v>128</v>
      </c>
      <c r="U88" s="2">
        <f t="shared" si="56"/>
        <v>123.63850576550553</v>
      </c>
      <c r="V88" s="2">
        <f t="shared" si="57"/>
        <v>-33.12883777123875</v>
      </c>
      <c r="W88" s="2">
        <f t="shared" si="58"/>
        <v>110.85125168635851</v>
      </c>
      <c r="X88" s="2">
        <f t="shared" si="59"/>
        <v>-63.999999996621867</v>
      </c>
      <c r="Z88" s="2">
        <f t="shared" si="38"/>
        <v>132.81696526429272</v>
      </c>
      <c r="AA88" s="5">
        <f t="shared" si="60"/>
        <v>-8.2258064516128968</v>
      </c>
      <c r="AB88" s="5">
        <f t="shared" si="61"/>
        <v>-4.816965264292719</v>
      </c>
      <c r="AC88" s="5">
        <f t="shared" si="62"/>
        <v>-3.4088411873201778</v>
      </c>
      <c r="AD88" s="5">
        <f t="shared" si="73"/>
        <v>67.663891779396351</v>
      </c>
      <c r="AE88" s="5">
        <f t="shared" si="73"/>
        <v>23.203154357402624</v>
      </c>
      <c r="AF88" s="5">
        <f t="shared" si="73"/>
        <v>11.62019824037044</v>
      </c>
      <c r="AG88" s="2">
        <f t="shared" si="39"/>
        <v>133.50647913294165</v>
      </c>
      <c r="AH88" s="2">
        <f t="shared" si="40"/>
        <v>135.46877223300311</v>
      </c>
      <c r="AI88" s="5">
        <f t="shared" si="63"/>
        <v>-5.5064791329416494</v>
      </c>
      <c r="AJ88" s="5">
        <f t="shared" si="64"/>
        <v>-2.7193273186712474</v>
      </c>
      <c r="AK88" s="5">
        <f t="shared" si="65"/>
        <v>-7.4687722330031079</v>
      </c>
      <c r="AL88" s="5">
        <f t="shared" si="66"/>
        <v>-0.75703421860978892</v>
      </c>
      <c r="AM88" s="4">
        <f t="shared" si="67"/>
        <v>7.3947410660717559</v>
      </c>
      <c r="AN88" s="4">
        <f t="shared" si="68"/>
        <v>0.57310080814613373</v>
      </c>
      <c r="AP88" s="4">
        <f t="shared" si="69"/>
        <v>-7.9455188937005756</v>
      </c>
      <c r="AQ88" s="4">
        <f t="shared" si="70"/>
        <v>2.128995370883537</v>
      </c>
      <c r="AR88" s="4">
        <f t="shared" si="71"/>
        <v>-7.1237573538360381</v>
      </c>
      <c r="AS88" s="4">
        <f t="shared" si="72"/>
        <v>4.1129032255893554</v>
      </c>
    </row>
    <row r="89" spans="1:45" x14ac:dyDescent="0.3">
      <c r="A89" s="1">
        <v>10.083333333335759</v>
      </c>
      <c r="B89" s="2">
        <v>143</v>
      </c>
      <c r="C89" s="5"/>
      <c r="E89" s="2">
        <v>1</v>
      </c>
      <c r="F89" s="2">
        <f t="shared" si="41"/>
        <v>0.86602540377682136</v>
      </c>
      <c r="G89" s="2">
        <f t="shared" si="42"/>
        <v>0.50000000001319345</v>
      </c>
      <c r="H89" s="2">
        <f t="shared" si="43"/>
        <v>0.49999999997361305</v>
      </c>
      <c r="I89" s="2">
        <f t="shared" si="44"/>
        <v>0.86602540379967319</v>
      </c>
      <c r="J89" s="2">
        <f t="shared" si="45"/>
        <v>0.74999999998680644</v>
      </c>
      <c r="K89" s="2">
        <f t="shared" si="46"/>
        <v>0.43301270189983654</v>
      </c>
      <c r="L89" s="2">
        <f t="shared" si="47"/>
        <v>0.25000000001319345</v>
      </c>
      <c r="M89" s="2">
        <f t="shared" si="48"/>
        <v>0.4330127018655589</v>
      </c>
      <c r="N89" s="2">
        <f t="shared" si="49"/>
        <v>0.75000000000659672</v>
      </c>
      <c r="O89" s="2">
        <f t="shared" si="50"/>
        <v>0.43301270191126245</v>
      </c>
      <c r="P89" s="2">
        <f t="shared" si="51"/>
        <v>0.24999999999340325</v>
      </c>
      <c r="Q89" s="2">
        <f t="shared" si="52"/>
        <v>0.43301270187698482</v>
      </c>
      <c r="R89" s="2">
        <f t="shared" si="53"/>
        <v>0.24999999997361305</v>
      </c>
      <c r="S89" s="2">
        <f t="shared" si="54"/>
        <v>0.750000000026387</v>
      </c>
      <c r="T89" s="5">
        <f t="shared" si="55"/>
        <v>143</v>
      </c>
      <c r="U89" s="2">
        <f t="shared" si="56"/>
        <v>123.84163274008546</v>
      </c>
      <c r="V89" s="2">
        <f t="shared" si="57"/>
        <v>71.500000001886661</v>
      </c>
      <c r="W89" s="2">
        <f t="shared" si="58"/>
        <v>71.499999996226663</v>
      </c>
      <c r="X89" s="2">
        <f t="shared" si="59"/>
        <v>123.84163274335327</v>
      </c>
      <c r="Z89" s="2">
        <f t="shared" si="38"/>
        <v>135.41734271481562</v>
      </c>
      <c r="AA89" s="5">
        <f t="shared" si="60"/>
        <v>6.7741935483871032</v>
      </c>
      <c r="AB89" s="5">
        <f t="shared" si="61"/>
        <v>7.5826572851843821</v>
      </c>
      <c r="AC89" s="5">
        <f t="shared" si="62"/>
        <v>-0.8084637367972789</v>
      </c>
      <c r="AD89" s="5">
        <f t="shared" si="73"/>
        <v>45.889698231009454</v>
      </c>
      <c r="AE89" s="5">
        <f t="shared" si="73"/>
        <v>57.496691504559784</v>
      </c>
      <c r="AF89" s="5">
        <f t="shared" si="73"/>
        <v>0.65361361371621984</v>
      </c>
      <c r="AG89" s="2">
        <f t="shared" si="39"/>
        <v>135.22015709558548</v>
      </c>
      <c r="AH89" s="2">
        <f t="shared" si="40"/>
        <v>136.35547172088218</v>
      </c>
      <c r="AI89" s="5">
        <f t="shared" si="63"/>
        <v>7.7798429044145223</v>
      </c>
      <c r="AJ89" s="5">
        <f t="shared" si="64"/>
        <v>-1.0056493560274191</v>
      </c>
      <c r="AK89" s="5">
        <f t="shared" si="65"/>
        <v>6.6445282791178215</v>
      </c>
      <c r="AL89" s="5">
        <f t="shared" si="66"/>
        <v>0.12966526926928168</v>
      </c>
      <c r="AM89" s="4">
        <f t="shared" si="67"/>
        <v>1.0113306272783629</v>
      </c>
      <c r="AN89" s="4">
        <f t="shared" si="68"/>
        <v>1.6813082054675323E-2</v>
      </c>
      <c r="AP89" s="4">
        <f t="shared" si="69"/>
        <v>5.8666237030042794</v>
      </c>
      <c r="AQ89" s="4">
        <f t="shared" si="70"/>
        <v>3.3870967742829268</v>
      </c>
      <c r="AR89" s="4">
        <f t="shared" si="71"/>
        <v>3.3870967740148012</v>
      </c>
      <c r="AS89" s="4">
        <f t="shared" si="72"/>
        <v>5.8666237031590818</v>
      </c>
    </row>
    <row r="90" spans="1:45" x14ac:dyDescent="0.3">
      <c r="A90" s="1">
        <v>10.208333333335759</v>
      </c>
      <c r="B90" s="2">
        <v>138</v>
      </c>
      <c r="C90" s="5"/>
      <c r="E90" s="2">
        <v>1</v>
      </c>
      <c r="F90" s="2">
        <f t="shared" si="41"/>
        <v>0.25881904508780795</v>
      </c>
      <c r="G90" s="2">
        <f t="shared" si="42"/>
        <v>0.9659258262930106</v>
      </c>
      <c r="H90" s="2">
        <f t="shared" si="43"/>
        <v>-0.86602540379967052</v>
      </c>
      <c r="I90" s="2">
        <f t="shared" si="44"/>
        <v>0.49999999997361771</v>
      </c>
      <c r="J90" s="2">
        <f t="shared" si="45"/>
        <v>6.6987298100164766E-2</v>
      </c>
      <c r="K90" s="2">
        <f t="shared" si="46"/>
        <v>0.24999999998680886</v>
      </c>
      <c r="L90" s="2">
        <f t="shared" si="47"/>
        <v>0.93301270189983532</v>
      </c>
      <c r="M90" s="2">
        <f t="shared" si="48"/>
        <v>-0.22414386803321401</v>
      </c>
      <c r="N90" s="2">
        <f t="shared" si="49"/>
        <v>0.12940952253707574</v>
      </c>
      <c r="O90" s="2">
        <f t="shared" si="50"/>
        <v>0.48296291312102196</v>
      </c>
      <c r="P90" s="2">
        <f t="shared" si="51"/>
        <v>-0.83651630375593489</v>
      </c>
      <c r="Q90" s="2">
        <f t="shared" si="52"/>
        <v>-0.43301270187698754</v>
      </c>
      <c r="R90" s="2">
        <f t="shared" si="53"/>
        <v>0.75000000002638234</v>
      </c>
      <c r="S90" s="2">
        <f t="shared" si="54"/>
        <v>0.24999999997361771</v>
      </c>
      <c r="T90" s="5">
        <f t="shared" si="55"/>
        <v>138</v>
      </c>
      <c r="U90" s="2">
        <f t="shared" si="56"/>
        <v>35.717028222117499</v>
      </c>
      <c r="V90" s="2">
        <f t="shared" si="57"/>
        <v>133.29776402843547</v>
      </c>
      <c r="W90" s="2">
        <f t="shared" si="58"/>
        <v>-119.51150572435454</v>
      </c>
      <c r="X90" s="2">
        <f t="shared" si="59"/>
        <v>68.99999999635925</v>
      </c>
      <c r="Z90" s="2">
        <f t="shared" si="38"/>
        <v>138.17289217537646</v>
      </c>
      <c r="AA90" s="5">
        <f t="shared" si="60"/>
        <v>1.7741935483871032</v>
      </c>
      <c r="AB90" s="5">
        <f t="shared" si="61"/>
        <v>-0.17289217537646095</v>
      </c>
      <c r="AC90" s="5">
        <f t="shared" si="62"/>
        <v>1.9470857237635641</v>
      </c>
      <c r="AD90" s="5">
        <f t="shared" si="73"/>
        <v>3.1477627471384202</v>
      </c>
      <c r="AE90" s="5">
        <f t="shared" si="73"/>
        <v>2.9891704306404931E-2</v>
      </c>
      <c r="AF90" s="5">
        <f t="shared" si="73"/>
        <v>3.7911428156838824</v>
      </c>
      <c r="AG90" s="2">
        <f t="shared" si="39"/>
        <v>137.48337830672753</v>
      </c>
      <c r="AH90" s="2">
        <f t="shared" si="40"/>
        <v>136.84779997030097</v>
      </c>
      <c r="AI90" s="5">
        <f t="shared" si="63"/>
        <v>0.51662169327246943</v>
      </c>
      <c r="AJ90" s="5">
        <f t="shared" si="64"/>
        <v>1.2575718551146338</v>
      </c>
      <c r="AK90" s="5">
        <f t="shared" si="65"/>
        <v>1.1522000296990313</v>
      </c>
      <c r="AL90" s="5">
        <f t="shared" si="66"/>
        <v>0.62199351868807184</v>
      </c>
      <c r="AM90" s="4">
        <f t="shared" si="67"/>
        <v>1.5814869707764614</v>
      </c>
      <c r="AN90" s="4">
        <f t="shared" si="68"/>
        <v>0.38687593728996877</v>
      </c>
      <c r="AP90" s="4">
        <f t="shared" si="69"/>
        <v>0.45919507999449966</v>
      </c>
      <c r="AQ90" s="4">
        <f t="shared" si="70"/>
        <v>1.7137393692295411</v>
      </c>
      <c r="AR90" s="4">
        <f t="shared" si="71"/>
        <v>-1.5364966841607113</v>
      </c>
      <c r="AS90" s="4">
        <f t="shared" si="72"/>
        <v>0.88709677414674437</v>
      </c>
    </row>
    <row r="91" spans="1:45" x14ac:dyDescent="0.3">
      <c r="A91" s="1">
        <v>10.333333333335759</v>
      </c>
      <c r="B91" s="2">
        <v>148</v>
      </c>
      <c r="C91" s="5"/>
      <c r="E91" s="2">
        <v>1</v>
      </c>
      <c r="F91" s="2">
        <f t="shared" si="41"/>
        <v>-0.50000000001318878</v>
      </c>
      <c r="G91" s="2">
        <f t="shared" si="42"/>
        <v>0.86602540377682413</v>
      </c>
      <c r="H91" s="2">
        <f t="shared" si="43"/>
        <v>-0.49999999997362238</v>
      </c>
      <c r="I91" s="2">
        <f t="shared" si="44"/>
        <v>-0.86602540379966775</v>
      </c>
      <c r="J91" s="2">
        <f t="shared" si="45"/>
        <v>0.25000000001318878</v>
      </c>
      <c r="K91" s="2">
        <f t="shared" si="46"/>
        <v>-0.43301270189983387</v>
      </c>
      <c r="L91" s="2">
        <f t="shared" si="47"/>
        <v>0.74999999998681133</v>
      </c>
      <c r="M91" s="2">
        <f t="shared" si="48"/>
        <v>0.24999999999340558</v>
      </c>
      <c r="N91" s="2">
        <f t="shared" si="49"/>
        <v>0.43301270191125568</v>
      </c>
      <c r="O91" s="2">
        <f t="shared" si="50"/>
        <v>-0.75000000000659439</v>
      </c>
      <c r="P91" s="2">
        <f t="shared" si="51"/>
        <v>-0.43301270186556839</v>
      </c>
      <c r="Q91" s="2">
        <f t="shared" si="52"/>
        <v>0.4330127018769902</v>
      </c>
      <c r="R91" s="2">
        <f t="shared" si="53"/>
        <v>0.24999999997362238</v>
      </c>
      <c r="S91" s="2">
        <f t="shared" si="54"/>
        <v>0.75000000002637757</v>
      </c>
      <c r="T91" s="5">
        <f t="shared" si="55"/>
        <v>148</v>
      </c>
      <c r="U91" s="2">
        <f t="shared" si="56"/>
        <v>-74.000000001951946</v>
      </c>
      <c r="V91" s="2">
        <f t="shared" si="57"/>
        <v>128.17175975896998</v>
      </c>
      <c r="W91" s="2">
        <f t="shared" si="58"/>
        <v>-73.999999996096108</v>
      </c>
      <c r="X91" s="2">
        <f t="shared" si="59"/>
        <v>-128.17175976235083</v>
      </c>
      <c r="Z91" s="2">
        <f t="shared" si="38"/>
        <v>138.77319285630108</v>
      </c>
      <c r="AA91" s="5">
        <f t="shared" si="60"/>
        <v>11.774193548387103</v>
      </c>
      <c r="AB91" s="5">
        <f t="shared" si="61"/>
        <v>9.2268071436989203</v>
      </c>
      <c r="AC91" s="5">
        <f t="shared" si="62"/>
        <v>2.5473864046881829</v>
      </c>
      <c r="AD91" s="5">
        <f t="shared" si="73"/>
        <v>138.63163371488048</v>
      </c>
      <c r="AE91" s="5">
        <f t="shared" si="73"/>
        <v>85.133970067013422</v>
      </c>
      <c r="AF91" s="5">
        <f t="shared" si="73"/>
        <v>6.4891774947901864</v>
      </c>
      <c r="AG91" s="2">
        <f t="shared" si="39"/>
        <v>138.97037847553122</v>
      </c>
      <c r="AH91" s="2">
        <f t="shared" si="40"/>
        <v>135.9611004824219</v>
      </c>
      <c r="AI91" s="5">
        <f t="shared" si="63"/>
        <v>9.0296215244687801</v>
      </c>
      <c r="AJ91" s="5">
        <f t="shared" si="64"/>
        <v>2.7445720239183231</v>
      </c>
      <c r="AK91" s="5">
        <f t="shared" si="65"/>
        <v>12.038899517578102</v>
      </c>
      <c r="AL91" s="5">
        <f t="shared" si="66"/>
        <v>-0.26470596919099876</v>
      </c>
      <c r="AM91" s="4">
        <f t="shared" si="67"/>
        <v>7.53267559447512</v>
      </c>
      <c r="AN91" s="4">
        <f t="shared" si="68"/>
        <v>7.0069250125345983E-2</v>
      </c>
      <c r="AP91" s="4">
        <f t="shared" si="69"/>
        <v>-5.8870967743488389</v>
      </c>
      <c r="AQ91" s="4">
        <f t="shared" si="70"/>
        <v>10.196750721888419</v>
      </c>
      <c r="AR91" s="4">
        <f t="shared" si="71"/>
        <v>-5.887096773882976</v>
      </c>
      <c r="AS91" s="4">
        <f t="shared" si="72"/>
        <v>-10.196750722157384</v>
      </c>
    </row>
    <row r="92" spans="1:45" x14ac:dyDescent="0.3">
      <c r="A92" s="1">
        <v>10.583333333335759</v>
      </c>
      <c r="B92" s="2">
        <v>140</v>
      </c>
      <c r="C92" s="5"/>
      <c r="E92" s="2">
        <v>1</v>
      </c>
      <c r="F92" s="2">
        <f t="shared" si="41"/>
        <v>-0.86602540377681969</v>
      </c>
      <c r="G92" s="2">
        <f t="shared" si="42"/>
        <v>-0.50000000001319644</v>
      </c>
      <c r="H92" s="2">
        <f t="shared" si="43"/>
        <v>0.49999999997360711</v>
      </c>
      <c r="I92" s="2">
        <f t="shared" si="44"/>
        <v>0.86602540379967663</v>
      </c>
      <c r="J92" s="2">
        <f t="shared" si="45"/>
        <v>0.74999999998680356</v>
      </c>
      <c r="K92" s="2">
        <f t="shared" si="46"/>
        <v>0.43301270189983831</v>
      </c>
      <c r="L92" s="2">
        <f t="shared" si="47"/>
        <v>0.25000000001319644</v>
      </c>
      <c r="M92" s="2">
        <f t="shared" si="48"/>
        <v>-0.43301270186555291</v>
      </c>
      <c r="N92" s="2">
        <f t="shared" si="49"/>
        <v>-0.75000000000659828</v>
      </c>
      <c r="O92" s="2">
        <f t="shared" si="50"/>
        <v>-0.43301270191126678</v>
      </c>
      <c r="P92" s="2">
        <f t="shared" si="51"/>
        <v>-0.24999999999340178</v>
      </c>
      <c r="Q92" s="2">
        <f t="shared" si="52"/>
        <v>0.43301270187698138</v>
      </c>
      <c r="R92" s="2">
        <f t="shared" si="53"/>
        <v>0.24999999997360711</v>
      </c>
      <c r="S92" s="2">
        <f t="shared" si="54"/>
        <v>0.750000000026393</v>
      </c>
      <c r="T92" s="5">
        <f t="shared" si="55"/>
        <v>140</v>
      </c>
      <c r="U92" s="2">
        <f t="shared" si="56"/>
        <v>-121.24355652875475</v>
      </c>
      <c r="V92" s="2">
        <f t="shared" si="57"/>
        <v>-70.000000001847496</v>
      </c>
      <c r="W92" s="2">
        <f t="shared" si="58"/>
        <v>69.999999996304993</v>
      </c>
      <c r="X92" s="2">
        <f t="shared" si="59"/>
        <v>121.24355653195472</v>
      </c>
      <c r="Z92" s="2">
        <f t="shared" si="38"/>
        <v>137.29360072694871</v>
      </c>
      <c r="AA92" s="5">
        <f t="shared" si="60"/>
        <v>3.7741935483871032</v>
      </c>
      <c r="AB92" s="5">
        <f t="shared" si="61"/>
        <v>2.7063992730512894</v>
      </c>
      <c r="AC92" s="5">
        <f t="shared" si="62"/>
        <v>1.0677942753358138</v>
      </c>
      <c r="AD92" s="5">
        <f t="shared" si="73"/>
        <v>14.244536940686833</v>
      </c>
      <c r="AE92" s="5">
        <f t="shared" si="73"/>
        <v>7.3245970251725474</v>
      </c>
      <c r="AF92" s="5">
        <f t="shared" si="73"/>
        <v>1.1401846144399359</v>
      </c>
      <c r="AG92" s="2">
        <f t="shared" si="39"/>
        <v>137.09641510771857</v>
      </c>
      <c r="AH92" s="2">
        <f t="shared" si="40"/>
        <v>136.35547172088218</v>
      </c>
      <c r="AI92" s="5">
        <f t="shared" si="63"/>
        <v>2.9035848922814296</v>
      </c>
      <c r="AJ92" s="5">
        <f t="shared" si="64"/>
        <v>0.87060865610567362</v>
      </c>
      <c r="AK92" s="5">
        <f t="shared" si="65"/>
        <v>3.6445282791178215</v>
      </c>
      <c r="AL92" s="5">
        <f t="shared" si="66"/>
        <v>0.12966526926928168</v>
      </c>
      <c r="AM92" s="4">
        <f t="shared" si="67"/>
        <v>0.75795943208612704</v>
      </c>
      <c r="AN92" s="4">
        <f t="shared" si="68"/>
        <v>1.6813082054675323E-2</v>
      </c>
      <c r="AP92" s="4">
        <f t="shared" si="69"/>
        <v>-3.2685474916738091</v>
      </c>
      <c r="AQ92" s="4">
        <f t="shared" si="70"/>
        <v>-1.8870967742433575</v>
      </c>
      <c r="AR92" s="4">
        <f t="shared" si="71"/>
        <v>1.8870967740939397</v>
      </c>
      <c r="AS92" s="4">
        <f t="shared" si="72"/>
        <v>3.2685474917600752</v>
      </c>
    </row>
    <row r="93" spans="1:45" x14ac:dyDescent="0.3">
      <c r="A93" s="1">
        <v>10.833333333335759</v>
      </c>
      <c r="B93" s="2">
        <v>133</v>
      </c>
      <c r="C93" s="5"/>
      <c r="E93" s="2">
        <v>1</v>
      </c>
      <c r="F93" s="2">
        <f t="shared" si="41"/>
        <v>0.50000000001319178</v>
      </c>
      <c r="G93" s="2">
        <f t="shared" si="42"/>
        <v>-0.86602540377682236</v>
      </c>
      <c r="H93" s="2">
        <f t="shared" si="43"/>
        <v>-0.49999999997361644</v>
      </c>
      <c r="I93" s="2">
        <f t="shared" si="44"/>
        <v>-0.86602540379967119</v>
      </c>
      <c r="J93" s="2">
        <f t="shared" si="45"/>
        <v>0.25000000001319178</v>
      </c>
      <c r="K93" s="2">
        <f t="shared" si="46"/>
        <v>-0.43301270189983559</v>
      </c>
      <c r="L93" s="2">
        <f t="shared" si="47"/>
        <v>0.74999999998680822</v>
      </c>
      <c r="M93" s="2">
        <f t="shared" si="48"/>
        <v>-0.24999999999340411</v>
      </c>
      <c r="N93" s="2">
        <f t="shared" si="49"/>
        <v>-0.43301270191126001</v>
      </c>
      <c r="O93" s="2">
        <f t="shared" si="50"/>
        <v>0.75000000000659583</v>
      </c>
      <c r="P93" s="2">
        <f t="shared" si="51"/>
        <v>0.43301270186556234</v>
      </c>
      <c r="Q93" s="2">
        <f t="shared" si="52"/>
        <v>0.43301270187698676</v>
      </c>
      <c r="R93" s="2">
        <f t="shared" si="53"/>
        <v>0.24999999997361644</v>
      </c>
      <c r="S93" s="2">
        <f t="shared" si="54"/>
        <v>0.75000000002638356</v>
      </c>
      <c r="T93" s="5">
        <f t="shared" si="55"/>
        <v>133</v>
      </c>
      <c r="U93" s="2">
        <f t="shared" si="56"/>
        <v>66.500000001754501</v>
      </c>
      <c r="V93" s="2">
        <f t="shared" si="57"/>
        <v>-115.18137870231737</v>
      </c>
      <c r="W93" s="2">
        <f t="shared" si="58"/>
        <v>-66.499999996490985</v>
      </c>
      <c r="X93" s="2">
        <f t="shared" si="59"/>
        <v>-115.18137870535627</v>
      </c>
      <c r="Z93" s="2">
        <f t="shared" si="38"/>
        <v>133.14900810854272</v>
      </c>
      <c r="AA93" s="5">
        <f t="shared" si="60"/>
        <v>-3.2258064516128968</v>
      </c>
      <c r="AB93" s="5">
        <f t="shared" si="61"/>
        <v>-0.1490081085427164</v>
      </c>
      <c r="AC93" s="5">
        <f t="shared" si="62"/>
        <v>-3.0767983430701804</v>
      </c>
      <c r="AD93" s="5">
        <f t="shared" si="73"/>
        <v>10.405827263267389</v>
      </c>
      <c r="AE93" s="5">
        <f t="shared" si="73"/>
        <v>2.2203416411477953E-2</v>
      </c>
      <c r="AF93" s="5">
        <f t="shared" si="73"/>
        <v>9.4666880439194081</v>
      </c>
      <c r="AG93" s="2">
        <f t="shared" si="39"/>
        <v>133.34619372777286</v>
      </c>
      <c r="AH93" s="2">
        <f t="shared" si="40"/>
        <v>135.9611004824219</v>
      </c>
      <c r="AI93" s="5">
        <f t="shared" si="63"/>
        <v>-0.34619372777285662</v>
      </c>
      <c r="AJ93" s="5">
        <f t="shared" si="64"/>
        <v>-2.8796127238400402</v>
      </c>
      <c r="AK93" s="5">
        <f t="shared" si="65"/>
        <v>-2.9611004824218981</v>
      </c>
      <c r="AL93" s="5">
        <f t="shared" si="66"/>
        <v>-0.26470596919099876</v>
      </c>
      <c r="AM93" s="4">
        <f t="shared" si="67"/>
        <v>8.2921694393014551</v>
      </c>
      <c r="AN93" s="4">
        <f t="shared" si="68"/>
        <v>7.0069250125345983E-2</v>
      </c>
      <c r="AP93" s="4">
        <f t="shared" si="69"/>
        <v>-1.6129032258490026</v>
      </c>
      <c r="AQ93" s="4">
        <f t="shared" si="70"/>
        <v>2.7936303347639377</v>
      </c>
      <c r="AR93" s="4">
        <f t="shared" si="71"/>
        <v>1.61290322572134</v>
      </c>
      <c r="AS93" s="4">
        <f t="shared" si="72"/>
        <v>2.7936303348376432</v>
      </c>
    </row>
    <row r="94" spans="1:45" x14ac:dyDescent="0.3">
      <c r="A94" s="1">
        <v>11.083333333335759</v>
      </c>
      <c r="B94" s="2">
        <v>136</v>
      </c>
      <c r="C94" s="5"/>
      <c r="E94" s="2">
        <v>1</v>
      </c>
      <c r="F94" s="2">
        <f t="shared" si="41"/>
        <v>0.86602540377681791</v>
      </c>
      <c r="G94" s="2">
        <f t="shared" si="42"/>
        <v>0.50000000001319944</v>
      </c>
      <c r="H94" s="2">
        <f t="shared" si="43"/>
        <v>0.49999999997360112</v>
      </c>
      <c r="I94" s="2">
        <f t="shared" si="44"/>
        <v>0.86602540379968007</v>
      </c>
      <c r="J94" s="2">
        <f t="shared" si="45"/>
        <v>0.74999999998680056</v>
      </c>
      <c r="K94" s="2">
        <f t="shared" si="46"/>
        <v>0.43301270189984004</v>
      </c>
      <c r="L94" s="2">
        <f t="shared" si="47"/>
        <v>0.25000000001319944</v>
      </c>
      <c r="M94" s="2">
        <f t="shared" si="48"/>
        <v>0.43301270186554686</v>
      </c>
      <c r="N94" s="2">
        <f t="shared" si="49"/>
        <v>0.75000000000659972</v>
      </c>
      <c r="O94" s="2">
        <f t="shared" si="50"/>
        <v>0.43301270191127111</v>
      </c>
      <c r="P94" s="2">
        <f t="shared" si="51"/>
        <v>0.24999999999340028</v>
      </c>
      <c r="Q94" s="2">
        <f t="shared" si="52"/>
        <v>0.43301270187697793</v>
      </c>
      <c r="R94" s="2">
        <f t="shared" si="53"/>
        <v>0.24999999997360112</v>
      </c>
      <c r="S94" s="2">
        <f t="shared" si="54"/>
        <v>0.75000000002639888</v>
      </c>
      <c r="T94" s="5">
        <f t="shared" si="55"/>
        <v>136</v>
      </c>
      <c r="U94" s="2">
        <f t="shared" si="56"/>
        <v>117.77945491364724</v>
      </c>
      <c r="V94" s="2">
        <f t="shared" si="57"/>
        <v>68.000000001795129</v>
      </c>
      <c r="W94" s="2">
        <f t="shared" si="58"/>
        <v>67.999999996409755</v>
      </c>
      <c r="X94" s="2">
        <f t="shared" si="59"/>
        <v>117.77945491675649</v>
      </c>
      <c r="Z94" s="2">
        <f t="shared" si="38"/>
        <v>135.41734271481565</v>
      </c>
      <c r="AA94" s="5">
        <f t="shared" si="60"/>
        <v>-0.22580645161289681</v>
      </c>
      <c r="AB94" s="5">
        <f t="shared" si="61"/>
        <v>0.58265728518435367</v>
      </c>
      <c r="AC94" s="5">
        <f t="shared" si="62"/>
        <v>-0.80846373679725048</v>
      </c>
      <c r="AD94" s="5">
        <f t="shared" si="73"/>
        <v>5.0988553590007507E-2</v>
      </c>
      <c r="AE94" s="5">
        <f t="shared" si="73"/>
        <v>0.33948951197840121</v>
      </c>
      <c r="AF94" s="5">
        <f t="shared" si="73"/>
        <v>0.65361361371617388</v>
      </c>
      <c r="AG94" s="2">
        <f t="shared" si="39"/>
        <v>135.22015709558551</v>
      </c>
      <c r="AH94" s="2">
        <f t="shared" si="40"/>
        <v>136.35547172088218</v>
      </c>
      <c r="AI94" s="5">
        <f t="shared" si="63"/>
        <v>0.77984290441449389</v>
      </c>
      <c r="AJ94" s="5">
        <f t="shared" si="64"/>
        <v>-1.0056493560273907</v>
      </c>
      <c r="AK94" s="5">
        <f t="shared" si="65"/>
        <v>-0.35547172088217849</v>
      </c>
      <c r="AL94" s="5">
        <f t="shared" si="66"/>
        <v>0.12966526926928168</v>
      </c>
      <c r="AM94" s="4">
        <f t="shared" si="67"/>
        <v>1.0113306272783056</v>
      </c>
      <c r="AN94" s="4">
        <f t="shared" si="68"/>
        <v>1.6813082054675323E-2</v>
      </c>
      <c r="AP94" s="4">
        <f t="shared" si="69"/>
        <v>-0.19555412343346945</v>
      </c>
      <c r="AQ94" s="4">
        <f t="shared" si="70"/>
        <v>-0.11290322580942892</v>
      </c>
      <c r="AR94" s="4">
        <f t="shared" si="71"/>
        <v>-0.11290322580048737</v>
      </c>
      <c r="AS94" s="4">
        <f t="shared" si="72"/>
        <v>-0.19555412343863188</v>
      </c>
    </row>
    <row r="95" spans="1:45" x14ac:dyDescent="0.3">
      <c r="A95" s="1">
        <v>11.333333333335759</v>
      </c>
      <c r="B95" s="2">
        <v>132</v>
      </c>
      <c r="C95" s="5"/>
      <c r="E95" s="2">
        <v>1</v>
      </c>
      <c r="F95" s="2">
        <f t="shared" si="41"/>
        <v>-0.50000000001319478</v>
      </c>
      <c r="G95" s="2">
        <f t="shared" si="42"/>
        <v>0.86602540377682069</v>
      </c>
      <c r="H95" s="2">
        <f t="shared" si="43"/>
        <v>-0.4999999999736105</v>
      </c>
      <c r="I95" s="2">
        <f t="shared" si="44"/>
        <v>-0.86602540379967463</v>
      </c>
      <c r="J95" s="2">
        <f t="shared" si="45"/>
        <v>0.25000000001319478</v>
      </c>
      <c r="K95" s="2">
        <f t="shared" si="46"/>
        <v>-0.43301270189983737</v>
      </c>
      <c r="L95" s="2">
        <f t="shared" si="47"/>
        <v>0.74999999998680533</v>
      </c>
      <c r="M95" s="2">
        <f t="shared" si="48"/>
        <v>0.24999999999340264</v>
      </c>
      <c r="N95" s="2">
        <f t="shared" si="49"/>
        <v>0.43301270191126434</v>
      </c>
      <c r="O95" s="2">
        <f t="shared" si="50"/>
        <v>-0.75000000000659739</v>
      </c>
      <c r="P95" s="2">
        <f t="shared" si="51"/>
        <v>-0.43301270186555635</v>
      </c>
      <c r="Q95" s="2">
        <f t="shared" si="52"/>
        <v>0.43301270187698332</v>
      </c>
      <c r="R95" s="2">
        <f t="shared" si="53"/>
        <v>0.2499999999736105</v>
      </c>
      <c r="S95" s="2">
        <f t="shared" si="54"/>
        <v>0.75000000002638945</v>
      </c>
      <c r="T95" s="5">
        <f t="shared" si="55"/>
        <v>132</v>
      </c>
      <c r="U95" s="2">
        <f t="shared" si="56"/>
        <v>-66.000000001741711</v>
      </c>
      <c r="V95" s="2">
        <f t="shared" si="57"/>
        <v>114.31535329854033</v>
      </c>
      <c r="W95" s="2">
        <f t="shared" si="58"/>
        <v>-65.999999996516593</v>
      </c>
      <c r="X95" s="2">
        <f t="shared" si="59"/>
        <v>-114.31535330155705</v>
      </c>
      <c r="Z95" s="2">
        <f t="shared" si="38"/>
        <v>138.77319285630111</v>
      </c>
      <c r="AA95" s="5">
        <f t="shared" si="60"/>
        <v>-4.2258064516128968</v>
      </c>
      <c r="AB95" s="5">
        <f t="shared" si="61"/>
        <v>-6.7731928563011081</v>
      </c>
      <c r="AC95" s="5">
        <f t="shared" si="62"/>
        <v>2.5473864046882113</v>
      </c>
      <c r="AD95" s="5">
        <f t="shared" si="73"/>
        <v>17.857440166493181</v>
      </c>
      <c r="AE95" s="5">
        <f t="shared" si="73"/>
        <v>45.876141468648363</v>
      </c>
      <c r="AF95" s="5">
        <f t="shared" si="73"/>
        <v>6.4891774947903311</v>
      </c>
      <c r="AG95" s="2">
        <f t="shared" si="39"/>
        <v>138.97037847553125</v>
      </c>
      <c r="AH95" s="2">
        <f t="shared" si="40"/>
        <v>135.9611004824219</v>
      </c>
      <c r="AI95" s="5">
        <f t="shared" si="63"/>
        <v>-6.9703784755312483</v>
      </c>
      <c r="AJ95" s="5">
        <f t="shared" si="64"/>
        <v>2.7445720239183515</v>
      </c>
      <c r="AK95" s="5">
        <f t="shared" si="65"/>
        <v>-3.9611004824218981</v>
      </c>
      <c r="AL95" s="5">
        <f t="shared" si="66"/>
        <v>-0.26470596919099876</v>
      </c>
      <c r="AM95" s="4">
        <f t="shared" si="67"/>
        <v>7.5326755944752763</v>
      </c>
      <c r="AN95" s="4">
        <f t="shared" si="68"/>
        <v>7.0069250125345983E-2</v>
      </c>
      <c r="AP95" s="4">
        <f t="shared" si="69"/>
        <v>2.1129032258622069</v>
      </c>
      <c r="AQ95" s="4">
        <f t="shared" si="70"/>
        <v>-3.6596557385407529</v>
      </c>
      <c r="AR95" s="4">
        <f t="shared" si="71"/>
        <v>2.1129032256949314</v>
      </c>
      <c r="AS95" s="4">
        <f t="shared" si="72"/>
        <v>3.659655738637329</v>
      </c>
    </row>
    <row r="96" spans="1:45" x14ac:dyDescent="0.3">
      <c r="A96" s="1">
        <v>11.583333333335759</v>
      </c>
      <c r="B96" s="2">
        <v>146</v>
      </c>
      <c r="C96" s="5"/>
      <c r="E96" s="2">
        <v>1</v>
      </c>
      <c r="F96" s="2">
        <f t="shared" si="41"/>
        <v>-0.86602540377682335</v>
      </c>
      <c r="G96" s="2">
        <f t="shared" si="42"/>
        <v>-0.50000000001319012</v>
      </c>
      <c r="H96" s="2">
        <f t="shared" si="43"/>
        <v>0.49999999997361982</v>
      </c>
      <c r="I96" s="2">
        <f t="shared" si="44"/>
        <v>0.8660254037996693</v>
      </c>
      <c r="J96" s="2">
        <f t="shared" si="45"/>
        <v>0.74999999998680988</v>
      </c>
      <c r="K96" s="2">
        <f t="shared" si="46"/>
        <v>0.43301270189983465</v>
      </c>
      <c r="L96" s="2">
        <f t="shared" si="47"/>
        <v>0.25000000001319012</v>
      </c>
      <c r="M96" s="2">
        <f t="shared" si="48"/>
        <v>-0.43301270186556579</v>
      </c>
      <c r="N96" s="2">
        <f t="shared" si="49"/>
        <v>-0.75000000000659506</v>
      </c>
      <c r="O96" s="2">
        <f t="shared" si="50"/>
        <v>-0.43301270191125762</v>
      </c>
      <c r="P96" s="2">
        <f t="shared" si="51"/>
        <v>-0.24999999999340497</v>
      </c>
      <c r="Q96" s="2">
        <f t="shared" si="52"/>
        <v>0.43301270187698876</v>
      </c>
      <c r="R96" s="2">
        <f t="shared" si="53"/>
        <v>0.24999999997361982</v>
      </c>
      <c r="S96" s="2">
        <f t="shared" si="54"/>
        <v>0.75000000002638023</v>
      </c>
      <c r="T96" s="5">
        <f t="shared" si="55"/>
        <v>146</v>
      </c>
      <c r="U96" s="2">
        <f t="shared" si="56"/>
        <v>-126.43970895141621</v>
      </c>
      <c r="V96" s="2">
        <f t="shared" si="57"/>
        <v>-73.000000001925756</v>
      </c>
      <c r="W96" s="2">
        <f t="shared" si="58"/>
        <v>72.999999996148489</v>
      </c>
      <c r="X96" s="2">
        <f t="shared" si="59"/>
        <v>126.43970895475172</v>
      </c>
      <c r="Z96" s="2">
        <f t="shared" si="38"/>
        <v>137.29360072694874</v>
      </c>
      <c r="AA96" s="5">
        <f t="shared" si="60"/>
        <v>9.7741935483871032</v>
      </c>
      <c r="AB96" s="5">
        <f t="shared" si="61"/>
        <v>8.7063992730512609</v>
      </c>
      <c r="AC96" s="5">
        <f t="shared" si="62"/>
        <v>1.0677942753358423</v>
      </c>
      <c r="AD96" s="5">
        <f t="shared" si="73"/>
        <v>95.534859521332066</v>
      </c>
      <c r="AE96" s="5">
        <f t="shared" si="73"/>
        <v>75.801388301787526</v>
      </c>
      <c r="AF96" s="5">
        <f t="shared" si="73"/>
        <v>1.1401846144399965</v>
      </c>
      <c r="AG96" s="2">
        <f t="shared" si="39"/>
        <v>137.0964151077186</v>
      </c>
      <c r="AH96" s="2">
        <f t="shared" si="40"/>
        <v>136.35547172088218</v>
      </c>
      <c r="AI96" s="5">
        <f t="shared" si="63"/>
        <v>8.9035848922814012</v>
      </c>
      <c r="AJ96" s="5">
        <f t="shared" si="64"/>
        <v>0.87060865610570204</v>
      </c>
      <c r="AK96" s="5">
        <f t="shared" si="65"/>
        <v>9.6445282791178215</v>
      </c>
      <c r="AL96" s="5">
        <f t="shared" si="66"/>
        <v>0.12966526926928168</v>
      </c>
      <c r="AM96" s="4">
        <f t="shared" si="67"/>
        <v>0.75795943208617655</v>
      </c>
      <c r="AN96" s="4">
        <f t="shared" si="68"/>
        <v>1.6813082054675323E-2</v>
      </c>
      <c r="AP96" s="4">
        <f t="shared" si="69"/>
        <v>-8.4646999143347621</v>
      </c>
      <c r="AQ96" s="4">
        <f t="shared" si="70"/>
        <v>-4.8870967743224742</v>
      </c>
      <c r="AR96" s="4">
        <f t="shared" si="71"/>
        <v>4.8870967739357063</v>
      </c>
      <c r="AS96" s="4">
        <f t="shared" si="72"/>
        <v>8.4646999145580644</v>
      </c>
    </row>
    <row r="97" spans="1:45" x14ac:dyDescent="0.3">
      <c r="A97" s="8">
        <v>11.833333333335759</v>
      </c>
      <c r="B97" s="9">
        <v>144</v>
      </c>
      <c r="C97" s="5"/>
      <c r="E97" s="2">
        <v>1</v>
      </c>
      <c r="F97" s="2">
        <f t="shared" si="41"/>
        <v>0.50000000001319778</v>
      </c>
      <c r="G97" s="2">
        <f t="shared" si="42"/>
        <v>-0.86602540377681891</v>
      </c>
      <c r="H97" s="2">
        <f t="shared" si="43"/>
        <v>-0.49999999997360456</v>
      </c>
      <c r="I97" s="2">
        <f t="shared" si="44"/>
        <v>-0.86602540379967807</v>
      </c>
      <c r="J97" s="2">
        <f t="shared" si="45"/>
        <v>0.25000000001319778</v>
      </c>
      <c r="K97" s="2">
        <f t="shared" si="46"/>
        <v>-0.43301270189983909</v>
      </c>
      <c r="L97" s="2">
        <f t="shared" si="47"/>
        <v>0.74999999998680222</v>
      </c>
      <c r="M97" s="2">
        <f t="shared" si="48"/>
        <v>-0.24999999999340117</v>
      </c>
      <c r="N97" s="2">
        <f t="shared" si="49"/>
        <v>-0.43301270191126867</v>
      </c>
      <c r="O97" s="2">
        <f t="shared" si="50"/>
        <v>0.75000000000659883</v>
      </c>
      <c r="P97" s="2">
        <f t="shared" si="51"/>
        <v>0.43301270186555035</v>
      </c>
      <c r="Q97" s="2">
        <f t="shared" si="52"/>
        <v>0.43301270187697993</v>
      </c>
      <c r="R97" s="2">
        <f t="shared" si="53"/>
        <v>0.24999999997360456</v>
      </c>
      <c r="S97" s="2">
        <f t="shared" si="54"/>
        <v>0.75000000002639544</v>
      </c>
      <c r="T97" s="5">
        <f t="shared" si="55"/>
        <v>144</v>
      </c>
      <c r="U97" s="2">
        <f t="shared" si="56"/>
        <v>72.000000001900474</v>
      </c>
      <c r="V97" s="2">
        <f t="shared" si="57"/>
        <v>-124.70765814386192</v>
      </c>
      <c r="W97" s="2">
        <f t="shared" si="58"/>
        <v>-71.999999996199051</v>
      </c>
      <c r="X97" s="2">
        <f t="shared" si="59"/>
        <v>-124.70765814715364</v>
      </c>
      <c r="Z97" s="2">
        <f t="shared" si="38"/>
        <v>133.14900810854269</v>
      </c>
      <c r="AA97" s="5">
        <f t="shared" si="60"/>
        <v>7.7741935483871032</v>
      </c>
      <c r="AB97" s="5">
        <f t="shared" si="61"/>
        <v>10.850991891457312</v>
      </c>
      <c r="AC97" s="5">
        <f t="shared" si="62"/>
        <v>-3.0767983430702088</v>
      </c>
      <c r="AD97" s="5">
        <f t="shared" si="73"/>
        <v>60.438085327783661</v>
      </c>
      <c r="AE97" s="5">
        <f t="shared" si="73"/>
        <v>117.74402502847234</v>
      </c>
      <c r="AF97" s="5">
        <f t="shared" si="73"/>
        <v>9.4666880439195822</v>
      </c>
      <c r="AG97" s="2">
        <f t="shared" si="39"/>
        <v>133.34619372777283</v>
      </c>
      <c r="AH97" s="2">
        <f t="shared" si="40"/>
        <v>135.9611004824219</v>
      </c>
      <c r="AI97" s="5">
        <f t="shared" si="63"/>
        <v>10.653806272227172</v>
      </c>
      <c r="AJ97" s="5">
        <f t="shared" si="64"/>
        <v>-2.8796127238400686</v>
      </c>
      <c r="AK97" s="5">
        <f t="shared" si="65"/>
        <v>8.0388995175781019</v>
      </c>
      <c r="AL97" s="5">
        <f t="shared" si="66"/>
        <v>-0.26470596919099876</v>
      </c>
      <c r="AM97" s="4">
        <f t="shared" si="67"/>
        <v>8.2921694393016185</v>
      </c>
      <c r="AN97" s="4">
        <f t="shared" si="68"/>
        <v>7.0069250125345983E-2</v>
      </c>
      <c r="AP97" s="4">
        <f t="shared" si="69"/>
        <v>3.8870967742961535</v>
      </c>
      <c r="AQ97" s="4">
        <f t="shared" si="70"/>
        <v>-6.7326491067810812</v>
      </c>
      <c r="AR97" s="4">
        <f t="shared" si="71"/>
        <v>-3.8870967739883482</v>
      </c>
      <c r="AS97" s="4">
        <f t="shared" si="72"/>
        <v>-6.7326491069587933</v>
      </c>
    </row>
    <row r="98" spans="1:45" x14ac:dyDescent="0.3">
      <c r="A98" s="1">
        <v>12.083333333335759</v>
      </c>
      <c r="B98" s="2">
        <v>132</v>
      </c>
      <c r="C98" s="5"/>
      <c r="E98" s="2">
        <v>1</v>
      </c>
      <c r="F98" s="2">
        <f t="shared" si="41"/>
        <v>0.86602540377682158</v>
      </c>
      <c r="G98" s="2">
        <f t="shared" si="42"/>
        <v>0.50000000001319311</v>
      </c>
      <c r="H98" s="2">
        <f t="shared" si="43"/>
        <v>0.49999999997361388</v>
      </c>
      <c r="I98" s="2">
        <f t="shared" si="44"/>
        <v>0.86602540379967263</v>
      </c>
      <c r="J98" s="2">
        <f t="shared" si="45"/>
        <v>0.74999999998680689</v>
      </c>
      <c r="K98" s="2">
        <f t="shared" si="46"/>
        <v>0.43301270189983637</v>
      </c>
      <c r="L98" s="2">
        <f t="shared" si="47"/>
        <v>0.25000000001319311</v>
      </c>
      <c r="M98" s="2">
        <f t="shared" si="48"/>
        <v>0.43301270186555973</v>
      </c>
      <c r="N98" s="2">
        <f t="shared" si="49"/>
        <v>0.75000000000659639</v>
      </c>
      <c r="O98" s="2">
        <f t="shared" si="50"/>
        <v>0.4330127019112619</v>
      </c>
      <c r="P98" s="2">
        <f t="shared" si="51"/>
        <v>0.2499999999934035</v>
      </c>
      <c r="Q98" s="2">
        <f t="shared" si="52"/>
        <v>0.43301270187698526</v>
      </c>
      <c r="R98" s="2">
        <f t="shared" si="53"/>
        <v>0.24999999997361388</v>
      </c>
      <c r="S98" s="2">
        <f t="shared" si="54"/>
        <v>0.750000000026386</v>
      </c>
      <c r="T98" s="5">
        <f t="shared" si="55"/>
        <v>132</v>
      </c>
      <c r="U98" s="2">
        <f t="shared" si="56"/>
        <v>114.31535329854044</v>
      </c>
      <c r="V98" s="2">
        <f t="shared" si="57"/>
        <v>66.000000001741498</v>
      </c>
      <c r="W98" s="2">
        <f t="shared" si="58"/>
        <v>65.999999996517033</v>
      </c>
      <c r="X98" s="2">
        <f t="shared" si="59"/>
        <v>114.31535330155678</v>
      </c>
      <c r="Z98" s="2">
        <f t="shared" si="38"/>
        <v>135.41734271481562</v>
      </c>
      <c r="AA98" s="5">
        <f t="shared" si="60"/>
        <v>-4.2258064516128968</v>
      </c>
      <c r="AB98" s="5">
        <f t="shared" si="61"/>
        <v>-3.4173427148156179</v>
      </c>
      <c r="AC98" s="5">
        <f t="shared" si="62"/>
        <v>-0.8084637367972789</v>
      </c>
      <c r="AD98" s="5">
        <f t="shared" si="73"/>
        <v>17.857440166493181</v>
      </c>
      <c r="AE98" s="5">
        <f t="shared" si="73"/>
        <v>11.678231230503378</v>
      </c>
      <c r="AF98" s="5">
        <f t="shared" si="73"/>
        <v>0.65361361371621984</v>
      </c>
      <c r="AG98" s="2">
        <f t="shared" si="39"/>
        <v>135.22015709558548</v>
      </c>
      <c r="AH98" s="2">
        <f t="shared" si="40"/>
        <v>136.35547172088218</v>
      </c>
      <c r="AI98" s="5">
        <f t="shared" si="63"/>
        <v>-3.2201570955854777</v>
      </c>
      <c r="AJ98" s="5">
        <f t="shared" si="64"/>
        <v>-1.0056493560274191</v>
      </c>
      <c r="AK98" s="5">
        <f t="shared" si="65"/>
        <v>-4.3554717208821785</v>
      </c>
      <c r="AL98" s="5">
        <f t="shared" si="66"/>
        <v>0.12966526926928168</v>
      </c>
      <c r="AM98" s="4">
        <f t="shared" si="67"/>
        <v>1.0113306272783629</v>
      </c>
      <c r="AN98" s="4">
        <f t="shared" si="68"/>
        <v>1.6813082054675323E-2</v>
      </c>
      <c r="AP98" s="4">
        <f t="shared" si="69"/>
        <v>-3.6596557385407564</v>
      </c>
      <c r="AQ98" s="4">
        <f t="shared" si="70"/>
        <v>-2.1129032258621998</v>
      </c>
      <c r="AR98" s="4">
        <f t="shared" si="71"/>
        <v>-2.1129032256949456</v>
      </c>
      <c r="AS98" s="4">
        <f t="shared" si="72"/>
        <v>-3.6596557386373205</v>
      </c>
    </row>
    <row r="99" spans="1:45" x14ac:dyDescent="0.3">
      <c r="A99" s="1">
        <v>12.333333333335759</v>
      </c>
      <c r="B99" s="2">
        <v>140</v>
      </c>
      <c r="C99" s="5"/>
      <c r="E99" s="2">
        <v>1</v>
      </c>
      <c r="F99" s="2">
        <f t="shared" si="41"/>
        <v>-0.50000000001318834</v>
      </c>
      <c r="G99" s="2">
        <f t="shared" si="42"/>
        <v>0.86602540377682435</v>
      </c>
      <c r="H99" s="2">
        <f t="shared" si="43"/>
        <v>-0.49999999997362321</v>
      </c>
      <c r="I99" s="2">
        <f t="shared" si="44"/>
        <v>-0.8660254037996673</v>
      </c>
      <c r="J99" s="2">
        <f t="shared" si="45"/>
        <v>0.25000000001318834</v>
      </c>
      <c r="K99" s="2">
        <f t="shared" si="46"/>
        <v>-0.4330127018998336</v>
      </c>
      <c r="L99" s="2">
        <f t="shared" si="47"/>
        <v>0.74999999998681166</v>
      </c>
      <c r="M99" s="2">
        <f t="shared" si="48"/>
        <v>0.24999999999340577</v>
      </c>
      <c r="N99" s="2">
        <f t="shared" si="49"/>
        <v>0.43301270191125507</v>
      </c>
      <c r="O99" s="2">
        <f t="shared" si="50"/>
        <v>-0.75000000000659428</v>
      </c>
      <c r="P99" s="2">
        <f t="shared" si="51"/>
        <v>-0.43301270186556923</v>
      </c>
      <c r="Q99" s="2">
        <f t="shared" si="52"/>
        <v>0.4330127018769907</v>
      </c>
      <c r="R99" s="2">
        <f t="shared" si="53"/>
        <v>0.24999999997362321</v>
      </c>
      <c r="S99" s="2">
        <f t="shared" si="54"/>
        <v>0.75000000002637679</v>
      </c>
      <c r="T99" s="5">
        <f t="shared" si="55"/>
        <v>140</v>
      </c>
      <c r="U99" s="2">
        <f t="shared" si="56"/>
        <v>-70.000000001846374</v>
      </c>
      <c r="V99" s="2">
        <f t="shared" si="57"/>
        <v>121.24355652875541</v>
      </c>
      <c r="W99" s="2">
        <f t="shared" si="58"/>
        <v>-69.999999996307253</v>
      </c>
      <c r="X99" s="2">
        <f t="shared" si="59"/>
        <v>-121.24355653195342</v>
      </c>
      <c r="Z99" s="2">
        <f t="shared" si="38"/>
        <v>138.77319285630108</v>
      </c>
      <c r="AA99" s="5">
        <f t="shared" si="60"/>
        <v>3.7741935483871032</v>
      </c>
      <c r="AB99" s="5">
        <f t="shared" si="61"/>
        <v>1.2268071436989203</v>
      </c>
      <c r="AC99" s="5">
        <f t="shared" si="62"/>
        <v>2.5473864046881829</v>
      </c>
      <c r="AD99" s="5">
        <f t="shared" si="73"/>
        <v>14.244536940686833</v>
      </c>
      <c r="AE99" s="5">
        <f t="shared" si="73"/>
        <v>1.5050557678307033</v>
      </c>
      <c r="AF99" s="5">
        <f t="shared" si="73"/>
        <v>6.4891774947901864</v>
      </c>
      <c r="AG99" s="2">
        <f t="shared" si="39"/>
        <v>138.97037847553122</v>
      </c>
      <c r="AH99" s="2">
        <f t="shared" si="40"/>
        <v>135.9611004824219</v>
      </c>
      <c r="AI99" s="5">
        <f t="shared" si="63"/>
        <v>1.0296215244687801</v>
      </c>
      <c r="AJ99" s="5">
        <f t="shared" si="64"/>
        <v>2.7445720239183231</v>
      </c>
      <c r="AK99" s="5">
        <f t="shared" si="65"/>
        <v>4.0388995175781019</v>
      </c>
      <c r="AL99" s="5">
        <f t="shared" si="66"/>
        <v>-0.26470596919099876</v>
      </c>
      <c r="AM99" s="4">
        <f t="shared" si="67"/>
        <v>7.53267559447512</v>
      </c>
      <c r="AN99" s="4">
        <f t="shared" si="68"/>
        <v>7.0069250125345983E-2</v>
      </c>
      <c r="AP99" s="4">
        <f t="shared" si="69"/>
        <v>-1.8870967742433269</v>
      </c>
      <c r="AQ99" s="4">
        <f t="shared" si="70"/>
        <v>3.2685474916738264</v>
      </c>
      <c r="AR99" s="4">
        <f t="shared" si="71"/>
        <v>-1.8870967740940006</v>
      </c>
      <c r="AS99" s="4">
        <f t="shared" si="72"/>
        <v>-3.2685474917600401</v>
      </c>
    </row>
    <row r="100" spans="1:45" x14ac:dyDescent="0.3">
      <c r="A100" s="1">
        <v>12.583333333335759</v>
      </c>
      <c r="B100" s="2">
        <v>141</v>
      </c>
      <c r="C100" s="5"/>
      <c r="E100" s="2">
        <v>1</v>
      </c>
      <c r="F100" s="2">
        <f t="shared" si="41"/>
        <v>-0.86602540377681991</v>
      </c>
      <c r="G100" s="2">
        <f t="shared" si="42"/>
        <v>-0.500000000013196</v>
      </c>
      <c r="H100" s="2">
        <f t="shared" si="43"/>
        <v>0.49999999997360794</v>
      </c>
      <c r="I100" s="2">
        <f t="shared" si="44"/>
        <v>0.86602540379967607</v>
      </c>
      <c r="J100" s="2">
        <f t="shared" si="45"/>
        <v>0.749999999986804</v>
      </c>
      <c r="K100" s="2">
        <f t="shared" si="46"/>
        <v>0.43301270189983804</v>
      </c>
      <c r="L100" s="2">
        <f t="shared" si="47"/>
        <v>0.250000000013196</v>
      </c>
      <c r="M100" s="2">
        <f t="shared" si="48"/>
        <v>-0.43301270186555374</v>
      </c>
      <c r="N100" s="2">
        <f t="shared" si="49"/>
        <v>-0.75000000000659794</v>
      </c>
      <c r="O100" s="2">
        <f t="shared" si="50"/>
        <v>-0.43301270191126612</v>
      </c>
      <c r="P100" s="2">
        <f t="shared" si="51"/>
        <v>-0.24999999999340197</v>
      </c>
      <c r="Q100" s="2">
        <f t="shared" si="52"/>
        <v>0.43301270187698182</v>
      </c>
      <c r="R100" s="2">
        <f t="shared" si="53"/>
        <v>0.24999999997360794</v>
      </c>
      <c r="S100" s="2">
        <f t="shared" si="54"/>
        <v>0.750000000026392</v>
      </c>
      <c r="T100" s="5">
        <f t="shared" si="55"/>
        <v>141</v>
      </c>
      <c r="U100" s="2">
        <f t="shared" si="56"/>
        <v>-122.10958193253161</v>
      </c>
      <c r="V100" s="2">
        <f t="shared" si="57"/>
        <v>-70.500000001860641</v>
      </c>
      <c r="W100" s="2">
        <f t="shared" si="58"/>
        <v>70.499999996278717</v>
      </c>
      <c r="X100" s="2">
        <f t="shared" si="59"/>
        <v>122.10958193575432</v>
      </c>
      <c r="Z100" s="2">
        <f t="shared" si="38"/>
        <v>137.29360072694871</v>
      </c>
      <c r="AA100" s="5">
        <f t="shared" si="60"/>
        <v>4.7741935483871032</v>
      </c>
      <c r="AB100" s="5">
        <f t="shared" si="61"/>
        <v>3.7063992730512894</v>
      </c>
      <c r="AC100" s="5">
        <f t="shared" si="62"/>
        <v>1.0677942753358138</v>
      </c>
      <c r="AD100" s="5">
        <f t="shared" si="73"/>
        <v>22.792924037461038</v>
      </c>
      <c r="AE100" s="5">
        <f t="shared" si="73"/>
        <v>13.737395571275126</v>
      </c>
      <c r="AF100" s="5">
        <f t="shared" si="73"/>
        <v>1.1401846144399359</v>
      </c>
      <c r="AG100" s="2">
        <f t="shared" si="39"/>
        <v>137.09641510771857</v>
      </c>
      <c r="AH100" s="2">
        <f t="shared" si="40"/>
        <v>136.35547172088218</v>
      </c>
      <c r="AI100" s="5">
        <f t="shared" si="63"/>
        <v>3.9035848922814296</v>
      </c>
      <c r="AJ100" s="5">
        <f t="shared" si="64"/>
        <v>0.87060865610567362</v>
      </c>
      <c r="AK100" s="5">
        <f t="shared" si="65"/>
        <v>4.6445282791178215</v>
      </c>
      <c r="AL100" s="5">
        <f t="shared" si="66"/>
        <v>0.12966526926928168</v>
      </c>
      <c r="AM100" s="4">
        <f t="shared" si="67"/>
        <v>0.75795943208612704</v>
      </c>
      <c r="AN100" s="4">
        <f t="shared" si="68"/>
        <v>1.6813082054675323E-2</v>
      </c>
      <c r="AP100" s="4">
        <f t="shared" si="69"/>
        <v>-4.1345728954506296</v>
      </c>
      <c r="AQ100" s="4">
        <f t="shared" si="70"/>
        <v>-2.3870967742565519</v>
      </c>
      <c r="AR100" s="4">
        <f t="shared" si="71"/>
        <v>2.3870967740675506</v>
      </c>
      <c r="AS100" s="4">
        <f t="shared" si="72"/>
        <v>4.1345728955597494</v>
      </c>
    </row>
    <row r="101" spans="1:45" x14ac:dyDescent="0.3">
      <c r="A101" s="1">
        <v>12.833333333335759</v>
      </c>
      <c r="B101" s="2">
        <v>144</v>
      </c>
      <c r="C101" s="5"/>
      <c r="E101" s="2">
        <v>1</v>
      </c>
      <c r="F101" s="2">
        <f t="shared" si="41"/>
        <v>0.50000000001319134</v>
      </c>
      <c r="G101" s="2">
        <f t="shared" si="42"/>
        <v>-0.86602540377682258</v>
      </c>
      <c r="H101" s="2">
        <f t="shared" si="43"/>
        <v>-0.49999999997361727</v>
      </c>
      <c r="I101" s="2">
        <f t="shared" si="44"/>
        <v>-0.86602540379967075</v>
      </c>
      <c r="J101" s="2">
        <f t="shared" si="45"/>
        <v>0.25000000001319134</v>
      </c>
      <c r="K101" s="2">
        <f t="shared" si="46"/>
        <v>-0.43301270189983532</v>
      </c>
      <c r="L101" s="2">
        <f t="shared" si="47"/>
        <v>0.74999999998680855</v>
      </c>
      <c r="M101" s="2">
        <f t="shared" si="48"/>
        <v>-0.2499999999934043</v>
      </c>
      <c r="N101" s="2">
        <f t="shared" si="49"/>
        <v>-0.4330127019112594</v>
      </c>
      <c r="O101" s="2">
        <f t="shared" si="50"/>
        <v>0.75000000000659572</v>
      </c>
      <c r="P101" s="2">
        <f t="shared" si="51"/>
        <v>0.43301270186556318</v>
      </c>
      <c r="Q101" s="2">
        <f t="shared" si="52"/>
        <v>0.43301270187698726</v>
      </c>
      <c r="R101" s="2">
        <f t="shared" si="53"/>
        <v>0.24999999997361727</v>
      </c>
      <c r="S101" s="2">
        <f t="shared" si="54"/>
        <v>0.75000000002638278</v>
      </c>
      <c r="T101" s="5">
        <f t="shared" si="55"/>
        <v>144</v>
      </c>
      <c r="U101" s="2">
        <f t="shared" si="56"/>
        <v>72.000000001899551</v>
      </c>
      <c r="V101" s="2">
        <f t="shared" si="57"/>
        <v>-124.70765814386245</v>
      </c>
      <c r="W101" s="2">
        <f t="shared" si="58"/>
        <v>-71.999999996200884</v>
      </c>
      <c r="X101" s="2">
        <f t="shared" si="59"/>
        <v>-124.70765814715259</v>
      </c>
      <c r="Z101" s="2">
        <f t="shared" si="38"/>
        <v>133.14900810854272</v>
      </c>
      <c r="AA101" s="5">
        <f t="shared" si="60"/>
        <v>7.7741935483871032</v>
      </c>
      <c r="AB101" s="5">
        <f t="shared" si="61"/>
        <v>10.850991891457284</v>
      </c>
      <c r="AC101" s="5">
        <f t="shared" si="62"/>
        <v>-3.0767983430701804</v>
      </c>
      <c r="AD101" s="5">
        <f t="shared" si="73"/>
        <v>60.438085327783661</v>
      </c>
      <c r="AE101" s="5">
        <f t="shared" si="73"/>
        <v>117.74402502847171</v>
      </c>
      <c r="AF101" s="5">
        <f t="shared" si="73"/>
        <v>9.4666880439194081</v>
      </c>
      <c r="AG101" s="2">
        <f t="shared" si="39"/>
        <v>133.34619372777286</v>
      </c>
      <c r="AH101" s="2">
        <f t="shared" si="40"/>
        <v>135.9611004824219</v>
      </c>
      <c r="AI101" s="5">
        <f t="shared" si="63"/>
        <v>10.653806272227143</v>
      </c>
      <c r="AJ101" s="5">
        <f t="shared" si="64"/>
        <v>-2.8796127238400402</v>
      </c>
      <c r="AK101" s="5">
        <f t="shared" si="65"/>
        <v>8.0388995175781019</v>
      </c>
      <c r="AL101" s="5">
        <f t="shared" si="66"/>
        <v>-0.26470596919099876</v>
      </c>
      <c r="AM101" s="4">
        <f t="shared" si="67"/>
        <v>8.2921694393014551</v>
      </c>
      <c r="AN101" s="4">
        <f t="shared" si="68"/>
        <v>7.0069250125345983E-2</v>
      </c>
      <c r="AP101" s="4">
        <f t="shared" si="69"/>
        <v>3.8870967742961038</v>
      </c>
      <c r="AQ101" s="4">
        <f t="shared" si="70"/>
        <v>-6.7326491067811105</v>
      </c>
      <c r="AR101" s="4">
        <f t="shared" si="71"/>
        <v>-3.8870967739884472</v>
      </c>
      <c r="AS101" s="4">
        <f t="shared" si="72"/>
        <v>-6.7326491069587364</v>
      </c>
    </row>
    <row r="102" spans="1:45" x14ac:dyDescent="0.3">
      <c r="A102" s="1">
        <v>13.083333333335759</v>
      </c>
      <c r="B102" s="2">
        <v>146</v>
      </c>
      <c r="C102" s="5"/>
      <c r="E102" s="2">
        <v>1</v>
      </c>
      <c r="F102" s="2">
        <f t="shared" si="41"/>
        <v>0.86602540377681825</v>
      </c>
      <c r="G102" s="2">
        <f t="shared" si="42"/>
        <v>0.500000000013199</v>
      </c>
      <c r="H102" s="2">
        <f t="shared" si="43"/>
        <v>0.49999999997360201</v>
      </c>
      <c r="I102" s="2">
        <f t="shared" si="44"/>
        <v>0.86602540379967952</v>
      </c>
      <c r="J102" s="2">
        <f t="shared" si="45"/>
        <v>0.74999999998680111</v>
      </c>
      <c r="K102" s="2">
        <f t="shared" si="46"/>
        <v>0.43301270189983981</v>
      </c>
      <c r="L102" s="2">
        <f t="shared" si="47"/>
        <v>0.250000000013199</v>
      </c>
      <c r="M102" s="2">
        <f t="shared" si="48"/>
        <v>0.4330127018655478</v>
      </c>
      <c r="N102" s="2">
        <f t="shared" si="49"/>
        <v>0.7500000000065995</v>
      </c>
      <c r="O102" s="2">
        <f t="shared" si="50"/>
        <v>0.43301270191127045</v>
      </c>
      <c r="P102" s="2">
        <f t="shared" si="51"/>
        <v>0.2499999999934005</v>
      </c>
      <c r="Q102" s="2">
        <f t="shared" si="52"/>
        <v>0.43301270187697843</v>
      </c>
      <c r="R102" s="2">
        <f t="shared" si="53"/>
        <v>0.24999999997360201</v>
      </c>
      <c r="S102" s="2">
        <f t="shared" si="54"/>
        <v>0.75000000002639799</v>
      </c>
      <c r="T102" s="5">
        <f t="shared" si="55"/>
        <v>146</v>
      </c>
      <c r="U102" s="2">
        <f t="shared" si="56"/>
        <v>126.43970895141547</v>
      </c>
      <c r="V102" s="2">
        <f t="shared" si="57"/>
        <v>73.000000001927049</v>
      </c>
      <c r="W102" s="2">
        <f t="shared" si="58"/>
        <v>72.999999996145888</v>
      </c>
      <c r="X102" s="2">
        <f t="shared" si="59"/>
        <v>126.43970895475321</v>
      </c>
      <c r="Z102" s="2">
        <f t="shared" si="38"/>
        <v>135.41734271481565</v>
      </c>
      <c r="AA102" s="5">
        <f t="shared" si="60"/>
        <v>9.7741935483871032</v>
      </c>
      <c r="AB102" s="5">
        <f t="shared" si="61"/>
        <v>10.582657285184354</v>
      </c>
      <c r="AC102" s="5">
        <f t="shared" si="62"/>
        <v>-0.80846373679725048</v>
      </c>
      <c r="AD102" s="5">
        <f t="shared" si="73"/>
        <v>95.534859521332066</v>
      </c>
      <c r="AE102" s="5">
        <f t="shared" si="73"/>
        <v>111.99263521566547</v>
      </c>
      <c r="AF102" s="5">
        <f t="shared" si="73"/>
        <v>0.65361361371617388</v>
      </c>
      <c r="AG102" s="2">
        <f t="shared" si="39"/>
        <v>135.22015709558551</v>
      </c>
      <c r="AH102" s="2">
        <f t="shared" si="40"/>
        <v>136.35547172088218</v>
      </c>
      <c r="AI102" s="5">
        <f t="shared" si="63"/>
        <v>10.779842904414494</v>
      </c>
      <c r="AJ102" s="5">
        <f t="shared" si="64"/>
        <v>-1.0056493560273907</v>
      </c>
      <c r="AK102" s="5">
        <f t="shared" si="65"/>
        <v>9.6445282791178215</v>
      </c>
      <c r="AL102" s="5">
        <f t="shared" si="66"/>
        <v>0.12966526926928168</v>
      </c>
      <c r="AM102" s="4">
        <f t="shared" si="67"/>
        <v>1.0113306272783056</v>
      </c>
      <c r="AN102" s="4">
        <f t="shared" si="68"/>
        <v>1.6813082054675323E-2</v>
      </c>
      <c r="AP102" s="4">
        <f t="shared" si="69"/>
        <v>8.4646999143347124</v>
      </c>
      <c r="AQ102" s="4">
        <f t="shared" si="70"/>
        <v>4.8870967743225613</v>
      </c>
      <c r="AR102" s="4">
        <f t="shared" si="71"/>
        <v>4.8870967739355322</v>
      </c>
      <c r="AS102" s="4">
        <f t="shared" si="72"/>
        <v>8.4646999145581638</v>
      </c>
    </row>
    <row r="103" spans="1:45" x14ac:dyDescent="0.3">
      <c r="A103" s="1">
        <v>13.333333333335759</v>
      </c>
      <c r="B103" s="2">
        <v>150</v>
      </c>
      <c r="C103" s="5"/>
      <c r="E103" s="2">
        <v>1</v>
      </c>
      <c r="F103" s="2">
        <f t="shared" si="41"/>
        <v>-0.50000000001319433</v>
      </c>
      <c r="G103" s="2">
        <f t="shared" si="42"/>
        <v>0.86602540377682091</v>
      </c>
      <c r="H103" s="2">
        <f t="shared" si="43"/>
        <v>-0.49999999997361133</v>
      </c>
      <c r="I103" s="2">
        <f t="shared" si="44"/>
        <v>-0.86602540379967419</v>
      </c>
      <c r="J103" s="2">
        <f t="shared" si="45"/>
        <v>0.25000000001319433</v>
      </c>
      <c r="K103" s="2">
        <f t="shared" si="46"/>
        <v>-0.43301270189983709</v>
      </c>
      <c r="L103" s="2">
        <f t="shared" si="47"/>
        <v>0.74999999998680567</v>
      </c>
      <c r="M103" s="2">
        <f t="shared" si="48"/>
        <v>0.24999999999340283</v>
      </c>
      <c r="N103" s="2">
        <f t="shared" si="49"/>
        <v>0.43301270191126373</v>
      </c>
      <c r="O103" s="2">
        <f t="shared" si="50"/>
        <v>-0.75000000000659717</v>
      </c>
      <c r="P103" s="2">
        <f t="shared" si="51"/>
        <v>-0.43301270186555718</v>
      </c>
      <c r="Q103" s="2">
        <f t="shared" si="52"/>
        <v>0.43301270187698382</v>
      </c>
      <c r="R103" s="2">
        <f t="shared" si="53"/>
        <v>0.24999999997361133</v>
      </c>
      <c r="S103" s="2">
        <f t="shared" si="54"/>
        <v>0.75000000002638878</v>
      </c>
      <c r="T103" s="5">
        <f t="shared" si="55"/>
        <v>150</v>
      </c>
      <c r="U103" s="2">
        <f t="shared" si="56"/>
        <v>-75.000000001979146</v>
      </c>
      <c r="V103" s="2">
        <f t="shared" si="57"/>
        <v>129.90381056652313</v>
      </c>
      <c r="W103" s="2">
        <f t="shared" si="58"/>
        <v>-74.999999996041694</v>
      </c>
      <c r="X103" s="2">
        <f t="shared" si="59"/>
        <v>-129.90381056995113</v>
      </c>
      <c r="Z103" s="2">
        <f t="shared" si="38"/>
        <v>138.77319285630111</v>
      </c>
      <c r="AA103" s="5">
        <f t="shared" si="60"/>
        <v>13.774193548387103</v>
      </c>
      <c r="AB103" s="5">
        <f t="shared" si="61"/>
        <v>11.226807143698892</v>
      </c>
      <c r="AC103" s="5">
        <f t="shared" si="62"/>
        <v>2.5473864046882113</v>
      </c>
      <c r="AD103" s="5">
        <f t="shared" si="73"/>
        <v>189.72840790842889</v>
      </c>
      <c r="AE103" s="5">
        <f t="shared" si="73"/>
        <v>126.04119864180848</v>
      </c>
      <c r="AF103" s="5">
        <f t="shared" si="73"/>
        <v>6.4891774947903311</v>
      </c>
      <c r="AG103" s="2">
        <f t="shared" si="39"/>
        <v>138.97037847553125</v>
      </c>
      <c r="AH103" s="2">
        <f t="shared" si="40"/>
        <v>135.9611004824219</v>
      </c>
      <c r="AI103" s="5">
        <f t="shared" si="63"/>
        <v>11.029621524468752</v>
      </c>
      <c r="AJ103" s="5">
        <f t="shared" si="64"/>
        <v>2.7445720239183515</v>
      </c>
      <c r="AK103" s="5">
        <f t="shared" si="65"/>
        <v>14.038899517578102</v>
      </c>
      <c r="AL103" s="5">
        <f t="shared" si="66"/>
        <v>-0.26470596919099876</v>
      </c>
      <c r="AM103" s="4">
        <f t="shared" si="67"/>
        <v>7.5326755944752763</v>
      </c>
      <c r="AN103" s="4">
        <f t="shared" si="68"/>
        <v>7.0069250125345983E-2</v>
      </c>
      <c r="AP103" s="4">
        <f t="shared" si="69"/>
        <v>-6.8870967743752933</v>
      </c>
      <c r="AQ103" s="4">
        <f t="shared" si="70"/>
        <v>11.928801529442023</v>
      </c>
      <c r="AR103" s="4">
        <f t="shared" si="71"/>
        <v>-6.887096773830069</v>
      </c>
      <c r="AS103" s="4">
        <f t="shared" si="72"/>
        <v>-11.928801529756807</v>
      </c>
    </row>
    <row r="104" spans="1:45" x14ac:dyDescent="0.3">
      <c r="A104" s="1">
        <v>13.583333333335759</v>
      </c>
      <c r="B104" s="2">
        <v>140</v>
      </c>
      <c r="C104" s="5"/>
      <c r="E104" s="2">
        <v>1</v>
      </c>
      <c r="F104" s="2">
        <f t="shared" si="41"/>
        <v>-0.86602540377682358</v>
      </c>
      <c r="G104" s="2">
        <f t="shared" si="42"/>
        <v>-0.50000000001318967</v>
      </c>
      <c r="H104" s="2">
        <f t="shared" si="43"/>
        <v>0.49999999997362066</v>
      </c>
      <c r="I104" s="2">
        <f t="shared" si="44"/>
        <v>0.86602540379966875</v>
      </c>
      <c r="J104" s="2">
        <f t="shared" si="45"/>
        <v>0.74999999998681033</v>
      </c>
      <c r="K104" s="2">
        <f t="shared" si="46"/>
        <v>0.43301270189983437</v>
      </c>
      <c r="L104" s="2">
        <f t="shared" si="47"/>
        <v>0.25000000001318967</v>
      </c>
      <c r="M104" s="2">
        <f t="shared" si="48"/>
        <v>-0.43301270186556662</v>
      </c>
      <c r="N104" s="2">
        <f t="shared" si="49"/>
        <v>-0.75000000000659484</v>
      </c>
      <c r="O104" s="2">
        <f t="shared" si="50"/>
        <v>-0.43301270191125696</v>
      </c>
      <c r="P104" s="2">
        <f t="shared" si="51"/>
        <v>-0.24999999999340516</v>
      </c>
      <c r="Q104" s="2">
        <f t="shared" si="52"/>
        <v>0.4330127018769892</v>
      </c>
      <c r="R104" s="2">
        <f t="shared" si="53"/>
        <v>0.24999999997362066</v>
      </c>
      <c r="S104" s="2">
        <f t="shared" si="54"/>
        <v>0.75000000002637934</v>
      </c>
      <c r="T104" s="5">
        <f t="shared" si="55"/>
        <v>140</v>
      </c>
      <c r="U104" s="2">
        <f t="shared" si="56"/>
        <v>-121.24355652875531</v>
      </c>
      <c r="V104" s="2">
        <f t="shared" si="57"/>
        <v>-70.000000001846558</v>
      </c>
      <c r="W104" s="2">
        <f t="shared" si="58"/>
        <v>69.999999996306897</v>
      </c>
      <c r="X104" s="2">
        <f t="shared" si="59"/>
        <v>121.24355653195363</v>
      </c>
      <c r="Z104" s="2">
        <f t="shared" si="38"/>
        <v>137.29360072694874</v>
      </c>
      <c r="AA104" s="5">
        <f t="shared" si="60"/>
        <v>3.7741935483871032</v>
      </c>
      <c r="AB104" s="5">
        <f t="shared" si="61"/>
        <v>2.7063992730512609</v>
      </c>
      <c r="AC104" s="5">
        <f t="shared" si="62"/>
        <v>1.0677942753358423</v>
      </c>
      <c r="AD104" s="5">
        <f t="shared" si="73"/>
        <v>14.244536940686833</v>
      </c>
      <c r="AE104" s="5">
        <f t="shared" si="73"/>
        <v>7.3245970251723937</v>
      </c>
      <c r="AF104" s="5">
        <f t="shared" si="73"/>
        <v>1.1401846144399965</v>
      </c>
      <c r="AG104" s="2">
        <f t="shared" si="39"/>
        <v>137.0964151077186</v>
      </c>
      <c r="AH104" s="2">
        <f t="shared" si="40"/>
        <v>136.35547172088218</v>
      </c>
      <c r="AI104" s="5">
        <f t="shared" si="63"/>
        <v>2.9035848922814012</v>
      </c>
      <c r="AJ104" s="5">
        <f t="shared" si="64"/>
        <v>0.87060865610570204</v>
      </c>
      <c r="AK104" s="5">
        <f t="shared" si="65"/>
        <v>3.6445282791178215</v>
      </c>
      <c r="AL104" s="5">
        <f t="shared" si="66"/>
        <v>0.12966526926928168</v>
      </c>
      <c r="AM104" s="4">
        <f t="shared" si="67"/>
        <v>0.75795943208617655</v>
      </c>
      <c r="AN104" s="4">
        <f t="shared" si="68"/>
        <v>1.6813082054675323E-2</v>
      </c>
      <c r="AP104" s="4">
        <f t="shared" si="69"/>
        <v>-3.2685474916738237</v>
      </c>
      <c r="AQ104" s="4">
        <f t="shared" si="70"/>
        <v>-1.887096774243332</v>
      </c>
      <c r="AR104" s="4">
        <f t="shared" si="71"/>
        <v>1.8870967740939908</v>
      </c>
      <c r="AS104" s="4">
        <f t="shared" si="72"/>
        <v>3.2685474917600459</v>
      </c>
    </row>
    <row r="105" spans="1:45" x14ac:dyDescent="0.3">
      <c r="A105" s="8">
        <v>13.833333333335759</v>
      </c>
      <c r="B105" s="9">
        <v>136</v>
      </c>
      <c r="C105" s="5"/>
      <c r="E105" s="2">
        <v>1</v>
      </c>
      <c r="F105" s="2">
        <f t="shared" si="41"/>
        <v>0.50000000001319733</v>
      </c>
      <c r="G105" s="2">
        <f t="shared" si="42"/>
        <v>-0.86602540377681914</v>
      </c>
      <c r="H105" s="2">
        <f t="shared" si="43"/>
        <v>-0.49999999997360539</v>
      </c>
      <c r="I105" s="2">
        <f t="shared" si="44"/>
        <v>-0.86602540379967763</v>
      </c>
      <c r="J105" s="2">
        <f t="shared" si="45"/>
        <v>0.25000000001319733</v>
      </c>
      <c r="K105" s="2">
        <f t="shared" si="46"/>
        <v>-0.43301270189983881</v>
      </c>
      <c r="L105" s="2">
        <f t="shared" si="47"/>
        <v>0.74999999998680267</v>
      </c>
      <c r="M105" s="2">
        <f t="shared" si="48"/>
        <v>-0.24999999999340136</v>
      </c>
      <c r="N105" s="2">
        <f t="shared" si="49"/>
        <v>-0.43301270191126806</v>
      </c>
      <c r="O105" s="2">
        <f t="shared" si="50"/>
        <v>0.75000000000659861</v>
      </c>
      <c r="P105" s="2">
        <f t="shared" si="51"/>
        <v>0.43301270186555119</v>
      </c>
      <c r="Q105" s="2">
        <f t="shared" si="52"/>
        <v>0.43301270187698043</v>
      </c>
      <c r="R105" s="2">
        <f t="shared" si="53"/>
        <v>0.24999999997360539</v>
      </c>
      <c r="S105" s="2">
        <f t="shared" si="54"/>
        <v>0.75000000002639466</v>
      </c>
      <c r="T105" s="5">
        <f t="shared" si="55"/>
        <v>136</v>
      </c>
      <c r="U105" s="2">
        <f t="shared" si="56"/>
        <v>68.000000001794831</v>
      </c>
      <c r="V105" s="2">
        <f t="shared" si="57"/>
        <v>-117.7794549136474</v>
      </c>
      <c r="W105" s="2">
        <f t="shared" si="58"/>
        <v>-67.999999996410338</v>
      </c>
      <c r="X105" s="2">
        <f t="shared" si="59"/>
        <v>-117.77945491675615</v>
      </c>
      <c r="Z105" s="2">
        <f t="shared" si="38"/>
        <v>133.14900810854269</v>
      </c>
      <c r="AA105" s="5">
        <f t="shared" si="60"/>
        <v>-0.22580645161289681</v>
      </c>
      <c r="AB105" s="5">
        <f t="shared" si="61"/>
        <v>2.850991891457312</v>
      </c>
      <c r="AC105" s="5">
        <f t="shared" si="62"/>
        <v>-3.0767983430702088</v>
      </c>
      <c r="AD105" s="5">
        <f t="shared" si="73"/>
        <v>5.0988553590007507E-2</v>
      </c>
      <c r="AE105" s="5">
        <f t="shared" si="73"/>
        <v>8.1281547651553421</v>
      </c>
      <c r="AF105" s="5">
        <f t="shared" si="73"/>
        <v>9.4666880439195822</v>
      </c>
      <c r="AG105" s="2">
        <f t="shared" si="39"/>
        <v>133.34619372777283</v>
      </c>
      <c r="AH105" s="2">
        <f t="shared" si="40"/>
        <v>135.9611004824219</v>
      </c>
      <c r="AI105" s="5">
        <f t="shared" si="63"/>
        <v>2.6538062722271718</v>
      </c>
      <c r="AJ105" s="5">
        <f t="shared" si="64"/>
        <v>-2.8796127238400686</v>
      </c>
      <c r="AK105" s="5">
        <f t="shared" si="65"/>
        <v>3.889951757810195E-2</v>
      </c>
      <c r="AL105" s="5">
        <f t="shared" si="66"/>
        <v>-0.26470596919099876</v>
      </c>
      <c r="AM105" s="4">
        <f t="shared" si="67"/>
        <v>8.2921694393016185</v>
      </c>
      <c r="AN105" s="4">
        <f t="shared" si="68"/>
        <v>7.0069250125345983E-2</v>
      </c>
      <c r="AP105" s="4">
        <f t="shared" si="69"/>
        <v>-0.11290322580942845</v>
      </c>
      <c r="AQ105" s="4">
        <f t="shared" si="70"/>
        <v>0.19555412343346973</v>
      </c>
      <c r="AR105" s="4">
        <f t="shared" si="71"/>
        <v>0.11290322580048832</v>
      </c>
      <c r="AS105" s="4">
        <f t="shared" si="72"/>
        <v>0.19555412343863132</v>
      </c>
    </row>
    <row r="106" spans="1:45" x14ac:dyDescent="0.3">
      <c r="A106" s="1">
        <v>14.083333333335759</v>
      </c>
      <c r="B106" s="2">
        <v>145</v>
      </c>
      <c r="C106" s="5"/>
      <c r="E106" s="2">
        <v>1</v>
      </c>
      <c r="F106" s="2">
        <f t="shared" si="41"/>
        <v>0.86602540377682191</v>
      </c>
      <c r="G106" s="2">
        <f t="shared" si="42"/>
        <v>0.50000000001319267</v>
      </c>
      <c r="H106" s="2">
        <f t="shared" si="43"/>
        <v>0.49999999997361472</v>
      </c>
      <c r="I106" s="2">
        <f t="shared" si="44"/>
        <v>0.86602540379967219</v>
      </c>
      <c r="J106" s="2">
        <f t="shared" si="45"/>
        <v>0.74999999998680744</v>
      </c>
      <c r="K106" s="2">
        <f t="shared" si="46"/>
        <v>0.43301270189983615</v>
      </c>
      <c r="L106" s="2">
        <f t="shared" si="47"/>
        <v>0.25000000001319267</v>
      </c>
      <c r="M106" s="2">
        <f t="shared" si="48"/>
        <v>0.43301270186556062</v>
      </c>
      <c r="N106" s="2">
        <f t="shared" si="49"/>
        <v>0.75000000000659639</v>
      </c>
      <c r="O106" s="2">
        <f t="shared" si="50"/>
        <v>0.43301270191126129</v>
      </c>
      <c r="P106" s="2">
        <f t="shared" si="51"/>
        <v>0.24999999999340369</v>
      </c>
      <c r="Q106" s="2">
        <f t="shared" si="52"/>
        <v>0.43301270187698576</v>
      </c>
      <c r="R106" s="2">
        <f t="shared" si="53"/>
        <v>0.24999999997361472</v>
      </c>
      <c r="S106" s="2">
        <f t="shared" si="54"/>
        <v>0.75000000002638523</v>
      </c>
      <c r="T106" s="5">
        <f t="shared" si="55"/>
        <v>145</v>
      </c>
      <c r="U106" s="2">
        <f t="shared" si="56"/>
        <v>125.57368354763918</v>
      </c>
      <c r="V106" s="2">
        <f t="shared" si="57"/>
        <v>72.500000001912937</v>
      </c>
      <c r="W106" s="2">
        <f t="shared" si="58"/>
        <v>72.499999996174139</v>
      </c>
      <c r="X106" s="2">
        <f t="shared" si="59"/>
        <v>125.57368355095247</v>
      </c>
      <c r="Z106" s="2">
        <f t="shared" si="38"/>
        <v>135.41734271481562</v>
      </c>
      <c r="AA106" s="5">
        <f t="shared" si="60"/>
        <v>8.7741935483871032</v>
      </c>
      <c r="AB106" s="5">
        <f t="shared" si="61"/>
        <v>9.5826572851843821</v>
      </c>
      <c r="AC106" s="5">
        <f t="shared" si="62"/>
        <v>-0.8084637367972789</v>
      </c>
      <c r="AD106" s="5">
        <f t="shared" si="73"/>
        <v>76.98647242455786</v>
      </c>
      <c r="AE106" s="5">
        <f t="shared" si="73"/>
        <v>91.827320645297306</v>
      </c>
      <c r="AF106" s="5">
        <f t="shared" si="73"/>
        <v>0.65361361371621984</v>
      </c>
      <c r="AG106" s="2">
        <f t="shared" si="39"/>
        <v>135.22015709558548</v>
      </c>
      <c r="AH106" s="2">
        <f t="shared" si="40"/>
        <v>136.35547172088218</v>
      </c>
      <c r="AI106" s="5">
        <f t="shared" si="63"/>
        <v>9.7798429044145223</v>
      </c>
      <c r="AJ106" s="5">
        <f t="shared" si="64"/>
        <v>-1.0056493560274191</v>
      </c>
      <c r="AK106" s="5">
        <f t="shared" si="65"/>
        <v>8.6445282791178215</v>
      </c>
      <c r="AL106" s="5">
        <f t="shared" si="66"/>
        <v>0.12966526926928168</v>
      </c>
      <c r="AM106" s="4">
        <f t="shared" si="67"/>
        <v>1.0113306272783629</v>
      </c>
      <c r="AN106" s="4">
        <f t="shared" si="68"/>
        <v>1.6813082054675323E-2</v>
      </c>
      <c r="AP106" s="4">
        <f t="shared" si="69"/>
        <v>7.5986745105579265</v>
      </c>
      <c r="AQ106" s="4">
        <f t="shared" si="70"/>
        <v>4.387096774309307</v>
      </c>
      <c r="AR106" s="4">
        <f t="shared" si="71"/>
        <v>4.3870967739620417</v>
      </c>
      <c r="AS106" s="4">
        <f t="shared" si="72"/>
        <v>7.5986745107584195</v>
      </c>
    </row>
    <row r="107" spans="1:45" x14ac:dyDescent="0.3">
      <c r="A107" s="1">
        <v>14.333333333335759</v>
      </c>
      <c r="B107" s="2">
        <v>148</v>
      </c>
      <c r="C107" s="5"/>
      <c r="E107" s="2">
        <v>1</v>
      </c>
      <c r="F107" s="2">
        <f t="shared" si="41"/>
        <v>-0.50000000001318801</v>
      </c>
      <c r="G107" s="2">
        <f t="shared" si="42"/>
        <v>0.86602540377682458</v>
      </c>
      <c r="H107" s="2">
        <f t="shared" si="43"/>
        <v>-0.49999999997362404</v>
      </c>
      <c r="I107" s="2">
        <f t="shared" si="44"/>
        <v>-0.86602540379966675</v>
      </c>
      <c r="J107" s="2">
        <f t="shared" si="45"/>
        <v>0.25000000001318801</v>
      </c>
      <c r="K107" s="2">
        <f t="shared" si="46"/>
        <v>-0.43301270189983343</v>
      </c>
      <c r="L107" s="2">
        <f t="shared" si="47"/>
        <v>0.74999999998681199</v>
      </c>
      <c r="M107" s="2">
        <f t="shared" si="48"/>
        <v>0.24999999999340602</v>
      </c>
      <c r="N107" s="2">
        <f t="shared" si="49"/>
        <v>0.43301270191125452</v>
      </c>
      <c r="O107" s="2">
        <f t="shared" si="50"/>
        <v>-0.75000000000659395</v>
      </c>
      <c r="P107" s="2">
        <f t="shared" si="51"/>
        <v>-0.43301270186557006</v>
      </c>
      <c r="Q107" s="2">
        <f t="shared" si="52"/>
        <v>0.43301270187699115</v>
      </c>
      <c r="R107" s="2">
        <f t="shared" si="53"/>
        <v>0.24999999997362404</v>
      </c>
      <c r="S107" s="2">
        <f t="shared" si="54"/>
        <v>0.7500000000263759</v>
      </c>
      <c r="T107" s="5">
        <f t="shared" si="55"/>
        <v>148</v>
      </c>
      <c r="U107" s="2">
        <f t="shared" si="56"/>
        <v>-74.000000001951818</v>
      </c>
      <c r="V107" s="2">
        <f t="shared" si="57"/>
        <v>128.17175975897004</v>
      </c>
      <c r="W107" s="2">
        <f t="shared" si="58"/>
        <v>-73.999999996096363</v>
      </c>
      <c r="X107" s="2">
        <f t="shared" si="59"/>
        <v>-128.17175976235069</v>
      </c>
      <c r="Z107" s="2">
        <f t="shared" si="38"/>
        <v>138.77319285630108</v>
      </c>
      <c r="AA107" s="5">
        <f t="shared" si="60"/>
        <v>11.774193548387103</v>
      </c>
      <c r="AB107" s="5">
        <f t="shared" si="61"/>
        <v>9.2268071436989203</v>
      </c>
      <c r="AC107" s="5">
        <f t="shared" si="62"/>
        <v>2.5473864046881829</v>
      </c>
      <c r="AD107" s="5">
        <f t="shared" si="73"/>
        <v>138.63163371488048</v>
      </c>
      <c r="AE107" s="5">
        <f t="shared" si="73"/>
        <v>85.133970067013422</v>
      </c>
      <c r="AF107" s="5">
        <f t="shared" si="73"/>
        <v>6.4891774947901864</v>
      </c>
      <c r="AG107" s="2">
        <f t="shared" si="39"/>
        <v>138.97037847553122</v>
      </c>
      <c r="AH107" s="2">
        <f t="shared" si="40"/>
        <v>135.9611004824219</v>
      </c>
      <c r="AI107" s="5">
        <f t="shared" si="63"/>
        <v>9.0296215244687801</v>
      </c>
      <c r="AJ107" s="5">
        <f t="shared" si="64"/>
        <v>2.7445720239183231</v>
      </c>
      <c r="AK107" s="5">
        <f t="shared" si="65"/>
        <v>12.038899517578102</v>
      </c>
      <c r="AL107" s="5">
        <f t="shared" si="66"/>
        <v>-0.26470596919099876</v>
      </c>
      <c r="AM107" s="4">
        <f t="shared" si="67"/>
        <v>7.53267559447512</v>
      </c>
      <c r="AN107" s="4">
        <f t="shared" si="68"/>
        <v>7.0069250125345983E-2</v>
      </c>
      <c r="AP107" s="4">
        <f t="shared" si="69"/>
        <v>-5.8870967743488301</v>
      </c>
      <c r="AQ107" s="4">
        <f t="shared" si="70"/>
        <v>10.196750721888424</v>
      </c>
      <c r="AR107" s="4">
        <f t="shared" si="71"/>
        <v>-5.8870967738829956</v>
      </c>
      <c r="AS107" s="4">
        <f t="shared" si="72"/>
        <v>-10.196750722157372</v>
      </c>
    </row>
    <row r="108" spans="1:45" x14ac:dyDescent="0.3">
      <c r="A108" s="1">
        <v>14.583333333335759</v>
      </c>
      <c r="B108" s="2">
        <v>144</v>
      </c>
      <c r="C108" s="5"/>
      <c r="E108" s="2">
        <v>1</v>
      </c>
      <c r="F108" s="2">
        <f t="shared" si="41"/>
        <v>-0.86602540377682014</v>
      </c>
      <c r="G108" s="2">
        <f t="shared" si="42"/>
        <v>-0.50000000001319556</v>
      </c>
      <c r="H108" s="2">
        <f t="shared" si="43"/>
        <v>0.49999999997360878</v>
      </c>
      <c r="I108" s="2">
        <f t="shared" si="44"/>
        <v>0.86602540379967563</v>
      </c>
      <c r="J108" s="2">
        <f t="shared" si="45"/>
        <v>0.74999999998680433</v>
      </c>
      <c r="K108" s="2">
        <f t="shared" si="46"/>
        <v>0.43301270189983776</v>
      </c>
      <c r="L108" s="2">
        <f t="shared" si="47"/>
        <v>0.25000000001319556</v>
      </c>
      <c r="M108" s="2">
        <f t="shared" si="48"/>
        <v>-0.43301270186555457</v>
      </c>
      <c r="N108" s="2">
        <f t="shared" si="49"/>
        <v>-0.75000000000659783</v>
      </c>
      <c r="O108" s="2">
        <f t="shared" si="50"/>
        <v>-0.43301270191126551</v>
      </c>
      <c r="P108" s="2">
        <f t="shared" si="51"/>
        <v>-0.24999999999340217</v>
      </c>
      <c r="Q108" s="2">
        <f t="shared" si="52"/>
        <v>0.43301270187698232</v>
      </c>
      <c r="R108" s="2">
        <f t="shared" si="53"/>
        <v>0.24999999997360878</v>
      </c>
      <c r="S108" s="2">
        <f t="shared" si="54"/>
        <v>0.75000000002639122</v>
      </c>
      <c r="T108" s="5">
        <f t="shared" si="55"/>
        <v>144</v>
      </c>
      <c r="U108" s="2">
        <f t="shared" si="56"/>
        <v>-124.7076581438621</v>
      </c>
      <c r="V108" s="2">
        <f t="shared" si="57"/>
        <v>-72.000000001900162</v>
      </c>
      <c r="W108" s="2">
        <f t="shared" si="58"/>
        <v>71.999999996199662</v>
      </c>
      <c r="X108" s="2">
        <f t="shared" si="59"/>
        <v>124.7076581471533</v>
      </c>
      <c r="Z108" s="2">
        <f t="shared" si="38"/>
        <v>137.29360072694871</v>
      </c>
      <c r="AA108" s="5">
        <f t="shared" si="60"/>
        <v>7.7741935483871032</v>
      </c>
      <c r="AB108" s="5">
        <f t="shared" si="61"/>
        <v>6.7063992730512894</v>
      </c>
      <c r="AC108" s="5">
        <f t="shared" si="62"/>
        <v>1.0677942753358138</v>
      </c>
      <c r="AD108" s="5">
        <f t="shared" si="73"/>
        <v>60.438085327783661</v>
      </c>
      <c r="AE108" s="5">
        <f t="shared" si="73"/>
        <v>44.975791209582866</v>
      </c>
      <c r="AF108" s="5">
        <f t="shared" si="73"/>
        <v>1.1401846144399359</v>
      </c>
      <c r="AG108" s="2">
        <f t="shared" si="39"/>
        <v>137.09641510771857</v>
      </c>
      <c r="AH108" s="2">
        <f t="shared" si="40"/>
        <v>136.35547172088218</v>
      </c>
      <c r="AI108" s="5">
        <f t="shared" si="63"/>
        <v>6.9035848922814296</v>
      </c>
      <c r="AJ108" s="5">
        <f t="shared" si="64"/>
        <v>0.87060865610567362</v>
      </c>
      <c r="AK108" s="5">
        <f t="shared" si="65"/>
        <v>7.6445282791178215</v>
      </c>
      <c r="AL108" s="5">
        <f t="shared" si="66"/>
        <v>0.12966526926928168</v>
      </c>
      <c r="AM108" s="4">
        <f t="shared" si="67"/>
        <v>0.75795943208612704</v>
      </c>
      <c r="AN108" s="4">
        <f t="shared" si="68"/>
        <v>1.6813082054675323E-2</v>
      </c>
      <c r="AP108" s="4">
        <f t="shared" si="69"/>
        <v>-6.732649106781091</v>
      </c>
      <c r="AQ108" s="4">
        <f t="shared" si="70"/>
        <v>-3.8870967742961362</v>
      </c>
      <c r="AR108" s="4">
        <f t="shared" si="71"/>
        <v>3.887096773988381</v>
      </c>
      <c r="AS108" s="4">
        <f t="shared" si="72"/>
        <v>6.7326491069587746</v>
      </c>
    </row>
    <row r="109" spans="1:45" x14ac:dyDescent="0.3">
      <c r="A109" s="1">
        <v>14.833333333335759</v>
      </c>
      <c r="B109" s="2">
        <v>140</v>
      </c>
      <c r="C109" s="5"/>
      <c r="E109" s="2">
        <v>1</v>
      </c>
      <c r="F109" s="2">
        <f t="shared" si="41"/>
        <v>0.50000000001319089</v>
      </c>
      <c r="G109" s="2">
        <f t="shared" si="42"/>
        <v>-0.8660254037768228</v>
      </c>
      <c r="H109" s="2">
        <f t="shared" si="43"/>
        <v>-0.4999999999736181</v>
      </c>
      <c r="I109" s="2">
        <f t="shared" si="44"/>
        <v>-0.86602540379967019</v>
      </c>
      <c r="J109" s="2">
        <f t="shared" si="45"/>
        <v>0.25000000001319089</v>
      </c>
      <c r="K109" s="2">
        <f t="shared" si="46"/>
        <v>-0.43301270189983504</v>
      </c>
      <c r="L109" s="2">
        <f t="shared" si="47"/>
        <v>0.749999999986809</v>
      </c>
      <c r="M109" s="2">
        <f t="shared" si="48"/>
        <v>-0.2499999999934045</v>
      </c>
      <c r="N109" s="2">
        <f t="shared" si="49"/>
        <v>-0.43301270191125873</v>
      </c>
      <c r="O109" s="2">
        <f t="shared" si="50"/>
        <v>0.75000000000659539</v>
      </c>
      <c r="P109" s="2">
        <f t="shared" si="51"/>
        <v>0.43301270186556401</v>
      </c>
      <c r="Q109" s="2">
        <f t="shared" si="52"/>
        <v>0.4330127018769877</v>
      </c>
      <c r="R109" s="2">
        <f t="shared" si="53"/>
        <v>0.2499999999736181</v>
      </c>
      <c r="S109" s="2">
        <f t="shared" si="54"/>
        <v>0.75000000002638179</v>
      </c>
      <c r="T109" s="5">
        <f t="shared" si="55"/>
        <v>140</v>
      </c>
      <c r="U109" s="2">
        <f t="shared" si="56"/>
        <v>70.000000001846729</v>
      </c>
      <c r="V109" s="2">
        <f t="shared" si="57"/>
        <v>-121.24355652875519</v>
      </c>
      <c r="W109" s="2">
        <f t="shared" si="58"/>
        <v>-69.999999996306528</v>
      </c>
      <c r="X109" s="2">
        <f t="shared" si="59"/>
        <v>-121.24355653195383</v>
      </c>
      <c r="Z109" s="2">
        <f t="shared" si="38"/>
        <v>133.14900810854272</v>
      </c>
      <c r="AA109" s="5">
        <f t="shared" si="60"/>
        <v>3.7741935483871032</v>
      </c>
      <c r="AB109" s="5">
        <f t="shared" si="61"/>
        <v>6.8509918914572836</v>
      </c>
      <c r="AC109" s="5">
        <f t="shared" si="62"/>
        <v>-3.0767983430701804</v>
      </c>
      <c r="AD109" s="5">
        <f t="shared" si="73"/>
        <v>14.244536940686833</v>
      </c>
      <c r="AE109" s="5">
        <f t="shared" si="73"/>
        <v>46.936089896813449</v>
      </c>
      <c r="AF109" s="5">
        <f t="shared" si="73"/>
        <v>9.4666880439194081</v>
      </c>
      <c r="AG109" s="2">
        <f t="shared" si="39"/>
        <v>133.34619372777286</v>
      </c>
      <c r="AH109" s="2">
        <f t="shared" si="40"/>
        <v>135.9611004824219</v>
      </c>
      <c r="AI109" s="5">
        <f t="shared" si="63"/>
        <v>6.6538062722271434</v>
      </c>
      <c r="AJ109" s="5">
        <f t="shared" si="64"/>
        <v>-2.8796127238400402</v>
      </c>
      <c r="AK109" s="5">
        <f t="shared" si="65"/>
        <v>4.0388995175781019</v>
      </c>
      <c r="AL109" s="5">
        <f t="shared" si="66"/>
        <v>-0.26470596919099876</v>
      </c>
      <c r="AM109" s="4">
        <f t="shared" si="67"/>
        <v>8.2921694393014551</v>
      </c>
      <c r="AN109" s="4">
        <f t="shared" si="68"/>
        <v>7.0069250125345983E-2</v>
      </c>
      <c r="AP109" s="4">
        <f t="shared" si="69"/>
        <v>1.8870967742433367</v>
      </c>
      <c r="AQ109" s="4">
        <f t="shared" si="70"/>
        <v>-3.2685474916738206</v>
      </c>
      <c r="AR109" s="4">
        <f t="shared" si="71"/>
        <v>-1.8870967740939812</v>
      </c>
      <c r="AS109" s="4">
        <f t="shared" si="72"/>
        <v>-3.2685474917600512</v>
      </c>
    </row>
    <row r="110" spans="1:45" x14ac:dyDescent="0.3">
      <c r="A110" s="1">
        <v>15.208333333335759</v>
      </c>
      <c r="B110" s="2">
        <v>148</v>
      </c>
      <c r="C110" s="5"/>
      <c r="E110" s="2">
        <v>1</v>
      </c>
      <c r="F110" s="2">
        <f t="shared" si="41"/>
        <v>0.25881904508780229</v>
      </c>
      <c r="G110" s="2">
        <f t="shared" si="42"/>
        <v>0.96592582629301205</v>
      </c>
      <c r="H110" s="2">
        <f t="shared" si="43"/>
        <v>-0.86602540379967641</v>
      </c>
      <c r="I110" s="2">
        <f t="shared" si="44"/>
        <v>0.4999999999736075</v>
      </c>
      <c r="J110" s="2">
        <f t="shared" si="45"/>
        <v>6.6987298100161838E-2</v>
      </c>
      <c r="K110" s="2">
        <f t="shared" si="46"/>
        <v>0.24999999998680378</v>
      </c>
      <c r="L110" s="2">
        <f t="shared" si="47"/>
        <v>0.93301270189983809</v>
      </c>
      <c r="M110" s="2">
        <f t="shared" si="48"/>
        <v>-0.22414386803321062</v>
      </c>
      <c r="N110" s="2">
        <f t="shared" si="49"/>
        <v>0.12940952253707028</v>
      </c>
      <c r="O110" s="2">
        <f t="shared" si="50"/>
        <v>0.4829629131210128</v>
      </c>
      <c r="P110" s="2">
        <f t="shared" si="51"/>
        <v>-0.83651630375594188</v>
      </c>
      <c r="Q110" s="2">
        <f t="shared" si="52"/>
        <v>-0.43301270187698165</v>
      </c>
      <c r="R110" s="2">
        <f t="shared" si="53"/>
        <v>0.75000000002639255</v>
      </c>
      <c r="S110" s="2">
        <f t="shared" si="54"/>
        <v>0.2499999999736075</v>
      </c>
      <c r="T110" s="5">
        <f t="shared" si="55"/>
        <v>148</v>
      </c>
      <c r="U110" s="2">
        <f t="shared" si="56"/>
        <v>38.305218672994741</v>
      </c>
      <c r="V110" s="2">
        <f t="shared" si="57"/>
        <v>142.95702229136577</v>
      </c>
      <c r="W110" s="2">
        <f t="shared" si="58"/>
        <v>-128.17175976235211</v>
      </c>
      <c r="X110" s="2">
        <f t="shared" si="59"/>
        <v>73.999999996093905</v>
      </c>
      <c r="Z110" s="2">
        <f t="shared" si="38"/>
        <v>138.17289217537646</v>
      </c>
      <c r="AA110" s="5">
        <f t="shared" si="60"/>
        <v>11.774193548387103</v>
      </c>
      <c r="AB110" s="5">
        <f t="shared" si="61"/>
        <v>9.827107824623539</v>
      </c>
      <c r="AC110" s="5">
        <f t="shared" si="62"/>
        <v>1.9470857237635641</v>
      </c>
      <c r="AD110" s="5">
        <f t="shared" si="73"/>
        <v>138.63163371488048</v>
      </c>
      <c r="AE110" s="5">
        <f t="shared" si="73"/>
        <v>96.572048196777189</v>
      </c>
      <c r="AF110" s="5">
        <f t="shared" si="73"/>
        <v>3.7911428156838824</v>
      </c>
      <c r="AG110" s="2">
        <f t="shared" si="39"/>
        <v>137.48337830672753</v>
      </c>
      <c r="AH110" s="2">
        <f t="shared" si="40"/>
        <v>136.84779997030097</v>
      </c>
      <c r="AI110" s="5">
        <f t="shared" si="63"/>
        <v>10.516621693272469</v>
      </c>
      <c r="AJ110" s="5">
        <f t="shared" si="64"/>
        <v>1.2575718551146338</v>
      </c>
      <c r="AK110" s="5">
        <f t="shared" si="65"/>
        <v>11.152200029699031</v>
      </c>
      <c r="AL110" s="5">
        <f t="shared" si="66"/>
        <v>0.62199351868807184</v>
      </c>
      <c r="AM110" s="4">
        <f t="shared" si="67"/>
        <v>1.5814869707764614</v>
      </c>
      <c r="AN110" s="4">
        <f t="shared" si="68"/>
        <v>0.38687593728996877</v>
      </c>
      <c r="AP110" s="4">
        <f t="shared" si="69"/>
        <v>3.0473855308725124</v>
      </c>
      <c r="AQ110" s="4">
        <f t="shared" si="70"/>
        <v>11.372997632159665</v>
      </c>
      <c r="AR110" s="4">
        <f t="shared" si="71"/>
        <v>-10.196750722157486</v>
      </c>
      <c r="AS110" s="4">
        <f t="shared" si="72"/>
        <v>5.8870967738828011</v>
      </c>
    </row>
    <row r="111" spans="1:45" x14ac:dyDescent="0.3">
      <c r="A111" s="1">
        <v>15.458333333335759</v>
      </c>
      <c r="B111" s="2">
        <v>145</v>
      </c>
      <c r="C111" s="5"/>
      <c r="E111" s="2">
        <v>1</v>
      </c>
      <c r="F111" s="2">
        <f t="shared" si="41"/>
        <v>-0.96592582629301071</v>
      </c>
      <c r="G111" s="2">
        <f t="shared" si="42"/>
        <v>0.25881904508780745</v>
      </c>
      <c r="H111" s="2">
        <f t="shared" si="43"/>
        <v>0.86602540379967097</v>
      </c>
      <c r="I111" s="2">
        <f t="shared" si="44"/>
        <v>-0.49999999997361683</v>
      </c>
      <c r="J111" s="2">
        <f t="shared" si="45"/>
        <v>0.93301270189983554</v>
      </c>
      <c r="K111" s="2">
        <f t="shared" si="46"/>
        <v>-0.24999999998680841</v>
      </c>
      <c r="L111" s="2">
        <f t="shared" si="47"/>
        <v>6.6987298100164502E-2</v>
      </c>
      <c r="M111" s="2">
        <f t="shared" si="48"/>
        <v>-0.83651630375593544</v>
      </c>
      <c r="N111" s="2">
        <f t="shared" si="49"/>
        <v>0.48296291312102119</v>
      </c>
      <c r="O111" s="2">
        <f t="shared" si="50"/>
        <v>-0.12940952253707527</v>
      </c>
      <c r="P111" s="2">
        <f t="shared" si="51"/>
        <v>0.22414386803321371</v>
      </c>
      <c r="Q111" s="2">
        <f t="shared" si="52"/>
        <v>-0.43301270187698698</v>
      </c>
      <c r="R111" s="2">
        <f t="shared" si="53"/>
        <v>0.75000000002638312</v>
      </c>
      <c r="S111" s="2">
        <f t="shared" si="54"/>
        <v>0.24999999997361683</v>
      </c>
      <c r="T111" s="5">
        <f t="shared" si="55"/>
        <v>145</v>
      </c>
      <c r="U111" s="2">
        <f t="shared" si="56"/>
        <v>-140.05924481248655</v>
      </c>
      <c r="V111" s="2">
        <f t="shared" si="57"/>
        <v>37.52876153773208</v>
      </c>
      <c r="W111" s="2">
        <f t="shared" si="58"/>
        <v>125.5736835509523</v>
      </c>
      <c r="X111" s="2">
        <f t="shared" si="59"/>
        <v>-72.499999996174438</v>
      </c>
      <c r="Z111" s="2">
        <f t="shared" si="38"/>
        <v>138.12057920171353</v>
      </c>
      <c r="AA111" s="5">
        <f t="shared" si="60"/>
        <v>8.7741935483871032</v>
      </c>
      <c r="AB111" s="5">
        <f t="shared" si="61"/>
        <v>6.8794207982864748</v>
      </c>
      <c r="AC111" s="5">
        <f t="shared" si="62"/>
        <v>1.8947727501006284</v>
      </c>
      <c r="AD111" s="5">
        <f t="shared" si="73"/>
        <v>76.98647242455786</v>
      </c>
      <c r="AE111" s="5">
        <f t="shared" si="73"/>
        <v>47.326430519896519</v>
      </c>
      <c r="AF111" s="5">
        <f t="shared" si="73"/>
        <v>3.5901637745238983</v>
      </c>
      <c r="AG111" s="2">
        <f t="shared" si="39"/>
        <v>138.81009307036246</v>
      </c>
      <c r="AH111" s="2">
        <f t="shared" si="40"/>
        <v>135.46877223300311</v>
      </c>
      <c r="AI111" s="5">
        <f t="shared" si="63"/>
        <v>6.1899069296375444</v>
      </c>
      <c r="AJ111" s="5">
        <f t="shared" si="64"/>
        <v>2.5842866187495588</v>
      </c>
      <c r="AK111" s="5">
        <f t="shared" si="65"/>
        <v>9.5312277669968921</v>
      </c>
      <c r="AL111" s="5">
        <f t="shared" si="66"/>
        <v>-0.75703421860978892</v>
      </c>
      <c r="AM111" s="4">
        <f t="shared" si="67"/>
        <v>6.6785373278480273</v>
      </c>
      <c r="AN111" s="4">
        <f t="shared" si="68"/>
        <v>0.57310080814613373</v>
      </c>
      <c r="AP111" s="4">
        <f t="shared" si="69"/>
        <v>-8.4752201532806168</v>
      </c>
      <c r="AQ111" s="4">
        <f t="shared" si="70"/>
        <v>2.2709283956091508</v>
      </c>
      <c r="AR111" s="4">
        <f t="shared" si="71"/>
        <v>7.5986745107584088</v>
      </c>
      <c r="AS111" s="4">
        <f t="shared" si="72"/>
        <v>-4.3870967739620603</v>
      </c>
    </row>
    <row r="112" spans="1:45" x14ac:dyDescent="0.3">
      <c r="A112" s="1">
        <v>15.583333333335759</v>
      </c>
      <c r="B112" s="2">
        <v>146</v>
      </c>
      <c r="C112" s="5"/>
      <c r="E112" s="2">
        <v>1</v>
      </c>
      <c r="F112" s="2">
        <f t="shared" si="41"/>
        <v>-0.8660254037768238</v>
      </c>
      <c r="G112" s="2">
        <f t="shared" si="42"/>
        <v>-0.50000000001318923</v>
      </c>
      <c r="H112" s="2">
        <f t="shared" si="43"/>
        <v>0.49999999997362149</v>
      </c>
      <c r="I112" s="2">
        <f t="shared" si="44"/>
        <v>0.8660254037996683</v>
      </c>
      <c r="J112" s="2">
        <f t="shared" si="45"/>
        <v>0.74999999998681066</v>
      </c>
      <c r="K112" s="2">
        <f t="shared" si="46"/>
        <v>0.4330127018998341</v>
      </c>
      <c r="L112" s="2">
        <f t="shared" si="47"/>
        <v>0.25000000001318923</v>
      </c>
      <c r="M112" s="2">
        <f t="shared" si="48"/>
        <v>-0.43301270186556745</v>
      </c>
      <c r="N112" s="2">
        <f t="shared" si="49"/>
        <v>-0.75000000000659461</v>
      </c>
      <c r="O112" s="2">
        <f t="shared" si="50"/>
        <v>-0.43301270191125635</v>
      </c>
      <c r="P112" s="2">
        <f t="shared" si="51"/>
        <v>-0.24999999999340536</v>
      </c>
      <c r="Q112" s="2">
        <f t="shared" si="52"/>
        <v>0.4330127018769897</v>
      </c>
      <c r="R112" s="2">
        <f t="shared" si="53"/>
        <v>0.24999999997362149</v>
      </c>
      <c r="S112" s="2">
        <f t="shared" si="54"/>
        <v>0.75000000002637857</v>
      </c>
      <c r="T112" s="5">
        <f t="shared" si="55"/>
        <v>146</v>
      </c>
      <c r="U112" s="2">
        <f t="shared" si="56"/>
        <v>-126.43970895141628</v>
      </c>
      <c r="V112" s="2">
        <f t="shared" si="57"/>
        <v>-73.000000001925628</v>
      </c>
      <c r="W112" s="2">
        <f t="shared" si="58"/>
        <v>72.99999999614873</v>
      </c>
      <c r="X112" s="2">
        <f t="shared" si="59"/>
        <v>126.43970895475157</v>
      </c>
      <c r="Z112" s="2">
        <f t="shared" si="38"/>
        <v>137.29360072694874</v>
      </c>
      <c r="AA112" s="5">
        <f t="shared" si="60"/>
        <v>9.7741935483871032</v>
      </c>
      <c r="AB112" s="5">
        <f t="shared" si="61"/>
        <v>8.7063992730512609</v>
      </c>
      <c r="AC112" s="5">
        <f t="shared" si="62"/>
        <v>1.0677942753358423</v>
      </c>
      <c r="AD112" s="5">
        <f t="shared" si="73"/>
        <v>95.534859521332066</v>
      </c>
      <c r="AE112" s="5">
        <f t="shared" si="73"/>
        <v>75.801388301787526</v>
      </c>
      <c r="AF112" s="5">
        <f t="shared" si="73"/>
        <v>1.1401846144399965</v>
      </c>
      <c r="AG112" s="2">
        <f t="shared" si="39"/>
        <v>137.0964151077186</v>
      </c>
      <c r="AH112" s="2">
        <f t="shared" si="40"/>
        <v>136.35547172088218</v>
      </c>
      <c r="AI112" s="5">
        <f t="shared" si="63"/>
        <v>8.9035848922814012</v>
      </c>
      <c r="AJ112" s="5">
        <f t="shared" si="64"/>
        <v>0.87060865610570204</v>
      </c>
      <c r="AK112" s="5">
        <f t="shared" si="65"/>
        <v>9.6445282791178215</v>
      </c>
      <c r="AL112" s="5">
        <f t="shared" si="66"/>
        <v>0.12966526926928168</v>
      </c>
      <c r="AM112" s="4">
        <f t="shared" si="67"/>
        <v>0.75795943208617655</v>
      </c>
      <c r="AN112" s="4">
        <f t="shared" si="68"/>
        <v>1.6813082054675323E-2</v>
      </c>
      <c r="AP112" s="4">
        <f t="shared" si="69"/>
        <v>-8.4646999143347674</v>
      </c>
      <c r="AQ112" s="4">
        <f t="shared" si="70"/>
        <v>-4.8870967743224654</v>
      </c>
      <c r="AR112" s="4">
        <f t="shared" si="71"/>
        <v>4.8870967739357232</v>
      </c>
      <c r="AS112" s="4">
        <f t="shared" si="72"/>
        <v>8.4646999145580537</v>
      </c>
    </row>
    <row r="113" spans="1:45" x14ac:dyDescent="0.3">
      <c r="A113" s="8">
        <v>15.833333333335759</v>
      </c>
      <c r="B113" s="9">
        <v>170</v>
      </c>
      <c r="C113" s="5"/>
      <c r="E113" s="2">
        <v>1</v>
      </c>
      <c r="F113" s="2">
        <f t="shared" si="41"/>
        <v>0.50000000001319689</v>
      </c>
      <c r="G113" s="2">
        <f t="shared" si="42"/>
        <v>-0.86602540377681947</v>
      </c>
      <c r="H113" s="2">
        <f t="shared" si="43"/>
        <v>-0.49999999997360622</v>
      </c>
      <c r="I113" s="2">
        <f t="shared" si="44"/>
        <v>-0.86602540379967707</v>
      </c>
      <c r="J113" s="2">
        <f t="shared" si="45"/>
        <v>0.25000000001319689</v>
      </c>
      <c r="K113" s="2">
        <f t="shared" si="46"/>
        <v>-0.43301270189983859</v>
      </c>
      <c r="L113" s="2">
        <f t="shared" si="47"/>
        <v>0.74999999998680322</v>
      </c>
      <c r="M113" s="2">
        <f t="shared" si="48"/>
        <v>-0.24999999999340156</v>
      </c>
      <c r="N113" s="2">
        <f t="shared" si="49"/>
        <v>-0.43301270191126739</v>
      </c>
      <c r="O113" s="2">
        <f t="shared" si="50"/>
        <v>0.7500000000065985</v>
      </c>
      <c r="P113" s="2">
        <f t="shared" si="51"/>
        <v>0.43301270186555207</v>
      </c>
      <c r="Q113" s="2">
        <f t="shared" si="52"/>
        <v>0.43301270187698088</v>
      </c>
      <c r="R113" s="2">
        <f t="shared" si="53"/>
        <v>0.24999999997360622</v>
      </c>
      <c r="S113" s="2">
        <f t="shared" si="54"/>
        <v>0.75000000002639378</v>
      </c>
      <c r="T113" s="5">
        <f t="shared" si="55"/>
        <v>170</v>
      </c>
      <c r="U113" s="2">
        <f t="shared" si="56"/>
        <v>85.000000002243468</v>
      </c>
      <c r="V113" s="2">
        <f t="shared" si="57"/>
        <v>-147.2243186420593</v>
      </c>
      <c r="W113" s="2">
        <f t="shared" si="58"/>
        <v>-84.999999995513065</v>
      </c>
      <c r="X113" s="2">
        <f t="shared" si="59"/>
        <v>-147.22431864594509</v>
      </c>
      <c r="Z113" s="2">
        <f t="shared" si="38"/>
        <v>133.14900810854269</v>
      </c>
      <c r="AA113" s="5">
        <f t="shared" si="60"/>
        <v>33.774193548387103</v>
      </c>
      <c r="AB113" s="5">
        <f t="shared" si="61"/>
        <v>36.850991891457312</v>
      </c>
      <c r="AC113" s="5">
        <f t="shared" si="62"/>
        <v>-3.0767983430702088</v>
      </c>
      <c r="AD113" s="5">
        <f t="shared" si="73"/>
        <v>1140.696149843913</v>
      </c>
      <c r="AE113" s="5">
        <f t="shared" si="73"/>
        <v>1357.9956033842525</v>
      </c>
      <c r="AF113" s="5">
        <f t="shared" si="73"/>
        <v>9.4666880439195822</v>
      </c>
      <c r="AG113" s="2">
        <f t="shared" si="39"/>
        <v>133.34619372777283</v>
      </c>
      <c r="AH113" s="2">
        <f t="shared" si="40"/>
        <v>135.9611004824219</v>
      </c>
      <c r="AI113" s="5">
        <f t="shared" si="63"/>
        <v>36.653806272227172</v>
      </c>
      <c r="AJ113" s="5">
        <f t="shared" si="64"/>
        <v>-2.8796127238400686</v>
      </c>
      <c r="AK113" s="5">
        <f t="shared" si="65"/>
        <v>34.038899517578102</v>
      </c>
      <c r="AL113" s="5">
        <f t="shared" si="66"/>
        <v>-0.26470596919099876</v>
      </c>
      <c r="AM113" s="4">
        <f t="shared" si="67"/>
        <v>8.2921694393016185</v>
      </c>
      <c r="AN113" s="4">
        <f t="shared" si="68"/>
        <v>7.0069250125345983E-2</v>
      </c>
      <c r="AP113" s="4">
        <f t="shared" si="69"/>
        <v>16.887096774639264</v>
      </c>
      <c r="AQ113" s="4">
        <f t="shared" si="70"/>
        <v>-29.249309604978393</v>
      </c>
      <c r="AR113" s="4">
        <f t="shared" si="71"/>
        <v>-16.887096773302122</v>
      </c>
      <c r="AS113" s="4">
        <f t="shared" si="72"/>
        <v>-29.249309605750391</v>
      </c>
    </row>
    <row r="114" spans="1:45" x14ac:dyDescent="0.3">
      <c r="A114" s="1">
        <v>16.083333333335759</v>
      </c>
      <c r="B114" s="2">
        <v>150</v>
      </c>
      <c r="C114" s="5"/>
      <c r="E114" s="2">
        <v>1</v>
      </c>
      <c r="F114" s="2">
        <f t="shared" si="41"/>
        <v>0.86602540377682213</v>
      </c>
      <c r="G114" s="2">
        <f t="shared" si="42"/>
        <v>0.50000000001319223</v>
      </c>
      <c r="H114" s="2">
        <f t="shared" si="43"/>
        <v>0.49999999997361555</v>
      </c>
      <c r="I114" s="2">
        <f t="shared" si="44"/>
        <v>0.86602540379967174</v>
      </c>
      <c r="J114" s="2">
        <f t="shared" si="45"/>
        <v>0.74999999998680777</v>
      </c>
      <c r="K114" s="2">
        <f t="shared" si="46"/>
        <v>0.43301270189983587</v>
      </c>
      <c r="L114" s="2">
        <f t="shared" si="47"/>
        <v>0.25000000001319223</v>
      </c>
      <c r="M114" s="2">
        <f t="shared" si="48"/>
        <v>0.43301270186556146</v>
      </c>
      <c r="N114" s="2">
        <f t="shared" si="49"/>
        <v>0.75000000000659617</v>
      </c>
      <c r="O114" s="2">
        <f t="shared" si="50"/>
        <v>0.43301270191126068</v>
      </c>
      <c r="P114" s="2">
        <f t="shared" si="51"/>
        <v>0.24999999999340389</v>
      </c>
      <c r="Q114" s="2">
        <f t="shared" si="52"/>
        <v>0.43301270187698626</v>
      </c>
      <c r="R114" s="2">
        <f t="shared" si="53"/>
        <v>0.24999999997361555</v>
      </c>
      <c r="S114" s="2">
        <f t="shared" si="54"/>
        <v>0.75000000002638445</v>
      </c>
      <c r="T114" s="5">
        <f t="shared" si="55"/>
        <v>150</v>
      </c>
      <c r="U114" s="2">
        <f t="shared" si="56"/>
        <v>129.90381056652333</v>
      </c>
      <c r="V114" s="2">
        <f t="shared" si="57"/>
        <v>75.000000001978833</v>
      </c>
      <c r="W114" s="2">
        <f t="shared" si="58"/>
        <v>74.999999996042334</v>
      </c>
      <c r="X114" s="2">
        <f t="shared" si="59"/>
        <v>129.90381056995076</v>
      </c>
      <c r="Z114" s="2">
        <f t="shared" si="38"/>
        <v>135.41734271481562</v>
      </c>
      <c r="AA114" s="5">
        <f t="shared" si="60"/>
        <v>13.774193548387103</v>
      </c>
      <c r="AB114" s="5">
        <f t="shared" si="61"/>
        <v>14.582657285184382</v>
      </c>
      <c r="AC114" s="5">
        <f t="shared" si="62"/>
        <v>-0.8084637367972789</v>
      </c>
      <c r="AD114" s="5">
        <f t="shared" si="73"/>
        <v>189.72840790842889</v>
      </c>
      <c r="AE114" s="5">
        <f t="shared" si="73"/>
        <v>212.65389349714113</v>
      </c>
      <c r="AF114" s="5">
        <f t="shared" si="73"/>
        <v>0.65361361371621984</v>
      </c>
      <c r="AG114" s="2">
        <f t="shared" si="39"/>
        <v>135.22015709558548</v>
      </c>
      <c r="AH114" s="2">
        <f t="shared" si="40"/>
        <v>136.35547172088218</v>
      </c>
      <c r="AI114" s="5">
        <f t="shared" si="63"/>
        <v>14.779842904414522</v>
      </c>
      <c r="AJ114" s="5">
        <f t="shared" si="64"/>
        <v>-1.0056493560274191</v>
      </c>
      <c r="AK114" s="5">
        <f t="shared" si="65"/>
        <v>13.644528279117822</v>
      </c>
      <c r="AL114" s="5">
        <f t="shared" si="66"/>
        <v>0.12966526926928168</v>
      </c>
      <c r="AM114" s="4">
        <f t="shared" si="67"/>
        <v>1.0113306272783629</v>
      </c>
      <c r="AN114" s="4">
        <f t="shared" si="68"/>
        <v>1.6813082054675323E-2</v>
      </c>
      <c r="AP114" s="4">
        <f t="shared" si="69"/>
        <v>11.928801529442039</v>
      </c>
      <c r="AQ114" s="4">
        <f t="shared" si="70"/>
        <v>6.887096774375264</v>
      </c>
      <c r="AR114" s="4">
        <f t="shared" si="71"/>
        <v>6.8870967738301268</v>
      </c>
      <c r="AS114" s="4">
        <f t="shared" si="72"/>
        <v>11.928801529756774</v>
      </c>
    </row>
    <row r="115" spans="1:45" x14ac:dyDescent="0.3">
      <c r="A115" s="1">
        <v>16.333333333335759</v>
      </c>
      <c r="B115" s="2">
        <v>135</v>
      </c>
      <c r="C115" s="5"/>
      <c r="E115" s="2">
        <v>1</v>
      </c>
      <c r="F115" s="2">
        <f t="shared" si="41"/>
        <v>-0.50000000001318756</v>
      </c>
      <c r="G115" s="2">
        <f t="shared" si="42"/>
        <v>0.8660254037768248</v>
      </c>
      <c r="H115" s="2">
        <f t="shared" si="43"/>
        <v>-0.49999999997362493</v>
      </c>
      <c r="I115" s="2">
        <f t="shared" si="44"/>
        <v>-0.8660254037996663</v>
      </c>
      <c r="J115" s="2">
        <f t="shared" si="45"/>
        <v>0.25000000001318756</v>
      </c>
      <c r="K115" s="2">
        <f t="shared" si="46"/>
        <v>-0.43301270189983315</v>
      </c>
      <c r="L115" s="2">
        <f t="shared" si="47"/>
        <v>0.74999999998681244</v>
      </c>
      <c r="M115" s="2">
        <f t="shared" si="48"/>
        <v>0.24999999999340625</v>
      </c>
      <c r="N115" s="2">
        <f t="shared" si="49"/>
        <v>0.43301270191125391</v>
      </c>
      <c r="O115" s="2">
        <f t="shared" si="50"/>
        <v>-0.75000000000659373</v>
      </c>
      <c r="P115" s="2">
        <f t="shared" si="51"/>
        <v>-0.43301270186557089</v>
      </c>
      <c r="Q115" s="2">
        <f t="shared" si="52"/>
        <v>0.43301270187699165</v>
      </c>
      <c r="R115" s="2">
        <f t="shared" si="53"/>
        <v>0.24999999997362493</v>
      </c>
      <c r="S115" s="2">
        <f t="shared" si="54"/>
        <v>0.75000000002637512</v>
      </c>
      <c r="T115" s="5">
        <f t="shared" si="55"/>
        <v>135</v>
      </c>
      <c r="U115" s="2">
        <f t="shared" si="56"/>
        <v>-67.500000001780322</v>
      </c>
      <c r="V115" s="2">
        <f t="shared" si="57"/>
        <v>116.91342950987135</v>
      </c>
      <c r="W115" s="2">
        <f t="shared" si="58"/>
        <v>-67.499999996439371</v>
      </c>
      <c r="X115" s="2">
        <f t="shared" si="59"/>
        <v>-116.91342951295495</v>
      </c>
      <c r="Z115" s="2">
        <f t="shared" si="38"/>
        <v>138.77319285630111</v>
      </c>
      <c r="AA115" s="5">
        <f t="shared" si="60"/>
        <v>-1.2258064516128968</v>
      </c>
      <c r="AB115" s="5">
        <f t="shared" si="61"/>
        <v>-3.7731928563011081</v>
      </c>
      <c r="AC115" s="5">
        <f t="shared" si="62"/>
        <v>2.5473864046882113</v>
      </c>
      <c r="AD115" s="5">
        <f t="shared" si="73"/>
        <v>1.502601456815801</v>
      </c>
      <c r="AE115" s="5">
        <f t="shared" si="73"/>
        <v>14.236984330841715</v>
      </c>
      <c r="AF115" s="5">
        <f t="shared" si="73"/>
        <v>6.4891774947903311</v>
      </c>
      <c r="AG115" s="2">
        <f t="shared" si="39"/>
        <v>138.97037847553122</v>
      </c>
      <c r="AH115" s="2">
        <f t="shared" si="40"/>
        <v>135.96110048242193</v>
      </c>
      <c r="AI115" s="5">
        <f t="shared" si="63"/>
        <v>-3.9703784755312199</v>
      </c>
      <c r="AJ115" s="5">
        <f t="shared" si="64"/>
        <v>2.7445720239183231</v>
      </c>
      <c r="AK115" s="5">
        <f t="shared" si="65"/>
        <v>-0.96110048242192647</v>
      </c>
      <c r="AL115" s="5">
        <f t="shared" si="66"/>
        <v>-0.26470596919097034</v>
      </c>
      <c r="AM115" s="4">
        <f t="shared" si="67"/>
        <v>7.53267559447512</v>
      </c>
      <c r="AN115" s="4">
        <f t="shared" si="68"/>
        <v>7.006925012533094E-2</v>
      </c>
      <c r="AP115" s="4">
        <f t="shared" si="69"/>
        <v>0.61290322582261381</v>
      </c>
      <c r="AQ115" s="4">
        <f t="shared" si="70"/>
        <v>-1.0615795272102959</v>
      </c>
      <c r="AR115" s="4">
        <f t="shared" si="71"/>
        <v>0.61290322577411771</v>
      </c>
      <c r="AS115" s="4">
        <f t="shared" si="72"/>
        <v>1.0615795272382951</v>
      </c>
    </row>
    <row r="116" spans="1:45" x14ac:dyDescent="0.3">
      <c r="A116" s="1">
        <v>16.583333333335759</v>
      </c>
      <c r="B116" s="2">
        <v>152</v>
      </c>
      <c r="C116" s="5"/>
      <c r="E116" s="2">
        <v>1</v>
      </c>
      <c r="F116" s="2">
        <f t="shared" si="41"/>
        <v>-0.86602540377682036</v>
      </c>
      <c r="G116" s="2">
        <f t="shared" si="42"/>
        <v>-0.50000000001319522</v>
      </c>
      <c r="H116" s="2">
        <f t="shared" si="43"/>
        <v>0.49999999997360961</v>
      </c>
      <c r="I116" s="2">
        <f t="shared" si="44"/>
        <v>0.86602540379967519</v>
      </c>
      <c r="J116" s="2">
        <f t="shared" si="45"/>
        <v>0.74999999998680478</v>
      </c>
      <c r="K116" s="2">
        <f t="shared" si="46"/>
        <v>0.43301270189983759</v>
      </c>
      <c r="L116" s="2">
        <f t="shared" si="47"/>
        <v>0.25000000001319522</v>
      </c>
      <c r="M116" s="2">
        <f t="shared" si="48"/>
        <v>-0.4330127018655554</v>
      </c>
      <c r="N116" s="2">
        <f t="shared" si="49"/>
        <v>-0.75000000000659761</v>
      </c>
      <c r="O116" s="2">
        <f t="shared" si="50"/>
        <v>-0.43301270191126501</v>
      </c>
      <c r="P116" s="2">
        <f t="shared" si="51"/>
        <v>-0.24999999999340242</v>
      </c>
      <c r="Q116" s="2">
        <f t="shared" si="52"/>
        <v>0.43301270187698282</v>
      </c>
      <c r="R116" s="2">
        <f t="shared" si="53"/>
        <v>0.24999999997360961</v>
      </c>
      <c r="S116" s="2">
        <f t="shared" si="54"/>
        <v>0.75000000002639045</v>
      </c>
      <c r="T116" s="5">
        <f t="shared" si="55"/>
        <v>152</v>
      </c>
      <c r="U116" s="2">
        <f t="shared" si="56"/>
        <v>-131.63586137407668</v>
      </c>
      <c r="V116" s="2">
        <f t="shared" si="57"/>
        <v>-76.000000002005677</v>
      </c>
      <c r="W116" s="2">
        <f t="shared" si="58"/>
        <v>75.999999995988659</v>
      </c>
      <c r="X116" s="2">
        <f t="shared" si="59"/>
        <v>131.63586137755064</v>
      </c>
      <c r="Z116" s="2">
        <f t="shared" si="38"/>
        <v>137.29360072694871</v>
      </c>
      <c r="AA116" s="5">
        <f t="shared" si="60"/>
        <v>15.774193548387103</v>
      </c>
      <c r="AB116" s="5">
        <f t="shared" si="61"/>
        <v>14.706399273051289</v>
      </c>
      <c r="AC116" s="5">
        <f t="shared" si="62"/>
        <v>1.0677942753358138</v>
      </c>
      <c r="AD116" s="5">
        <f t="shared" si="73"/>
        <v>248.8251821019773</v>
      </c>
      <c r="AE116" s="5">
        <f t="shared" si="73"/>
        <v>216.2781795784035</v>
      </c>
      <c r="AF116" s="5">
        <f t="shared" si="73"/>
        <v>1.1401846144399359</v>
      </c>
      <c r="AG116" s="2">
        <f t="shared" si="39"/>
        <v>137.09641510771857</v>
      </c>
      <c r="AH116" s="2">
        <f t="shared" si="40"/>
        <v>136.35547172088218</v>
      </c>
      <c r="AI116" s="5">
        <f t="shared" si="63"/>
        <v>14.90358489228143</v>
      </c>
      <c r="AJ116" s="5">
        <f t="shared" si="64"/>
        <v>0.87060865610567362</v>
      </c>
      <c r="AK116" s="5">
        <f t="shared" si="65"/>
        <v>15.644528279117822</v>
      </c>
      <c r="AL116" s="5">
        <f t="shared" si="66"/>
        <v>0.12966526926928168</v>
      </c>
      <c r="AM116" s="4">
        <f t="shared" si="67"/>
        <v>0.75795943208612704</v>
      </c>
      <c r="AN116" s="4">
        <f t="shared" si="68"/>
        <v>1.6813082054675323E-2</v>
      </c>
      <c r="AP116" s="4">
        <f t="shared" si="69"/>
        <v>-13.660852336995656</v>
      </c>
      <c r="AQ116" s="4">
        <f t="shared" si="70"/>
        <v>-7.8870967744016953</v>
      </c>
      <c r="AR116" s="4">
        <f t="shared" si="71"/>
        <v>7.8870967737772641</v>
      </c>
      <c r="AS116" s="4">
        <f t="shared" si="72"/>
        <v>13.660852337356172</v>
      </c>
    </row>
    <row r="117" spans="1:45" x14ac:dyDescent="0.3">
      <c r="A117" s="1">
        <v>16.833333333335759</v>
      </c>
      <c r="B117" s="2">
        <v>148</v>
      </c>
      <c r="C117" s="5"/>
      <c r="E117" s="2">
        <v>1</v>
      </c>
      <c r="F117" s="2">
        <f t="shared" si="41"/>
        <v>0.50000000001319056</v>
      </c>
      <c r="G117" s="2">
        <f t="shared" si="42"/>
        <v>-0.86602540377682313</v>
      </c>
      <c r="H117" s="2">
        <f t="shared" si="43"/>
        <v>-0.49999999997361899</v>
      </c>
      <c r="I117" s="2">
        <f t="shared" si="44"/>
        <v>-0.86602540379966975</v>
      </c>
      <c r="J117" s="2">
        <f t="shared" si="45"/>
        <v>0.25000000001319056</v>
      </c>
      <c r="K117" s="2">
        <f t="shared" si="46"/>
        <v>-0.43301270189983493</v>
      </c>
      <c r="L117" s="2">
        <f t="shared" si="47"/>
        <v>0.74999999998680955</v>
      </c>
      <c r="M117" s="2">
        <f t="shared" si="48"/>
        <v>-0.24999999999340478</v>
      </c>
      <c r="N117" s="2">
        <f t="shared" si="49"/>
        <v>-0.43301270191125824</v>
      </c>
      <c r="O117" s="2">
        <f t="shared" si="50"/>
        <v>0.75000000000659528</v>
      </c>
      <c r="P117" s="2">
        <f t="shared" si="51"/>
        <v>0.43301270186556495</v>
      </c>
      <c r="Q117" s="2">
        <f t="shared" si="52"/>
        <v>0.43301270187698826</v>
      </c>
      <c r="R117" s="2">
        <f t="shared" si="53"/>
        <v>0.24999999997361899</v>
      </c>
      <c r="S117" s="2">
        <f t="shared" si="54"/>
        <v>0.75000000002638101</v>
      </c>
      <c r="T117" s="5">
        <f t="shared" si="55"/>
        <v>148</v>
      </c>
      <c r="U117" s="2">
        <f t="shared" si="56"/>
        <v>74.000000001952202</v>
      </c>
      <c r="V117" s="2">
        <f t="shared" si="57"/>
        <v>-128.17175975896981</v>
      </c>
      <c r="W117" s="2">
        <f t="shared" si="58"/>
        <v>-73.99999999609561</v>
      </c>
      <c r="X117" s="2">
        <f t="shared" si="59"/>
        <v>-128.17175976235112</v>
      </c>
      <c r="Z117" s="2">
        <f t="shared" si="38"/>
        <v>133.14900810854272</v>
      </c>
      <c r="AA117" s="5">
        <f t="shared" si="60"/>
        <v>11.774193548387103</v>
      </c>
      <c r="AB117" s="5">
        <f t="shared" si="61"/>
        <v>14.850991891457284</v>
      </c>
      <c r="AC117" s="5">
        <f t="shared" si="62"/>
        <v>-3.0767983430701804</v>
      </c>
      <c r="AD117" s="5">
        <f t="shared" si="73"/>
        <v>138.63163371488048</v>
      </c>
      <c r="AE117" s="5">
        <f t="shared" si="73"/>
        <v>220.55196016012999</v>
      </c>
      <c r="AF117" s="5">
        <f t="shared" si="73"/>
        <v>9.4666880439194081</v>
      </c>
      <c r="AG117" s="2">
        <f t="shared" si="39"/>
        <v>133.34619372777286</v>
      </c>
      <c r="AH117" s="2">
        <f t="shared" si="40"/>
        <v>135.9611004824219</v>
      </c>
      <c r="AI117" s="5">
        <f t="shared" si="63"/>
        <v>14.653806272227143</v>
      </c>
      <c r="AJ117" s="5">
        <f t="shared" si="64"/>
        <v>-2.8796127238400402</v>
      </c>
      <c r="AK117" s="5">
        <f t="shared" si="65"/>
        <v>12.038899517578102</v>
      </c>
      <c r="AL117" s="5">
        <f t="shared" si="66"/>
        <v>-0.26470596919099876</v>
      </c>
      <c r="AM117" s="4">
        <f t="shared" si="67"/>
        <v>8.2921694393014551</v>
      </c>
      <c r="AN117" s="4">
        <f t="shared" si="68"/>
        <v>7.0069250125345983E-2</v>
      </c>
      <c r="AP117" s="4">
        <f t="shared" si="69"/>
        <v>5.8870967743488594</v>
      </c>
      <c r="AQ117" s="4">
        <f t="shared" si="70"/>
        <v>-10.196750721888407</v>
      </c>
      <c r="AR117" s="4">
        <f t="shared" si="71"/>
        <v>-5.8870967738829361</v>
      </c>
      <c r="AS117" s="4">
        <f t="shared" si="72"/>
        <v>-10.196750722157407</v>
      </c>
    </row>
    <row r="118" spans="1:45" x14ac:dyDescent="0.3">
      <c r="A118" s="1">
        <v>17.083333333335759</v>
      </c>
      <c r="B118" s="2">
        <v>144</v>
      </c>
      <c r="C118" s="5"/>
      <c r="E118" s="2">
        <v>1</v>
      </c>
      <c r="F118" s="2">
        <f t="shared" si="41"/>
        <v>0.86602540377681869</v>
      </c>
      <c r="G118" s="2">
        <f t="shared" si="42"/>
        <v>0.50000000001319811</v>
      </c>
      <c r="H118" s="2">
        <f t="shared" si="43"/>
        <v>0.49999999997360367</v>
      </c>
      <c r="I118" s="2">
        <f t="shared" si="44"/>
        <v>0.86602540379967852</v>
      </c>
      <c r="J118" s="2">
        <f t="shared" si="45"/>
        <v>0.74999999998680189</v>
      </c>
      <c r="K118" s="2">
        <f t="shared" si="46"/>
        <v>0.43301270189983926</v>
      </c>
      <c r="L118" s="2">
        <f t="shared" si="47"/>
        <v>0.25000000001319811</v>
      </c>
      <c r="M118" s="2">
        <f t="shared" si="48"/>
        <v>0.43301270186554947</v>
      </c>
      <c r="N118" s="2">
        <f t="shared" si="49"/>
        <v>0.75000000000659905</v>
      </c>
      <c r="O118" s="2">
        <f t="shared" si="50"/>
        <v>0.43301270191126917</v>
      </c>
      <c r="P118" s="2">
        <f t="shared" si="51"/>
        <v>0.24999999999340089</v>
      </c>
      <c r="Q118" s="2">
        <f t="shared" si="52"/>
        <v>0.43301270187697938</v>
      </c>
      <c r="R118" s="2">
        <f t="shared" si="53"/>
        <v>0.24999999997360367</v>
      </c>
      <c r="S118" s="2">
        <f t="shared" si="54"/>
        <v>0.75000000002639622</v>
      </c>
      <c r="T118" s="5">
        <f t="shared" si="55"/>
        <v>144</v>
      </c>
      <c r="U118" s="2">
        <f t="shared" si="56"/>
        <v>124.70765814386189</v>
      </c>
      <c r="V118" s="2">
        <f t="shared" si="57"/>
        <v>72.000000001900531</v>
      </c>
      <c r="W118" s="2">
        <f t="shared" si="58"/>
        <v>71.999999996198923</v>
      </c>
      <c r="X118" s="2">
        <f t="shared" si="59"/>
        <v>124.70765814715371</v>
      </c>
      <c r="Z118" s="2">
        <f t="shared" si="38"/>
        <v>135.41734271481565</v>
      </c>
      <c r="AA118" s="5">
        <f t="shared" si="60"/>
        <v>7.7741935483871032</v>
      </c>
      <c r="AB118" s="5">
        <f t="shared" si="61"/>
        <v>8.5826572851843537</v>
      </c>
      <c r="AC118" s="5">
        <f t="shared" si="62"/>
        <v>-0.80846373679725048</v>
      </c>
      <c r="AD118" s="5">
        <f t="shared" si="73"/>
        <v>60.438085327783661</v>
      </c>
      <c r="AE118" s="5">
        <f t="shared" si="73"/>
        <v>73.662006074928058</v>
      </c>
      <c r="AF118" s="5">
        <f t="shared" si="73"/>
        <v>0.65361361371617388</v>
      </c>
      <c r="AG118" s="2">
        <f t="shared" si="39"/>
        <v>135.22015709558551</v>
      </c>
      <c r="AH118" s="2">
        <f t="shared" si="40"/>
        <v>136.35547172088218</v>
      </c>
      <c r="AI118" s="5">
        <f t="shared" si="63"/>
        <v>8.7798429044144939</v>
      </c>
      <c r="AJ118" s="5">
        <f t="shared" si="64"/>
        <v>-1.0056493560273907</v>
      </c>
      <c r="AK118" s="5">
        <f t="shared" si="65"/>
        <v>7.6445282791178215</v>
      </c>
      <c r="AL118" s="5">
        <f t="shared" si="66"/>
        <v>0.12966526926928168</v>
      </c>
      <c r="AM118" s="4">
        <f t="shared" si="67"/>
        <v>1.0113306272783056</v>
      </c>
      <c r="AN118" s="4">
        <f t="shared" si="68"/>
        <v>1.6813082054675323E-2</v>
      </c>
      <c r="AP118" s="4">
        <f t="shared" si="69"/>
        <v>6.7326491067810803</v>
      </c>
      <c r="AQ118" s="4">
        <f t="shared" si="70"/>
        <v>3.8870967742961562</v>
      </c>
      <c r="AR118" s="4">
        <f t="shared" si="71"/>
        <v>3.8870967739883415</v>
      </c>
      <c r="AS118" s="4">
        <f t="shared" si="72"/>
        <v>6.7326491069587968</v>
      </c>
    </row>
    <row r="119" spans="1:45" x14ac:dyDescent="0.3">
      <c r="A119" s="1">
        <v>17.333333333335759</v>
      </c>
      <c r="B119" s="2">
        <v>132</v>
      </c>
      <c r="C119" s="5"/>
      <c r="E119" s="2">
        <v>1</v>
      </c>
      <c r="F119" s="2">
        <f t="shared" si="41"/>
        <v>-0.50000000001319345</v>
      </c>
      <c r="G119" s="2">
        <f t="shared" si="42"/>
        <v>0.86602540377682136</v>
      </c>
      <c r="H119" s="2">
        <f t="shared" si="43"/>
        <v>-0.49999999997361305</v>
      </c>
      <c r="I119" s="2">
        <f t="shared" si="44"/>
        <v>-0.86602540379967319</v>
      </c>
      <c r="J119" s="2">
        <f t="shared" si="45"/>
        <v>0.25000000001319345</v>
      </c>
      <c r="K119" s="2">
        <f t="shared" si="46"/>
        <v>-0.43301270189983654</v>
      </c>
      <c r="L119" s="2">
        <f t="shared" si="47"/>
        <v>0.74999999998680644</v>
      </c>
      <c r="M119" s="2">
        <f t="shared" si="48"/>
        <v>0.24999999999340325</v>
      </c>
      <c r="N119" s="2">
        <f t="shared" si="49"/>
        <v>0.43301270191126245</v>
      </c>
      <c r="O119" s="2">
        <f t="shared" si="50"/>
        <v>-0.75000000000659672</v>
      </c>
      <c r="P119" s="2">
        <f t="shared" si="51"/>
        <v>-0.4330127018655589</v>
      </c>
      <c r="Q119" s="2">
        <f t="shared" si="52"/>
        <v>0.43301270187698482</v>
      </c>
      <c r="R119" s="2">
        <f t="shared" si="53"/>
        <v>0.24999999997361305</v>
      </c>
      <c r="S119" s="2">
        <f t="shared" si="54"/>
        <v>0.750000000026387</v>
      </c>
      <c r="T119" s="5">
        <f t="shared" si="55"/>
        <v>132</v>
      </c>
      <c r="U119" s="2">
        <f t="shared" si="56"/>
        <v>-66.00000000174154</v>
      </c>
      <c r="V119" s="2">
        <f t="shared" si="57"/>
        <v>114.31535329854042</v>
      </c>
      <c r="W119" s="2">
        <f t="shared" si="58"/>
        <v>-65.99999999651692</v>
      </c>
      <c r="X119" s="2">
        <f t="shared" si="59"/>
        <v>-114.31535330155685</v>
      </c>
      <c r="Z119" s="2">
        <f t="shared" si="38"/>
        <v>138.77319285630111</v>
      </c>
      <c r="AA119" s="5">
        <f t="shared" si="60"/>
        <v>-4.2258064516128968</v>
      </c>
      <c r="AB119" s="5">
        <f t="shared" si="61"/>
        <v>-6.7731928563011081</v>
      </c>
      <c r="AC119" s="5">
        <f t="shared" si="62"/>
        <v>2.5473864046882113</v>
      </c>
      <c r="AD119" s="5">
        <f t="shared" si="73"/>
        <v>17.857440166493181</v>
      </c>
      <c r="AE119" s="5">
        <f t="shared" si="73"/>
        <v>45.876141468648363</v>
      </c>
      <c r="AF119" s="5">
        <f t="shared" si="73"/>
        <v>6.4891774947903311</v>
      </c>
      <c r="AG119" s="2">
        <f t="shared" si="39"/>
        <v>138.97037847553125</v>
      </c>
      <c r="AH119" s="2">
        <f t="shared" si="40"/>
        <v>135.9611004824219</v>
      </c>
      <c r="AI119" s="5">
        <f t="shared" si="63"/>
        <v>-6.9703784755312483</v>
      </c>
      <c r="AJ119" s="5">
        <f t="shared" si="64"/>
        <v>2.7445720239183515</v>
      </c>
      <c r="AK119" s="5">
        <f t="shared" si="65"/>
        <v>-3.9611004824218981</v>
      </c>
      <c r="AL119" s="5">
        <f t="shared" si="66"/>
        <v>-0.26470596919099876</v>
      </c>
      <c r="AM119" s="4">
        <f t="shared" si="67"/>
        <v>7.5326755944752763</v>
      </c>
      <c r="AN119" s="4">
        <f t="shared" si="68"/>
        <v>7.0069250125345983E-2</v>
      </c>
      <c r="AP119" s="4">
        <f t="shared" si="69"/>
        <v>2.1129032258622011</v>
      </c>
      <c r="AQ119" s="4">
        <f t="shared" si="70"/>
        <v>-3.6596557385407555</v>
      </c>
      <c r="AR119" s="4">
        <f t="shared" si="71"/>
        <v>2.1129032256949425</v>
      </c>
      <c r="AS119" s="4">
        <f t="shared" si="72"/>
        <v>3.6596557386373232</v>
      </c>
    </row>
    <row r="120" spans="1:45" x14ac:dyDescent="0.3">
      <c r="A120" s="8">
        <v>17.708333333335759</v>
      </c>
      <c r="B120" s="9">
        <v>150</v>
      </c>
      <c r="C120" s="5"/>
      <c r="E120" s="2">
        <v>1</v>
      </c>
      <c r="F120" s="2">
        <f t="shared" si="41"/>
        <v>-0.2588190450877994</v>
      </c>
      <c r="G120" s="2">
        <f t="shared" si="42"/>
        <v>-0.96592582629301282</v>
      </c>
      <c r="H120" s="2">
        <f t="shared" si="43"/>
        <v>-0.86602540379967929</v>
      </c>
      <c r="I120" s="2">
        <f t="shared" si="44"/>
        <v>0.49999999997360239</v>
      </c>
      <c r="J120" s="2">
        <f t="shared" si="45"/>
        <v>6.6987298100160339E-2</v>
      </c>
      <c r="K120" s="2">
        <f t="shared" si="46"/>
        <v>0.24999999998680117</v>
      </c>
      <c r="L120" s="2">
        <f t="shared" si="47"/>
        <v>0.93301270189983954</v>
      </c>
      <c r="M120" s="2">
        <f t="shared" si="48"/>
        <v>0.22414386803320888</v>
      </c>
      <c r="N120" s="2">
        <f t="shared" si="49"/>
        <v>-0.1294095225370675</v>
      </c>
      <c r="O120" s="2">
        <f t="shared" si="50"/>
        <v>-0.48296291312100831</v>
      </c>
      <c r="P120" s="2">
        <f t="shared" si="51"/>
        <v>0.83651630375594532</v>
      </c>
      <c r="Q120" s="2">
        <f t="shared" si="52"/>
        <v>-0.43301270187697866</v>
      </c>
      <c r="R120" s="2">
        <f t="shared" si="53"/>
        <v>0.75000000002639755</v>
      </c>
      <c r="S120" s="2">
        <f t="shared" si="54"/>
        <v>0.24999999997360239</v>
      </c>
      <c r="T120" s="5">
        <f t="shared" si="55"/>
        <v>150</v>
      </c>
      <c r="U120" s="2">
        <f t="shared" si="56"/>
        <v>-38.822856763169909</v>
      </c>
      <c r="V120" s="2">
        <f t="shared" si="57"/>
        <v>-144.88887394395192</v>
      </c>
      <c r="W120" s="2">
        <f t="shared" si="58"/>
        <v>-129.9038105699519</v>
      </c>
      <c r="X120" s="2">
        <f t="shared" si="59"/>
        <v>74.999999996040358</v>
      </c>
      <c r="Z120" s="2">
        <f t="shared" si="38"/>
        <v>135.52270776522545</v>
      </c>
      <c r="AA120" s="5">
        <f t="shared" si="60"/>
        <v>13.774193548387103</v>
      </c>
      <c r="AB120" s="5">
        <f t="shared" si="61"/>
        <v>14.477292234774552</v>
      </c>
      <c r="AC120" s="5">
        <f t="shared" si="62"/>
        <v>-0.70309868638744888</v>
      </c>
      <c r="AD120" s="5">
        <f t="shared" si="73"/>
        <v>189.72840790842889</v>
      </c>
      <c r="AE120" s="5">
        <f t="shared" si="73"/>
        <v>209.59199045106354</v>
      </c>
      <c r="AF120" s="5">
        <f t="shared" si="73"/>
        <v>0.49434776279975617</v>
      </c>
      <c r="AG120" s="2">
        <f t="shared" si="39"/>
        <v>134.83319389657652</v>
      </c>
      <c r="AH120" s="2">
        <f t="shared" si="40"/>
        <v>136.84779997030097</v>
      </c>
      <c r="AI120" s="5">
        <f t="shared" si="63"/>
        <v>15.166806103423482</v>
      </c>
      <c r="AJ120" s="5">
        <f t="shared" si="64"/>
        <v>-1.3926125550363793</v>
      </c>
      <c r="AK120" s="5">
        <f t="shared" si="65"/>
        <v>13.152200029699031</v>
      </c>
      <c r="AL120" s="5">
        <f t="shared" si="66"/>
        <v>0.62199351868807184</v>
      </c>
      <c r="AM120" s="4">
        <f t="shared" si="67"/>
        <v>1.9393697284449525</v>
      </c>
      <c r="AN120" s="4">
        <f t="shared" si="68"/>
        <v>0.38687593728996877</v>
      </c>
      <c r="AP120" s="4">
        <f t="shared" si="69"/>
        <v>-3.5650236210480775</v>
      </c>
      <c r="AQ120" s="4">
        <f t="shared" si="70"/>
        <v>-13.3048492847457</v>
      </c>
      <c r="AR120" s="4">
        <f t="shared" si="71"/>
        <v>-11.928801529756878</v>
      </c>
      <c r="AS120" s="4">
        <f t="shared" si="72"/>
        <v>6.8870967738299456</v>
      </c>
    </row>
    <row r="121" spans="1:45" x14ac:dyDescent="0.3">
      <c r="A121" s="1">
        <v>18.083333333335759</v>
      </c>
      <c r="B121" s="2">
        <v>141</v>
      </c>
      <c r="C121" s="5"/>
      <c r="E121" s="2">
        <v>1</v>
      </c>
      <c r="F121" s="2">
        <f t="shared" si="41"/>
        <v>0.86602540377682236</v>
      </c>
      <c r="G121" s="2">
        <f t="shared" si="42"/>
        <v>0.50000000001319178</v>
      </c>
      <c r="H121" s="2">
        <f t="shared" si="43"/>
        <v>0.49999999997361644</v>
      </c>
      <c r="I121" s="2">
        <f t="shared" si="44"/>
        <v>0.86602540379967119</v>
      </c>
      <c r="J121" s="2">
        <f t="shared" si="45"/>
        <v>0.74999999998680822</v>
      </c>
      <c r="K121" s="2">
        <f t="shared" si="46"/>
        <v>0.43301270189983559</v>
      </c>
      <c r="L121" s="2">
        <f t="shared" si="47"/>
        <v>0.25000000001319178</v>
      </c>
      <c r="M121" s="2">
        <f t="shared" si="48"/>
        <v>0.43301270186556234</v>
      </c>
      <c r="N121" s="2">
        <f t="shared" si="49"/>
        <v>0.75000000000659583</v>
      </c>
      <c r="O121" s="2">
        <f t="shared" si="50"/>
        <v>0.43301270191126001</v>
      </c>
      <c r="P121" s="2">
        <f t="shared" si="51"/>
        <v>0.24999999999340411</v>
      </c>
      <c r="Q121" s="2">
        <f t="shared" si="52"/>
        <v>0.43301270187698676</v>
      </c>
      <c r="R121" s="2">
        <f t="shared" si="53"/>
        <v>0.24999999997361644</v>
      </c>
      <c r="S121" s="2">
        <f t="shared" si="54"/>
        <v>0.75000000002638356</v>
      </c>
      <c r="T121" s="5">
        <f t="shared" si="55"/>
        <v>141</v>
      </c>
      <c r="U121" s="2">
        <f t="shared" si="56"/>
        <v>122.10958193253195</v>
      </c>
      <c r="V121" s="2">
        <f t="shared" si="57"/>
        <v>70.500000001860045</v>
      </c>
      <c r="W121" s="2">
        <f t="shared" si="58"/>
        <v>70.499999996279911</v>
      </c>
      <c r="X121" s="2">
        <f t="shared" si="59"/>
        <v>122.10958193575364</v>
      </c>
      <c r="Z121" s="2">
        <f t="shared" si="38"/>
        <v>135.41734271481562</v>
      </c>
      <c r="AA121" s="5">
        <f t="shared" si="60"/>
        <v>4.7741935483871032</v>
      </c>
      <c r="AB121" s="5">
        <f t="shared" si="61"/>
        <v>5.5826572851843821</v>
      </c>
      <c r="AC121" s="5">
        <f t="shared" si="62"/>
        <v>-0.8084637367972789</v>
      </c>
      <c r="AD121" s="5">
        <f t="shared" si="73"/>
        <v>22.792924037461038</v>
      </c>
      <c r="AE121" s="5">
        <f t="shared" si="73"/>
        <v>31.166062363822256</v>
      </c>
      <c r="AF121" s="5">
        <f t="shared" si="73"/>
        <v>0.65361361371621984</v>
      </c>
      <c r="AG121" s="2">
        <f t="shared" si="39"/>
        <v>135.22015709558548</v>
      </c>
      <c r="AH121" s="2">
        <f t="shared" si="40"/>
        <v>136.35547172088218</v>
      </c>
      <c r="AI121" s="5">
        <f t="shared" si="63"/>
        <v>5.7798429044145223</v>
      </c>
      <c r="AJ121" s="5">
        <f t="shared" si="64"/>
        <v>-1.0056493560274191</v>
      </c>
      <c r="AK121" s="5">
        <f t="shared" si="65"/>
        <v>4.6445282791178215</v>
      </c>
      <c r="AL121" s="5">
        <f t="shared" si="66"/>
        <v>0.12966526926928168</v>
      </c>
      <c r="AM121" s="4">
        <f t="shared" si="67"/>
        <v>1.0113306272783629</v>
      </c>
      <c r="AN121" s="4">
        <f t="shared" si="68"/>
        <v>1.6813082054675323E-2</v>
      </c>
      <c r="AP121" s="4">
        <f t="shared" si="69"/>
        <v>4.1345728954506411</v>
      </c>
      <c r="AQ121" s="4">
        <f t="shared" si="70"/>
        <v>2.3870967742565319</v>
      </c>
      <c r="AR121" s="4">
        <f t="shared" si="71"/>
        <v>2.3870967740675915</v>
      </c>
      <c r="AS121" s="4">
        <f t="shared" si="72"/>
        <v>4.1345728955597263</v>
      </c>
    </row>
    <row r="122" spans="1:45" x14ac:dyDescent="0.3">
      <c r="A122" s="1">
        <v>18.333333333335759</v>
      </c>
      <c r="B122" s="2">
        <v>152</v>
      </c>
      <c r="C122" s="5"/>
      <c r="E122" s="2">
        <v>1</v>
      </c>
      <c r="F122" s="2">
        <f t="shared" si="41"/>
        <v>-0.50000000001318712</v>
      </c>
      <c r="G122" s="2">
        <f t="shared" si="42"/>
        <v>0.86602540377682502</v>
      </c>
      <c r="H122" s="2">
        <f t="shared" si="43"/>
        <v>-0.49999999997362576</v>
      </c>
      <c r="I122" s="2">
        <f t="shared" si="44"/>
        <v>-0.86602540379966586</v>
      </c>
      <c r="J122" s="2">
        <f t="shared" si="45"/>
        <v>0.25000000001318712</v>
      </c>
      <c r="K122" s="2">
        <f t="shared" si="46"/>
        <v>-0.43301270189983287</v>
      </c>
      <c r="L122" s="2">
        <f t="shared" si="47"/>
        <v>0.74999999998681277</v>
      </c>
      <c r="M122" s="2">
        <f t="shared" si="48"/>
        <v>0.24999999999340644</v>
      </c>
      <c r="N122" s="2">
        <f t="shared" si="49"/>
        <v>0.43301270191125329</v>
      </c>
      <c r="O122" s="2">
        <f t="shared" si="50"/>
        <v>-0.75000000000659361</v>
      </c>
      <c r="P122" s="2">
        <f t="shared" si="51"/>
        <v>-0.43301270186557173</v>
      </c>
      <c r="Q122" s="2">
        <f t="shared" si="52"/>
        <v>0.43301270187699215</v>
      </c>
      <c r="R122" s="2">
        <f t="shared" si="53"/>
        <v>0.24999999997362576</v>
      </c>
      <c r="S122" s="2">
        <f t="shared" si="54"/>
        <v>0.75000000002637435</v>
      </c>
      <c r="T122" s="5">
        <f t="shared" si="55"/>
        <v>152</v>
      </c>
      <c r="U122" s="2">
        <f t="shared" si="56"/>
        <v>-76.000000002004441</v>
      </c>
      <c r="V122" s="2">
        <f t="shared" si="57"/>
        <v>131.63586137407739</v>
      </c>
      <c r="W122" s="2">
        <f t="shared" si="58"/>
        <v>-75.999999995991118</v>
      </c>
      <c r="X122" s="2">
        <f t="shared" si="59"/>
        <v>-131.63586137754922</v>
      </c>
      <c r="Z122" s="2">
        <f t="shared" si="38"/>
        <v>138.77319285630111</v>
      </c>
      <c r="AA122" s="5">
        <f t="shared" si="60"/>
        <v>15.774193548387103</v>
      </c>
      <c r="AB122" s="5">
        <f t="shared" si="61"/>
        <v>13.226807143698892</v>
      </c>
      <c r="AC122" s="5">
        <f t="shared" si="62"/>
        <v>2.5473864046882113</v>
      </c>
      <c r="AD122" s="5">
        <f t="shared" si="73"/>
        <v>248.8251821019773</v>
      </c>
      <c r="AE122" s="5">
        <f t="shared" si="73"/>
        <v>174.94842721660405</v>
      </c>
      <c r="AF122" s="5">
        <f t="shared" si="73"/>
        <v>6.4891774947903311</v>
      </c>
      <c r="AG122" s="2">
        <f t="shared" si="39"/>
        <v>138.97037847553122</v>
      </c>
      <c r="AH122" s="2">
        <f t="shared" si="40"/>
        <v>135.96110048242193</v>
      </c>
      <c r="AI122" s="5">
        <f t="shared" si="63"/>
        <v>13.02962152446878</v>
      </c>
      <c r="AJ122" s="5">
        <f t="shared" si="64"/>
        <v>2.7445720239183231</v>
      </c>
      <c r="AK122" s="5">
        <f t="shared" si="65"/>
        <v>16.038899517578074</v>
      </c>
      <c r="AL122" s="5">
        <f t="shared" si="66"/>
        <v>-0.26470596919097034</v>
      </c>
      <c r="AM122" s="4">
        <f t="shared" si="67"/>
        <v>7.53267559447512</v>
      </c>
      <c r="AN122" s="4">
        <f t="shared" si="68"/>
        <v>7.006925012533094E-2</v>
      </c>
      <c r="AP122" s="4">
        <f t="shared" si="69"/>
        <v>-7.8870967744015674</v>
      </c>
      <c r="AQ122" s="4">
        <f t="shared" si="70"/>
        <v>13.660852336995729</v>
      </c>
      <c r="AR122" s="4">
        <f t="shared" si="71"/>
        <v>-7.8870967737775191</v>
      </c>
      <c r="AS122" s="4">
        <f t="shared" si="72"/>
        <v>-13.660852337356024</v>
      </c>
    </row>
    <row r="123" spans="1:45" x14ac:dyDescent="0.3">
      <c r="A123" s="1">
        <v>18.708333333335759</v>
      </c>
      <c r="B123" s="2">
        <v>141</v>
      </c>
      <c r="C123" s="5"/>
      <c r="E123" s="2">
        <v>1</v>
      </c>
      <c r="F123" s="2">
        <f t="shared" si="41"/>
        <v>-0.25881904508780651</v>
      </c>
      <c r="G123" s="2">
        <f t="shared" si="42"/>
        <v>-0.96592582629301094</v>
      </c>
      <c r="H123" s="2">
        <f t="shared" si="43"/>
        <v>-0.86602540379967197</v>
      </c>
      <c r="I123" s="2">
        <f t="shared" si="44"/>
        <v>0.49999999997361516</v>
      </c>
      <c r="J123" s="2">
        <f t="shared" si="45"/>
        <v>6.6987298100164017E-2</v>
      </c>
      <c r="K123" s="2">
        <f t="shared" si="46"/>
        <v>0.24999999998680755</v>
      </c>
      <c r="L123" s="2">
        <f t="shared" si="47"/>
        <v>0.93301270189983598</v>
      </c>
      <c r="M123" s="2">
        <f t="shared" si="48"/>
        <v>0.22414386803321315</v>
      </c>
      <c r="N123" s="2">
        <f t="shared" si="49"/>
        <v>-0.12940952253707436</v>
      </c>
      <c r="O123" s="2">
        <f t="shared" si="50"/>
        <v>-0.48296291312101969</v>
      </c>
      <c r="P123" s="2">
        <f t="shared" si="51"/>
        <v>0.83651630375593655</v>
      </c>
      <c r="Q123" s="2">
        <f t="shared" si="52"/>
        <v>-0.43301270187698604</v>
      </c>
      <c r="R123" s="2">
        <f t="shared" si="53"/>
        <v>0.75000000002638489</v>
      </c>
      <c r="S123" s="2">
        <f t="shared" si="54"/>
        <v>0.24999999997361516</v>
      </c>
      <c r="T123" s="5">
        <f t="shared" si="55"/>
        <v>141</v>
      </c>
      <c r="U123" s="2">
        <f t="shared" si="56"/>
        <v>-36.49348535738072</v>
      </c>
      <c r="V123" s="2">
        <f t="shared" si="57"/>
        <v>-136.19554150731454</v>
      </c>
      <c r="W123" s="2">
        <f t="shared" si="58"/>
        <v>-122.10958193575375</v>
      </c>
      <c r="X123" s="2">
        <f t="shared" si="59"/>
        <v>70.49999999627974</v>
      </c>
      <c r="Z123" s="2">
        <f t="shared" si="38"/>
        <v>135.52270776522548</v>
      </c>
      <c r="AA123" s="5">
        <f t="shared" si="60"/>
        <v>4.7741935483871032</v>
      </c>
      <c r="AB123" s="5">
        <f t="shared" si="61"/>
        <v>5.4772922347745236</v>
      </c>
      <c r="AC123" s="5">
        <f t="shared" si="62"/>
        <v>-0.70309868638742046</v>
      </c>
      <c r="AD123" s="5">
        <f t="shared" si="73"/>
        <v>22.792924037461038</v>
      </c>
      <c r="AE123" s="5">
        <f t="shared" si="73"/>
        <v>30.000730225121295</v>
      </c>
      <c r="AF123" s="5">
        <f t="shared" si="73"/>
        <v>0.49434776279971621</v>
      </c>
      <c r="AG123" s="2">
        <f t="shared" si="39"/>
        <v>134.83319389657655</v>
      </c>
      <c r="AH123" s="2">
        <f t="shared" si="40"/>
        <v>136.84779997030097</v>
      </c>
      <c r="AI123" s="5">
        <f t="shared" si="63"/>
        <v>6.166806103423454</v>
      </c>
      <c r="AJ123" s="5">
        <f t="shared" si="64"/>
        <v>-1.3926125550363508</v>
      </c>
      <c r="AK123" s="5">
        <f t="shared" si="65"/>
        <v>4.1522000296990313</v>
      </c>
      <c r="AL123" s="5">
        <f t="shared" si="66"/>
        <v>0.62199351868807184</v>
      </c>
      <c r="AM123" s="4">
        <f t="shared" si="67"/>
        <v>1.9393697284448732</v>
      </c>
      <c r="AN123" s="4">
        <f t="shared" si="68"/>
        <v>0.38687593728996877</v>
      </c>
      <c r="AP123" s="4">
        <f t="shared" si="69"/>
        <v>-1.2356522152579166</v>
      </c>
      <c r="AQ123" s="4">
        <f t="shared" si="70"/>
        <v>-4.6115168481085744</v>
      </c>
      <c r="AR123" s="4">
        <f t="shared" si="71"/>
        <v>-4.1345728955597298</v>
      </c>
      <c r="AS123" s="4">
        <f t="shared" si="72"/>
        <v>2.3870967740675852</v>
      </c>
    </row>
    <row r="124" spans="1:45" x14ac:dyDescent="0.3">
      <c r="A124" s="1">
        <v>19.083333333335759</v>
      </c>
      <c r="B124" s="2">
        <v>139</v>
      </c>
      <c r="C124" s="5"/>
      <c r="E124" s="2">
        <v>1</v>
      </c>
      <c r="F124" s="2">
        <f t="shared" si="41"/>
        <v>0.86602540377681891</v>
      </c>
      <c r="G124" s="2">
        <f t="shared" si="42"/>
        <v>0.50000000001319778</v>
      </c>
      <c r="H124" s="2">
        <f t="shared" si="43"/>
        <v>0.49999999997360456</v>
      </c>
      <c r="I124" s="2">
        <f t="shared" si="44"/>
        <v>0.86602540379967807</v>
      </c>
      <c r="J124" s="2">
        <f t="shared" si="45"/>
        <v>0.74999999998680222</v>
      </c>
      <c r="K124" s="2">
        <f t="shared" si="46"/>
        <v>0.43301270189983909</v>
      </c>
      <c r="L124" s="2">
        <f t="shared" si="47"/>
        <v>0.25000000001319778</v>
      </c>
      <c r="M124" s="2">
        <f t="shared" si="48"/>
        <v>0.43301270186555035</v>
      </c>
      <c r="N124" s="2">
        <f t="shared" si="49"/>
        <v>0.75000000000659883</v>
      </c>
      <c r="O124" s="2">
        <f t="shared" si="50"/>
        <v>0.43301270191126867</v>
      </c>
      <c r="P124" s="2">
        <f t="shared" si="51"/>
        <v>0.24999999999340117</v>
      </c>
      <c r="Q124" s="2">
        <f t="shared" si="52"/>
        <v>0.43301270187697993</v>
      </c>
      <c r="R124" s="2">
        <f t="shared" si="53"/>
        <v>0.24999999997360456</v>
      </c>
      <c r="S124" s="2">
        <f t="shared" si="54"/>
        <v>0.75000000002639544</v>
      </c>
      <c r="T124" s="5">
        <f t="shared" si="55"/>
        <v>139</v>
      </c>
      <c r="U124" s="2">
        <f t="shared" si="56"/>
        <v>120.37753112497784</v>
      </c>
      <c r="V124" s="2">
        <f t="shared" si="57"/>
        <v>69.500000001834493</v>
      </c>
      <c r="W124" s="2">
        <f t="shared" si="58"/>
        <v>69.499999996331027</v>
      </c>
      <c r="X124" s="2">
        <f t="shared" si="59"/>
        <v>120.37753112815525</v>
      </c>
      <c r="Z124" s="2">
        <f t="shared" si="38"/>
        <v>135.41734271481565</v>
      </c>
      <c r="AA124" s="5">
        <f t="shared" si="60"/>
        <v>2.7741935483871032</v>
      </c>
      <c r="AB124" s="5">
        <f t="shared" si="61"/>
        <v>3.5826572851843537</v>
      </c>
      <c r="AC124" s="5">
        <f t="shared" si="62"/>
        <v>-0.80846373679725048</v>
      </c>
      <c r="AD124" s="5">
        <f t="shared" si="73"/>
        <v>7.696149843912627</v>
      </c>
      <c r="AE124" s="5">
        <f t="shared" si="73"/>
        <v>12.835433223084523</v>
      </c>
      <c r="AF124" s="5">
        <f t="shared" si="73"/>
        <v>0.65361361371617388</v>
      </c>
      <c r="AG124" s="2">
        <f t="shared" si="39"/>
        <v>135.22015709558551</v>
      </c>
      <c r="AH124" s="2">
        <f t="shared" si="40"/>
        <v>136.35547172088218</v>
      </c>
      <c r="AI124" s="5">
        <f t="shared" si="63"/>
        <v>3.7798429044144939</v>
      </c>
      <c r="AJ124" s="5">
        <f t="shared" si="64"/>
        <v>-1.0056493560273907</v>
      </c>
      <c r="AK124" s="5">
        <f t="shared" si="65"/>
        <v>2.6445282791178215</v>
      </c>
      <c r="AL124" s="5">
        <f t="shared" si="66"/>
        <v>0.12966526926928168</v>
      </c>
      <c r="AM124" s="4">
        <f t="shared" si="67"/>
        <v>1.0113306272783056</v>
      </c>
      <c r="AN124" s="4">
        <f t="shared" si="68"/>
        <v>1.6813082054675323E-2</v>
      </c>
      <c r="AP124" s="4">
        <f t="shared" si="69"/>
        <v>2.4025220878969868</v>
      </c>
      <c r="AQ124" s="4">
        <f t="shared" si="70"/>
        <v>1.3870967742301648</v>
      </c>
      <c r="AR124" s="4">
        <f t="shared" si="71"/>
        <v>1.3870967741203255</v>
      </c>
      <c r="AS124" s="4">
        <f t="shared" si="72"/>
        <v>2.4025220879604028</v>
      </c>
    </row>
    <row r="125" spans="1:45" x14ac:dyDescent="0.3">
      <c r="A125" s="1">
        <v>19.333333333335759</v>
      </c>
      <c r="B125" s="2">
        <v>148</v>
      </c>
      <c r="C125" s="5"/>
      <c r="E125" s="2">
        <v>1</v>
      </c>
      <c r="F125" s="2">
        <f t="shared" si="41"/>
        <v>-0.50000000001319311</v>
      </c>
      <c r="G125" s="2">
        <f t="shared" si="42"/>
        <v>0.86602540377682158</v>
      </c>
      <c r="H125" s="2">
        <f t="shared" si="43"/>
        <v>-0.49999999997361388</v>
      </c>
      <c r="I125" s="2">
        <f t="shared" si="44"/>
        <v>-0.86602540379967263</v>
      </c>
      <c r="J125" s="2">
        <f t="shared" si="45"/>
        <v>0.25000000001319311</v>
      </c>
      <c r="K125" s="2">
        <f t="shared" si="46"/>
        <v>-0.43301270189983637</v>
      </c>
      <c r="L125" s="2">
        <f t="shared" si="47"/>
        <v>0.74999999998680689</v>
      </c>
      <c r="M125" s="2">
        <f t="shared" si="48"/>
        <v>0.2499999999934035</v>
      </c>
      <c r="N125" s="2">
        <f t="shared" si="49"/>
        <v>0.4330127019112619</v>
      </c>
      <c r="O125" s="2">
        <f t="shared" si="50"/>
        <v>-0.75000000000659639</v>
      </c>
      <c r="P125" s="2">
        <f t="shared" si="51"/>
        <v>-0.43301270186555973</v>
      </c>
      <c r="Q125" s="2">
        <f t="shared" si="52"/>
        <v>0.43301270187698526</v>
      </c>
      <c r="R125" s="2">
        <f t="shared" si="53"/>
        <v>0.24999999997361388</v>
      </c>
      <c r="S125" s="2">
        <f t="shared" si="54"/>
        <v>0.750000000026386</v>
      </c>
      <c r="T125" s="5">
        <f t="shared" si="55"/>
        <v>148</v>
      </c>
      <c r="U125" s="2">
        <f t="shared" si="56"/>
        <v>-74.000000001952586</v>
      </c>
      <c r="V125" s="2">
        <f t="shared" si="57"/>
        <v>128.17175975896959</v>
      </c>
      <c r="W125" s="2">
        <f t="shared" si="58"/>
        <v>-73.999999996094857</v>
      </c>
      <c r="X125" s="2">
        <f t="shared" si="59"/>
        <v>-128.17175976235154</v>
      </c>
      <c r="Z125" s="2">
        <f t="shared" si="38"/>
        <v>138.77319285630111</v>
      </c>
      <c r="AA125" s="5">
        <f t="shared" si="60"/>
        <v>11.774193548387103</v>
      </c>
      <c r="AB125" s="5">
        <f t="shared" si="61"/>
        <v>9.2268071436988919</v>
      </c>
      <c r="AC125" s="5">
        <f t="shared" si="62"/>
        <v>2.5473864046882113</v>
      </c>
      <c r="AD125" s="5">
        <f t="shared" si="73"/>
        <v>138.63163371488048</v>
      </c>
      <c r="AE125" s="5">
        <f t="shared" si="73"/>
        <v>85.13397006701291</v>
      </c>
      <c r="AF125" s="5">
        <f t="shared" si="73"/>
        <v>6.4891774947903311</v>
      </c>
      <c r="AG125" s="2">
        <f t="shared" si="39"/>
        <v>138.97037847553125</v>
      </c>
      <c r="AH125" s="2">
        <f t="shared" si="40"/>
        <v>135.9611004824219</v>
      </c>
      <c r="AI125" s="5">
        <f t="shared" si="63"/>
        <v>9.0296215244687517</v>
      </c>
      <c r="AJ125" s="5">
        <f t="shared" si="64"/>
        <v>2.7445720239183515</v>
      </c>
      <c r="AK125" s="5">
        <f t="shared" si="65"/>
        <v>12.038899517578102</v>
      </c>
      <c r="AL125" s="5">
        <f t="shared" si="66"/>
        <v>-0.26470596919099876</v>
      </c>
      <c r="AM125" s="4">
        <f t="shared" si="67"/>
        <v>7.5326755944752763</v>
      </c>
      <c r="AN125" s="4">
        <f t="shared" si="68"/>
        <v>7.0069250125345983E-2</v>
      </c>
      <c r="AP125" s="4">
        <f t="shared" si="69"/>
        <v>-5.8870967743488896</v>
      </c>
      <c r="AQ125" s="4">
        <f t="shared" si="70"/>
        <v>10.196750721888389</v>
      </c>
      <c r="AR125" s="4">
        <f t="shared" si="71"/>
        <v>-5.8870967738828766</v>
      </c>
      <c r="AS125" s="4">
        <f t="shared" si="72"/>
        <v>-10.196750722157441</v>
      </c>
    </row>
    <row r="126" spans="1:45" x14ac:dyDescent="0.3">
      <c r="A126" s="8">
        <v>19.708333333335759</v>
      </c>
      <c r="B126" s="9">
        <v>130</v>
      </c>
      <c r="C126" s="5"/>
      <c r="E126" s="2">
        <v>1</v>
      </c>
      <c r="F126" s="2">
        <f t="shared" si="41"/>
        <v>-0.2588190450877999</v>
      </c>
      <c r="G126" s="2">
        <f t="shared" si="42"/>
        <v>-0.96592582629301271</v>
      </c>
      <c r="H126" s="2">
        <f t="shared" si="43"/>
        <v>-0.86602540379967885</v>
      </c>
      <c r="I126" s="2">
        <f t="shared" si="44"/>
        <v>0.49999999997360328</v>
      </c>
      <c r="J126" s="2">
        <f t="shared" si="45"/>
        <v>6.6987298100160603E-2</v>
      </c>
      <c r="K126" s="2">
        <f t="shared" si="46"/>
        <v>0.24999999998680164</v>
      </c>
      <c r="L126" s="2">
        <f t="shared" si="47"/>
        <v>0.93301270189983931</v>
      </c>
      <c r="M126" s="2">
        <f t="shared" si="48"/>
        <v>0.22414386803320921</v>
      </c>
      <c r="N126" s="2">
        <f t="shared" si="49"/>
        <v>-0.12940952253706797</v>
      </c>
      <c r="O126" s="2">
        <f t="shared" si="50"/>
        <v>-0.48296291312100909</v>
      </c>
      <c r="P126" s="2">
        <f t="shared" si="51"/>
        <v>0.83651630375594477</v>
      </c>
      <c r="Q126" s="2">
        <f t="shared" si="52"/>
        <v>-0.43301270187697921</v>
      </c>
      <c r="R126" s="2">
        <f t="shared" si="53"/>
        <v>0.75000000002639677</v>
      </c>
      <c r="S126" s="2">
        <f t="shared" si="54"/>
        <v>0.24999999997360328</v>
      </c>
      <c r="T126" s="5">
        <f t="shared" si="55"/>
        <v>130</v>
      </c>
      <c r="U126" s="2">
        <f t="shared" si="56"/>
        <v>-33.64647586141399</v>
      </c>
      <c r="V126" s="2">
        <f t="shared" si="57"/>
        <v>-125.57035741809165</v>
      </c>
      <c r="W126" s="2">
        <f t="shared" si="58"/>
        <v>-112.58330249395826</v>
      </c>
      <c r="X126" s="2">
        <f t="shared" si="59"/>
        <v>64.99999999656842</v>
      </c>
      <c r="Z126" s="2">
        <f t="shared" si="38"/>
        <v>135.52270776522545</v>
      </c>
      <c r="AA126" s="5">
        <f t="shared" si="60"/>
        <v>-6.2258064516128968</v>
      </c>
      <c r="AB126" s="5">
        <f t="shared" si="61"/>
        <v>-5.5227077652254479</v>
      </c>
      <c r="AC126" s="5">
        <f t="shared" si="62"/>
        <v>-0.70309868638744888</v>
      </c>
      <c r="AD126" s="5">
        <f t="shared" si="73"/>
        <v>38.760665972944771</v>
      </c>
      <c r="AE126" s="5">
        <f t="shared" si="73"/>
        <v>30.500301060081462</v>
      </c>
      <c r="AF126" s="5">
        <f t="shared" si="73"/>
        <v>0.49434776279975617</v>
      </c>
      <c r="AG126" s="2">
        <f t="shared" si="39"/>
        <v>134.83319389657652</v>
      </c>
      <c r="AH126" s="2">
        <f t="shared" si="40"/>
        <v>136.84779997030097</v>
      </c>
      <c r="AI126" s="5">
        <f t="shared" si="63"/>
        <v>-4.8331938965765175</v>
      </c>
      <c r="AJ126" s="5">
        <f t="shared" si="64"/>
        <v>-1.3926125550363793</v>
      </c>
      <c r="AK126" s="5">
        <f t="shared" si="65"/>
        <v>-6.8477999703009687</v>
      </c>
      <c r="AL126" s="5">
        <f t="shared" si="66"/>
        <v>0.62199351868807184</v>
      </c>
      <c r="AM126" s="4">
        <f t="shared" si="67"/>
        <v>1.9393697284449525</v>
      </c>
      <c r="AN126" s="4">
        <f t="shared" si="68"/>
        <v>0.38687593728996877</v>
      </c>
      <c r="AP126" s="4">
        <f t="shared" si="69"/>
        <v>1.611357280707914</v>
      </c>
      <c r="AQ126" s="4">
        <f t="shared" si="70"/>
        <v>6.0136672411145566</v>
      </c>
      <c r="AR126" s="4">
        <f t="shared" si="71"/>
        <v>5.3917065462367049</v>
      </c>
      <c r="AS126" s="4">
        <f t="shared" si="72"/>
        <v>-3.1129032256421074</v>
      </c>
    </row>
    <row r="127" spans="1:45" x14ac:dyDescent="0.3">
      <c r="A127" s="1">
        <v>20.083333333335759</v>
      </c>
      <c r="B127" s="2">
        <v>140</v>
      </c>
      <c r="C127" s="5"/>
      <c r="E127" s="2">
        <v>1</v>
      </c>
      <c r="F127" s="2">
        <f t="shared" si="41"/>
        <v>0.86602540377682258</v>
      </c>
      <c r="G127" s="2">
        <f t="shared" si="42"/>
        <v>0.50000000001319134</v>
      </c>
      <c r="H127" s="2">
        <f t="shared" si="43"/>
        <v>0.49999999997361727</v>
      </c>
      <c r="I127" s="2">
        <f t="shared" si="44"/>
        <v>0.86602540379967075</v>
      </c>
      <c r="J127" s="2">
        <f t="shared" si="45"/>
        <v>0.74999999998680855</v>
      </c>
      <c r="K127" s="2">
        <f t="shared" si="46"/>
        <v>0.43301270189983532</v>
      </c>
      <c r="L127" s="2">
        <f t="shared" si="47"/>
        <v>0.25000000001319134</v>
      </c>
      <c r="M127" s="2">
        <f t="shared" si="48"/>
        <v>0.43301270186556318</v>
      </c>
      <c r="N127" s="2">
        <f t="shared" si="49"/>
        <v>0.75000000000659572</v>
      </c>
      <c r="O127" s="2">
        <f t="shared" si="50"/>
        <v>0.4330127019112594</v>
      </c>
      <c r="P127" s="2">
        <f t="shared" si="51"/>
        <v>0.2499999999934043</v>
      </c>
      <c r="Q127" s="2">
        <f t="shared" si="52"/>
        <v>0.43301270187698726</v>
      </c>
      <c r="R127" s="2">
        <f t="shared" si="53"/>
        <v>0.24999999997361727</v>
      </c>
      <c r="S127" s="2">
        <f t="shared" si="54"/>
        <v>0.75000000002638278</v>
      </c>
      <c r="T127" s="5">
        <f t="shared" si="55"/>
        <v>140</v>
      </c>
      <c r="U127" s="2">
        <f t="shared" si="56"/>
        <v>121.24355652875516</v>
      </c>
      <c r="V127" s="2">
        <f t="shared" si="57"/>
        <v>70.000000001846786</v>
      </c>
      <c r="W127" s="2">
        <f t="shared" si="58"/>
        <v>69.999999996306414</v>
      </c>
      <c r="X127" s="2">
        <f t="shared" si="59"/>
        <v>121.2435565319539</v>
      </c>
      <c r="Z127" s="2">
        <f t="shared" si="38"/>
        <v>135.41734271481562</v>
      </c>
      <c r="AA127" s="5">
        <f t="shared" si="60"/>
        <v>3.7741935483871032</v>
      </c>
      <c r="AB127" s="5">
        <f t="shared" si="61"/>
        <v>4.5826572851843821</v>
      </c>
      <c r="AC127" s="5">
        <f t="shared" si="62"/>
        <v>-0.8084637367972789</v>
      </c>
      <c r="AD127" s="5">
        <f t="shared" si="73"/>
        <v>14.244536940686833</v>
      </c>
      <c r="AE127" s="5">
        <f t="shared" si="73"/>
        <v>21.000747793453492</v>
      </c>
      <c r="AF127" s="5">
        <f t="shared" si="73"/>
        <v>0.65361361371621984</v>
      </c>
      <c r="AG127" s="2">
        <f t="shared" si="39"/>
        <v>135.22015709558548</v>
      </c>
      <c r="AH127" s="2">
        <f t="shared" si="40"/>
        <v>136.35547172088218</v>
      </c>
      <c r="AI127" s="5">
        <f t="shared" si="63"/>
        <v>4.7798429044145223</v>
      </c>
      <c r="AJ127" s="5">
        <f t="shared" si="64"/>
        <v>-1.0056493560274191</v>
      </c>
      <c r="AK127" s="5">
        <f t="shared" si="65"/>
        <v>3.6445282791178215</v>
      </c>
      <c r="AL127" s="5">
        <f t="shared" si="66"/>
        <v>0.12966526926928168</v>
      </c>
      <c r="AM127" s="4">
        <f t="shared" si="67"/>
        <v>1.0113306272783629</v>
      </c>
      <c r="AN127" s="4">
        <f t="shared" si="68"/>
        <v>1.6813082054675323E-2</v>
      </c>
      <c r="AP127" s="4">
        <f t="shared" si="69"/>
        <v>3.2685474916738197</v>
      </c>
      <c r="AQ127" s="4">
        <f t="shared" si="70"/>
        <v>1.8870967742433382</v>
      </c>
      <c r="AR127" s="4">
        <f t="shared" si="71"/>
        <v>1.8870967740939781</v>
      </c>
      <c r="AS127" s="4">
        <f t="shared" si="72"/>
        <v>3.268547491760053</v>
      </c>
    </row>
    <row r="128" spans="1:45" x14ac:dyDescent="0.3">
      <c r="A128" s="1">
        <v>20.333333333335759</v>
      </c>
      <c r="B128" s="2">
        <v>168</v>
      </c>
      <c r="C128" s="5"/>
      <c r="E128" s="2">
        <v>1</v>
      </c>
      <c r="F128" s="2">
        <f t="shared" si="41"/>
        <v>-0.50000000001318667</v>
      </c>
      <c r="G128" s="2">
        <f t="shared" si="42"/>
        <v>0.86602540377682535</v>
      </c>
      <c r="H128" s="2">
        <f t="shared" si="43"/>
        <v>-0.4999999999736266</v>
      </c>
      <c r="I128" s="2">
        <f t="shared" si="44"/>
        <v>-0.86602540379966531</v>
      </c>
      <c r="J128" s="2">
        <f t="shared" si="45"/>
        <v>0.25000000001318667</v>
      </c>
      <c r="K128" s="2">
        <f t="shared" si="46"/>
        <v>-0.43301270189983265</v>
      </c>
      <c r="L128" s="2">
        <f t="shared" si="47"/>
        <v>0.74999999998681344</v>
      </c>
      <c r="M128" s="2">
        <f t="shared" si="48"/>
        <v>0.24999999999340664</v>
      </c>
      <c r="N128" s="2">
        <f t="shared" si="49"/>
        <v>0.43301270191125263</v>
      </c>
      <c r="O128" s="2">
        <f t="shared" si="50"/>
        <v>-0.75000000000659339</v>
      </c>
      <c r="P128" s="2">
        <f t="shared" si="51"/>
        <v>-0.43301270186557261</v>
      </c>
      <c r="Q128" s="2">
        <f t="shared" si="52"/>
        <v>0.43301270187699259</v>
      </c>
      <c r="R128" s="2">
        <f t="shared" si="53"/>
        <v>0.2499999999736266</v>
      </c>
      <c r="S128" s="2">
        <f t="shared" si="54"/>
        <v>0.75000000002637335</v>
      </c>
      <c r="T128" s="5">
        <f t="shared" si="55"/>
        <v>168</v>
      </c>
      <c r="U128" s="2">
        <f t="shared" si="56"/>
        <v>-84.000000002215359</v>
      </c>
      <c r="V128" s="2">
        <f t="shared" si="57"/>
        <v>145.49226783450666</v>
      </c>
      <c r="W128" s="2">
        <f t="shared" si="58"/>
        <v>-83.999999995569269</v>
      </c>
      <c r="X128" s="2">
        <f t="shared" si="59"/>
        <v>-145.49226783834376</v>
      </c>
      <c r="Z128" s="2">
        <f t="shared" si="38"/>
        <v>138.77319285630111</v>
      </c>
      <c r="AA128" s="5">
        <f t="shared" si="60"/>
        <v>31.774193548387103</v>
      </c>
      <c r="AB128" s="5">
        <f t="shared" si="61"/>
        <v>29.226807143698892</v>
      </c>
      <c r="AC128" s="5">
        <f t="shared" si="62"/>
        <v>2.5473864046882113</v>
      </c>
      <c r="AD128" s="5">
        <f t="shared" si="73"/>
        <v>1009.5993756503647</v>
      </c>
      <c r="AE128" s="5">
        <f t="shared" si="73"/>
        <v>854.20625581496859</v>
      </c>
      <c r="AF128" s="5">
        <f t="shared" si="73"/>
        <v>6.4891774947903311</v>
      </c>
      <c r="AG128" s="2">
        <f t="shared" si="39"/>
        <v>138.97037847553122</v>
      </c>
      <c r="AH128" s="2">
        <f t="shared" si="40"/>
        <v>135.96110048242193</v>
      </c>
      <c r="AI128" s="5">
        <f t="shared" si="63"/>
        <v>29.02962152446878</v>
      </c>
      <c r="AJ128" s="5">
        <f t="shared" si="64"/>
        <v>2.7445720239183231</v>
      </c>
      <c r="AK128" s="5">
        <f t="shared" si="65"/>
        <v>32.038899517578074</v>
      </c>
      <c r="AL128" s="5">
        <f t="shared" si="66"/>
        <v>-0.26470596919097034</v>
      </c>
      <c r="AM128" s="4">
        <f t="shared" si="67"/>
        <v>7.53267559447512</v>
      </c>
      <c r="AN128" s="4">
        <f t="shared" si="68"/>
        <v>7.006925012533094E-2</v>
      </c>
      <c r="AP128" s="4">
        <f t="shared" si="69"/>
        <v>-15.887096774612548</v>
      </c>
      <c r="AQ128" s="4">
        <f t="shared" si="70"/>
        <v>27.51725879742494</v>
      </c>
      <c r="AR128" s="4">
        <f t="shared" si="71"/>
        <v>-15.887096773355559</v>
      </c>
      <c r="AS128" s="4">
        <f t="shared" si="72"/>
        <v>-27.51725879815066</v>
      </c>
    </row>
    <row r="129" spans="1:45" x14ac:dyDescent="0.3">
      <c r="A129" s="1">
        <v>20.708333333335759</v>
      </c>
      <c r="B129" s="2">
        <v>139</v>
      </c>
      <c r="C129" s="5"/>
      <c r="E129" s="2">
        <v>1</v>
      </c>
      <c r="F129" s="2">
        <f t="shared" si="41"/>
        <v>-0.25881904508780701</v>
      </c>
      <c r="G129" s="2">
        <f t="shared" si="42"/>
        <v>-0.96592582629301083</v>
      </c>
      <c r="H129" s="2">
        <f t="shared" si="43"/>
        <v>-0.86602540379967141</v>
      </c>
      <c r="I129" s="2">
        <f t="shared" si="44"/>
        <v>0.49999999997361599</v>
      </c>
      <c r="J129" s="2">
        <f t="shared" si="45"/>
        <v>6.698729810016428E-2</v>
      </c>
      <c r="K129" s="2">
        <f t="shared" si="46"/>
        <v>0.249999999986808</v>
      </c>
      <c r="L129" s="2">
        <f t="shared" si="47"/>
        <v>0.93301270189983576</v>
      </c>
      <c r="M129" s="2">
        <f t="shared" si="48"/>
        <v>0.22414386803321343</v>
      </c>
      <c r="N129" s="2">
        <f t="shared" si="49"/>
        <v>-0.12940952253707483</v>
      </c>
      <c r="O129" s="2">
        <f t="shared" si="50"/>
        <v>-0.48296291312102041</v>
      </c>
      <c r="P129" s="2">
        <f t="shared" si="51"/>
        <v>0.836516303755936</v>
      </c>
      <c r="Q129" s="2">
        <f t="shared" si="52"/>
        <v>-0.43301270187698648</v>
      </c>
      <c r="R129" s="2">
        <f t="shared" si="53"/>
        <v>0.7500000000263839</v>
      </c>
      <c r="S129" s="2">
        <f t="shared" si="54"/>
        <v>0.24999999997361599</v>
      </c>
      <c r="T129" s="5">
        <f t="shared" si="55"/>
        <v>139</v>
      </c>
      <c r="U129" s="2">
        <f t="shared" si="56"/>
        <v>-35.975847267205175</v>
      </c>
      <c r="V129" s="2">
        <f t="shared" si="57"/>
        <v>-134.26368985472851</v>
      </c>
      <c r="W129" s="2">
        <f t="shared" si="58"/>
        <v>-120.37753112815433</v>
      </c>
      <c r="X129" s="2">
        <f t="shared" si="59"/>
        <v>69.499999996332619</v>
      </c>
      <c r="Z129" s="2">
        <f t="shared" si="38"/>
        <v>135.52270776522548</v>
      </c>
      <c r="AA129" s="5">
        <f t="shared" si="60"/>
        <v>2.7741935483871032</v>
      </c>
      <c r="AB129" s="5">
        <f t="shared" si="61"/>
        <v>3.4772922347745236</v>
      </c>
      <c r="AC129" s="5">
        <f t="shared" si="62"/>
        <v>-0.70309868638742046</v>
      </c>
      <c r="AD129" s="5">
        <f t="shared" si="73"/>
        <v>7.696149843912627</v>
      </c>
      <c r="AE129" s="5">
        <f t="shared" si="73"/>
        <v>12.0915612860232</v>
      </c>
      <c r="AF129" s="5">
        <f t="shared" si="73"/>
        <v>0.49434776279971621</v>
      </c>
      <c r="AG129" s="2">
        <f t="shared" si="39"/>
        <v>134.83319389657655</v>
      </c>
      <c r="AH129" s="2">
        <f t="shared" si="40"/>
        <v>136.84779997030097</v>
      </c>
      <c r="AI129" s="5">
        <f t="shared" si="63"/>
        <v>4.166806103423454</v>
      </c>
      <c r="AJ129" s="5">
        <f t="shared" si="64"/>
        <v>-1.3926125550363508</v>
      </c>
      <c r="AK129" s="5">
        <f t="shared" si="65"/>
        <v>2.1522000296990313</v>
      </c>
      <c r="AL129" s="5">
        <f t="shared" si="66"/>
        <v>0.62199351868807184</v>
      </c>
      <c r="AM129" s="4">
        <f t="shared" si="67"/>
        <v>1.9393697284448732</v>
      </c>
      <c r="AN129" s="4">
        <f t="shared" si="68"/>
        <v>0.38687593728996877</v>
      </c>
      <c r="AP129" s="4">
        <f t="shared" si="69"/>
        <v>-0.718014125082305</v>
      </c>
      <c r="AQ129" s="4">
        <f t="shared" si="70"/>
        <v>-2.6796651955225523</v>
      </c>
      <c r="AR129" s="4">
        <f t="shared" si="71"/>
        <v>-2.4025220879603841</v>
      </c>
      <c r="AS129" s="4">
        <f t="shared" si="72"/>
        <v>1.3870967741203573</v>
      </c>
    </row>
    <row r="130" spans="1:45" x14ac:dyDescent="0.3">
      <c r="A130" s="1">
        <v>21.083333333335759</v>
      </c>
      <c r="B130" s="2">
        <v>148</v>
      </c>
      <c r="C130" s="5"/>
      <c r="E130" s="2">
        <v>1</v>
      </c>
      <c r="F130" s="2">
        <f t="shared" si="41"/>
        <v>0.86602540377682624</v>
      </c>
      <c r="G130" s="2">
        <f t="shared" si="42"/>
        <v>0.50000000001318501</v>
      </c>
      <c r="H130" s="2">
        <f t="shared" si="43"/>
        <v>0.49999999997362998</v>
      </c>
      <c r="I130" s="2">
        <f t="shared" si="44"/>
        <v>0.86602540379966342</v>
      </c>
      <c r="J130" s="2">
        <f t="shared" si="45"/>
        <v>0.74999999998681488</v>
      </c>
      <c r="K130" s="2">
        <f t="shared" si="46"/>
        <v>0.43301270189983165</v>
      </c>
      <c r="L130" s="2">
        <f t="shared" si="47"/>
        <v>0.25000000001318501</v>
      </c>
      <c r="M130" s="2">
        <f t="shared" si="48"/>
        <v>0.433012701865576</v>
      </c>
      <c r="N130" s="2">
        <f t="shared" si="49"/>
        <v>0.7500000000065925</v>
      </c>
      <c r="O130" s="2">
        <f t="shared" si="50"/>
        <v>0.43301270191125024</v>
      </c>
      <c r="P130" s="2">
        <f t="shared" si="51"/>
        <v>0.2499999999934075</v>
      </c>
      <c r="Q130" s="2">
        <f t="shared" si="52"/>
        <v>0.43301270187699459</v>
      </c>
      <c r="R130" s="2">
        <f t="shared" si="53"/>
        <v>0.24999999997362998</v>
      </c>
      <c r="S130" s="2">
        <f t="shared" si="54"/>
        <v>0.75000000002637013</v>
      </c>
      <c r="T130" s="5">
        <f t="shared" si="55"/>
        <v>148</v>
      </c>
      <c r="U130" s="2">
        <f t="shared" si="56"/>
        <v>128.1717597589703</v>
      </c>
      <c r="V130" s="2">
        <f t="shared" si="57"/>
        <v>74.000000001951378</v>
      </c>
      <c r="W130" s="2">
        <f t="shared" si="58"/>
        <v>73.999999996097245</v>
      </c>
      <c r="X130" s="2">
        <f t="shared" si="59"/>
        <v>128.17175976235018</v>
      </c>
      <c r="Z130" s="2">
        <f t="shared" ref="Z130:Z156" si="74">$P$251+$P$252*$F130+$P$253*$G130+$P$254*$H130+$P$255*$I130</f>
        <v>135.41734271481556</v>
      </c>
      <c r="AA130" s="5">
        <f t="shared" si="60"/>
        <v>11.774193548387103</v>
      </c>
      <c r="AB130" s="5">
        <f t="shared" si="61"/>
        <v>12.582657285184439</v>
      </c>
      <c r="AC130" s="5">
        <f t="shared" si="62"/>
        <v>-0.80846373679733574</v>
      </c>
      <c r="AD130" s="5">
        <f t="shared" si="73"/>
        <v>138.63163371488048</v>
      </c>
      <c r="AE130" s="5">
        <f t="shared" si="73"/>
        <v>158.32326435640505</v>
      </c>
      <c r="AF130" s="5">
        <f t="shared" si="73"/>
        <v>0.65361361371631177</v>
      </c>
      <c r="AG130" s="2">
        <f t="shared" ref="AG130:AG156" si="75">$P$251+$P$252*$F130+$P$253*$G130</f>
        <v>135.22015709558545</v>
      </c>
      <c r="AH130" s="2">
        <f t="shared" ref="AH130:AH156" si="76">$P$251+$P$254*$H130+$P$255*$I130</f>
        <v>136.35547172088215</v>
      </c>
      <c r="AI130" s="5">
        <f t="shared" si="63"/>
        <v>12.779842904414551</v>
      </c>
      <c r="AJ130" s="5">
        <f t="shared" si="64"/>
        <v>-1.0056493560274475</v>
      </c>
      <c r="AK130" s="5">
        <f t="shared" si="65"/>
        <v>11.64452827911785</v>
      </c>
      <c r="AL130" s="5">
        <f t="shared" si="66"/>
        <v>0.12966526926925326</v>
      </c>
      <c r="AM130" s="4">
        <f t="shared" si="67"/>
        <v>1.0113306272784199</v>
      </c>
      <c r="AN130" s="4">
        <f t="shared" si="68"/>
        <v>1.6813082054667954E-2</v>
      </c>
      <c r="AP130" s="4">
        <f t="shared" si="69"/>
        <v>10.196750721888444</v>
      </c>
      <c r="AQ130" s="4">
        <f t="shared" si="70"/>
        <v>5.8870967743487945</v>
      </c>
      <c r="AR130" s="4">
        <f t="shared" si="71"/>
        <v>5.8870967738830657</v>
      </c>
      <c r="AS130" s="4">
        <f t="shared" si="72"/>
        <v>10.196750722157333</v>
      </c>
    </row>
    <row r="131" spans="1:45" x14ac:dyDescent="0.3">
      <c r="A131" s="1">
        <v>21.333333333335759</v>
      </c>
      <c r="B131" s="2">
        <v>166</v>
      </c>
      <c r="C131" s="5"/>
      <c r="E131" s="2">
        <v>1</v>
      </c>
      <c r="F131" s="2">
        <f t="shared" ref="F131:F156" si="77">COS(2*PI()*A131)</f>
        <v>-0.50000000001318035</v>
      </c>
      <c r="G131" s="2">
        <f t="shared" ref="G131:G156" si="78">SIN(2*PI()*A131)</f>
        <v>0.86602540377682902</v>
      </c>
      <c r="H131" s="2">
        <f t="shared" ref="H131:H156" si="79">COS(4*PI()*A131)</f>
        <v>-0.49999999997363936</v>
      </c>
      <c r="I131" s="2">
        <f t="shared" ref="I131:I156" si="80">SIN(4*PI()*A131)</f>
        <v>-0.86602540379965798</v>
      </c>
      <c r="J131" s="2">
        <f t="shared" ref="J131:J156" si="81">F131^2</f>
        <v>0.25000000001318035</v>
      </c>
      <c r="K131" s="2">
        <f t="shared" ref="K131:K156" si="82">F131*G131</f>
        <v>-0.43301270189982904</v>
      </c>
      <c r="L131" s="2">
        <f t="shared" ref="L131:L156" si="83">G131^2</f>
        <v>0.74999999998681977</v>
      </c>
      <c r="M131" s="2">
        <f t="shared" ref="M131:M156" si="84">F131*H131</f>
        <v>0.24999999999340985</v>
      </c>
      <c r="N131" s="2">
        <f t="shared" ref="N131:N156" si="85">F131*I131</f>
        <v>0.43301270191124352</v>
      </c>
      <c r="O131" s="2">
        <f t="shared" ref="O131:O156" si="86">G131*I131</f>
        <v>-0.75000000000659017</v>
      </c>
      <c r="P131" s="2">
        <f t="shared" ref="P131:P156" si="87">H131*G131</f>
        <v>-0.43301270186558555</v>
      </c>
      <c r="Q131" s="2">
        <f t="shared" ref="Q131:Q156" si="88">H131*I131</f>
        <v>0.43301270187700003</v>
      </c>
      <c r="R131" s="2">
        <f t="shared" ref="R131:R156" si="89">H131^2</f>
        <v>0.24999999997363936</v>
      </c>
      <c r="S131" s="2">
        <f t="shared" ref="S131:S156" si="90">I131^2</f>
        <v>0.75000000002636069</v>
      </c>
      <c r="T131" s="5">
        <f t="shared" ref="T131:T156" si="91">B131</f>
        <v>166</v>
      </c>
      <c r="U131" s="2">
        <f t="shared" ref="U131:U156" si="92">B131*F131</f>
        <v>-83.000000002187932</v>
      </c>
      <c r="V131" s="2">
        <f t="shared" ref="V131:V156" si="93">B131*G131</f>
        <v>143.76021702695363</v>
      </c>
      <c r="W131" s="2">
        <f t="shared" ref="W131:W156" si="94">B131*H131</f>
        <v>-82.999999995624137</v>
      </c>
      <c r="X131" s="2">
        <f t="shared" ref="X131:X156" si="95">B131*I131</f>
        <v>-143.76021703074323</v>
      </c>
      <c r="Z131" s="2">
        <f t="shared" si="74"/>
        <v>138.77319285630111</v>
      </c>
      <c r="AA131" s="5">
        <f t="shared" ref="AA131:AA156" si="96">B131-$B$251</f>
        <v>29.774193548387103</v>
      </c>
      <c r="AB131" s="5">
        <f t="shared" ref="AB131:AB156" si="97">B131-Z131</f>
        <v>27.226807143698892</v>
      </c>
      <c r="AC131" s="5">
        <f t="shared" ref="AC131:AC156" si="98">Z131-$B$251</f>
        <v>2.5473864046882113</v>
      </c>
      <c r="AD131" s="5">
        <f t="shared" si="73"/>
        <v>886.50260145681625</v>
      </c>
      <c r="AE131" s="5">
        <f t="shared" si="73"/>
        <v>741.29902724017302</v>
      </c>
      <c r="AF131" s="5">
        <f t="shared" si="73"/>
        <v>6.4891774947903311</v>
      </c>
      <c r="AG131" s="2">
        <f t="shared" si="75"/>
        <v>138.97037847553122</v>
      </c>
      <c r="AH131" s="2">
        <f t="shared" si="76"/>
        <v>135.96110048242193</v>
      </c>
      <c r="AI131" s="5">
        <f t="shared" ref="AI131:AI156" si="99">B131-AG131</f>
        <v>27.02962152446878</v>
      </c>
      <c r="AJ131" s="5">
        <f t="shared" ref="AJ131:AJ156" si="100">AG131-$B$251</f>
        <v>2.7445720239183231</v>
      </c>
      <c r="AK131" s="5">
        <f t="shared" ref="AK131:AK156" si="101">B131-AH131</f>
        <v>30.038899517578074</v>
      </c>
      <c r="AL131" s="5">
        <f t="shared" ref="AL131:AL156" si="102">AH131-$B$251</f>
        <v>-0.26470596919097034</v>
      </c>
      <c r="AM131" s="4">
        <f t="shared" ref="AM131:AM156" si="103">AJ131^2</f>
        <v>7.53267559447512</v>
      </c>
      <c r="AN131" s="4">
        <f t="shared" ref="AN131:AN156" si="104">AL131^2</f>
        <v>7.006925012533094E-2</v>
      </c>
      <c r="AP131" s="4">
        <f t="shared" ref="AP131:AP156" si="105">AA131*F131</f>
        <v>-14.887096774585986</v>
      </c>
      <c r="AQ131" s="4">
        <f t="shared" ref="AQ131:AQ156" si="106">AA131*G131</f>
        <v>25.785207989871399</v>
      </c>
      <c r="AR131" s="4">
        <f t="shared" ref="AR131:AR156" si="107">AA131*H131</f>
        <v>-14.887096773408684</v>
      </c>
      <c r="AS131" s="4">
        <f t="shared" ref="AS131:AS156" si="108">AA131*I131</f>
        <v>-25.785207990551111</v>
      </c>
    </row>
    <row r="132" spans="1:45" x14ac:dyDescent="0.3">
      <c r="A132" s="8">
        <v>21.708333333335759</v>
      </c>
      <c r="B132" s="9">
        <v>138</v>
      </c>
      <c r="C132" s="5"/>
      <c r="E132" s="2">
        <v>1</v>
      </c>
      <c r="F132" s="2">
        <f t="shared" si="77"/>
        <v>-0.25881904508780035</v>
      </c>
      <c r="G132" s="2">
        <f t="shared" si="78"/>
        <v>-0.9659258262930126</v>
      </c>
      <c r="H132" s="2">
        <f t="shared" si="79"/>
        <v>-0.86602540379967829</v>
      </c>
      <c r="I132" s="2">
        <f t="shared" si="80"/>
        <v>0.49999999997360411</v>
      </c>
      <c r="J132" s="2">
        <f t="shared" si="81"/>
        <v>6.6987298100160825E-2</v>
      </c>
      <c r="K132" s="2">
        <f t="shared" si="82"/>
        <v>0.24999999998680203</v>
      </c>
      <c r="L132" s="2">
        <f t="shared" si="83"/>
        <v>0.9330127018998392</v>
      </c>
      <c r="M132" s="2">
        <f t="shared" si="84"/>
        <v>0.22414386803320943</v>
      </c>
      <c r="N132" s="2">
        <f t="shared" si="85"/>
        <v>-0.12940952253706842</v>
      </c>
      <c r="O132" s="2">
        <f t="shared" si="86"/>
        <v>-0.48296291312100981</v>
      </c>
      <c r="P132" s="2">
        <f t="shared" si="87"/>
        <v>0.8365163037559441</v>
      </c>
      <c r="Q132" s="2">
        <f t="shared" si="88"/>
        <v>-0.43301270187697966</v>
      </c>
      <c r="R132" s="2">
        <f t="shared" si="89"/>
        <v>0.75000000002639589</v>
      </c>
      <c r="S132" s="2">
        <f t="shared" si="90"/>
        <v>0.24999999997360411</v>
      </c>
      <c r="T132" s="5">
        <f t="shared" si="91"/>
        <v>138</v>
      </c>
      <c r="U132" s="2">
        <f t="shared" si="92"/>
        <v>-35.717028222116447</v>
      </c>
      <c r="V132" s="2">
        <f t="shared" si="93"/>
        <v>-133.29776402843575</v>
      </c>
      <c r="W132" s="2">
        <f t="shared" si="94"/>
        <v>-119.5115057243556</v>
      </c>
      <c r="X132" s="2">
        <f t="shared" si="95"/>
        <v>68.999999996357374</v>
      </c>
      <c r="Z132" s="2">
        <f t="shared" si="74"/>
        <v>135.52270776522545</v>
      </c>
      <c r="AA132" s="5">
        <f t="shared" si="96"/>
        <v>1.7741935483871032</v>
      </c>
      <c r="AB132" s="5">
        <f t="shared" si="97"/>
        <v>2.4772922347745521</v>
      </c>
      <c r="AC132" s="5">
        <f t="shared" si="98"/>
        <v>-0.70309868638744888</v>
      </c>
      <c r="AD132" s="5">
        <f t="shared" si="73"/>
        <v>3.1477627471384202</v>
      </c>
      <c r="AE132" s="5">
        <f t="shared" si="73"/>
        <v>6.1369768164742942</v>
      </c>
      <c r="AF132" s="5">
        <f t="shared" si="73"/>
        <v>0.49434776279975617</v>
      </c>
      <c r="AG132" s="2">
        <f t="shared" si="75"/>
        <v>134.83319389657652</v>
      </c>
      <c r="AH132" s="2">
        <f t="shared" si="76"/>
        <v>136.84779997030097</v>
      </c>
      <c r="AI132" s="5">
        <f t="shared" si="99"/>
        <v>3.1668061034234825</v>
      </c>
      <c r="AJ132" s="5">
        <f t="shared" si="100"/>
        <v>-1.3926125550363793</v>
      </c>
      <c r="AK132" s="5">
        <f t="shared" si="101"/>
        <v>1.1522000296990313</v>
      </c>
      <c r="AL132" s="5">
        <f t="shared" si="102"/>
        <v>0.62199351868807184</v>
      </c>
      <c r="AM132" s="4">
        <f t="shared" si="103"/>
        <v>1.9393697284449525</v>
      </c>
      <c r="AN132" s="4">
        <f t="shared" si="104"/>
        <v>0.38687593728996877</v>
      </c>
      <c r="AP132" s="4">
        <f t="shared" si="105"/>
        <v>-0.45919507999448617</v>
      </c>
      <c r="AQ132" s="4">
        <f t="shared" si="106"/>
        <v>-1.7137393692295446</v>
      </c>
      <c r="AR132" s="4">
        <f t="shared" si="107"/>
        <v>-1.536496684160725</v>
      </c>
      <c r="AS132" s="4">
        <f t="shared" si="108"/>
        <v>0.88709677414672017</v>
      </c>
    </row>
    <row r="133" spans="1:45" x14ac:dyDescent="0.3">
      <c r="A133" s="1">
        <v>22.083333333335759</v>
      </c>
      <c r="B133" s="2">
        <v>132</v>
      </c>
      <c r="C133" s="5"/>
      <c r="E133" s="2">
        <v>1</v>
      </c>
      <c r="F133" s="2">
        <f t="shared" si="77"/>
        <v>0.8660254037768228</v>
      </c>
      <c r="G133" s="2">
        <f t="shared" si="78"/>
        <v>0.50000000001319089</v>
      </c>
      <c r="H133" s="2">
        <f t="shared" si="79"/>
        <v>0.4999999999736181</v>
      </c>
      <c r="I133" s="2">
        <f t="shared" si="80"/>
        <v>0.86602540379967019</v>
      </c>
      <c r="J133" s="2">
        <f t="shared" si="81"/>
        <v>0.749999999986809</v>
      </c>
      <c r="K133" s="2">
        <f t="shared" si="82"/>
        <v>0.43301270189983504</v>
      </c>
      <c r="L133" s="2">
        <f t="shared" si="83"/>
        <v>0.25000000001319089</v>
      </c>
      <c r="M133" s="2">
        <f t="shared" si="84"/>
        <v>0.43301270186556401</v>
      </c>
      <c r="N133" s="2">
        <f t="shared" si="85"/>
        <v>0.75000000000659539</v>
      </c>
      <c r="O133" s="2">
        <f t="shared" si="86"/>
        <v>0.43301270191125873</v>
      </c>
      <c r="P133" s="2">
        <f t="shared" si="87"/>
        <v>0.2499999999934045</v>
      </c>
      <c r="Q133" s="2">
        <f t="shared" si="88"/>
        <v>0.4330127018769877</v>
      </c>
      <c r="R133" s="2">
        <f t="shared" si="89"/>
        <v>0.2499999999736181</v>
      </c>
      <c r="S133" s="2">
        <f t="shared" si="90"/>
        <v>0.75000000002638179</v>
      </c>
      <c r="T133" s="5">
        <f t="shared" si="91"/>
        <v>132</v>
      </c>
      <c r="U133" s="2">
        <f t="shared" si="92"/>
        <v>114.31535329854061</v>
      </c>
      <c r="V133" s="2">
        <f t="shared" si="93"/>
        <v>66.000000001741199</v>
      </c>
      <c r="W133" s="2">
        <f t="shared" si="94"/>
        <v>65.999999996517587</v>
      </c>
      <c r="X133" s="2">
        <f t="shared" si="95"/>
        <v>114.31535330155647</v>
      </c>
      <c r="Z133" s="2">
        <f t="shared" si="74"/>
        <v>135.41734271481562</v>
      </c>
      <c r="AA133" s="5">
        <f t="shared" si="96"/>
        <v>-4.2258064516128968</v>
      </c>
      <c r="AB133" s="5">
        <f t="shared" si="97"/>
        <v>-3.4173427148156179</v>
      </c>
      <c r="AC133" s="5">
        <f t="shared" si="98"/>
        <v>-0.8084637367972789</v>
      </c>
      <c r="AD133" s="5">
        <f t="shared" si="73"/>
        <v>17.857440166493181</v>
      </c>
      <c r="AE133" s="5">
        <f t="shared" si="73"/>
        <v>11.678231230503378</v>
      </c>
      <c r="AF133" s="5">
        <f t="shared" si="73"/>
        <v>0.65361361371621984</v>
      </c>
      <c r="AG133" s="2">
        <f t="shared" si="75"/>
        <v>135.22015709558548</v>
      </c>
      <c r="AH133" s="2">
        <f t="shared" si="76"/>
        <v>136.35547172088218</v>
      </c>
      <c r="AI133" s="5">
        <f t="shared" si="99"/>
        <v>-3.2201570955854777</v>
      </c>
      <c r="AJ133" s="5">
        <f t="shared" si="100"/>
        <v>-1.0056493560274191</v>
      </c>
      <c r="AK133" s="5">
        <f t="shared" si="101"/>
        <v>-4.3554717208821785</v>
      </c>
      <c r="AL133" s="5">
        <f t="shared" si="102"/>
        <v>0.12966526926928168</v>
      </c>
      <c r="AM133" s="4">
        <f t="shared" si="103"/>
        <v>1.0113306272783629</v>
      </c>
      <c r="AN133" s="4">
        <f t="shared" si="104"/>
        <v>1.6813082054675323E-2</v>
      </c>
      <c r="AP133" s="4">
        <f t="shared" si="105"/>
        <v>-3.6596557385407618</v>
      </c>
      <c r="AQ133" s="4">
        <f t="shared" si="106"/>
        <v>-2.1129032258621905</v>
      </c>
      <c r="AR133" s="4">
        <f t="shared" si="107"/>
        <v>-2.1129032256949638</v>
      </c>
      <c r="AS133" s="4">
        <f t="shared" si="108"/>
        <v>-3.6596557386373103</v>
      </c>
    </row>
    <row r="134" spans="1:45" x14ac:dyDescent="0.3">
      <c r="A134" s="1">
        <v>22.333333333335759</v>
      </c>
      <c r="B134" s="2">
        <v>148</v>
      </c>
      <c r="C134" s="5"/>
      <c r="E134" s="2">
        <v>1</v>
      </c>
      <c r="F134" s="2">
        <f t="shared" si="77"/>
        <v>-0.50000000001318623</v>
      </c>
      <c r="G134" s="2">
        <f t="shared" si="78"/>
        <v>0.86602540377682558</v>
      </c>
      <c r="H134" s="2">
        <f t="shared" si="79"/>
        <v>-0.49999999997362743</v>
      </c>
      <c r="I134" s="2">
        <f t="shared" si="80"/>
        <v>-0.86602540379966486</v>
      </c>
      <c r="J134" s="2">
        <f t="shared" si="81"/>
        <v>0.25000000001318623</v>
      </c>
      <c r="K134" s="2">
        <f t="shared" si="82"/>
        <v>-0.43301270189983238</v>
      </c>
      <c r="L134" s="2">
        <f t="shared" si="83"/>
        <v>0.74999999998681377</v>
      </c>
      <c r="M134" s="2">
        <f t="shared" si="84"/>
        <v>0.24999999999340683</v>
      </c>
      <c r="N134" s="2">
        <f t="shared" si="85"/>
        <v>0.43301270191125202</v>
      </c>
      <c r="O134" s="2">
        <f t="shared" si="86"/>
        <v>-0.75000000000659317</v>
      </c>
      <c r="P134" s="2">
        <f t="shared" si="87"/>
        <v>-0.43301270186557345</v>
      </c>
      <c r="Q134" s="2">
        <f t="shared" si="88"/>
        <v>0.43301270187699309</v>
      </c>
      <c r="R134" s="2">
        <f t="shared" si="89"/>
        <v>0.24999999997362743</v>
      </c>
      <c r="S134" s="2">
        <f t="shared" si="90"/>
        <v>0.75000000002637257</v>
      </c>
      <c r="T134" s="5">
        <f t="shared" si="91"/>
        <v>148</v>
      </c>
      <c r="U134" s="2">
        <f t="shared" si="92"/>
        <v>-74.000000001951562</v>
      </c>
      <c r="V134" s="2">
        <f t="shared" si="93"/>
        <v>128.17175975897018</v>
      </c>
      <c r="W134" s="2">
        <f t="shared" si="94"/>
        <v>-73.999999996096861</v>
      </c>
      <c r="X134" s="2">
        <f t="shared" si="95"/>
        <v>-128.1717597623504</v>
      </c>
      <c r="Z134" s="2">
        <f t="shared" si="74"/>
        <v>138.77319285630111</v>
      </c>
      <c r="AA134" s="5">
        <f t="shared" si="96"/>
        <v>11.774193548387103</v>
      </c>
      <c r="AB134" s="5">
        <f t="shared" si="97"/>
        <v>9.2268071436988919</v>
      </c>
      <c r="AC134" s="5">
        <f t="shared" si="98"/>
        <v>2.5473864046882113</v>
      </c>
      <c r="AD134" s="5">
        <f t="shared" si="73"/>
        <v>138.63163371488048</v>
      </c>
      <c r="AE134" s="5">
        <f t="shared" si="73"/>
        <v>85.13397006701291</v>
      </c>
      <c r="AF134" s="5">
        <f t="shared" si="73"/>
        <v>6.4891774947903311</v>
      </c>
      <c r="AG134" s="2">
        <f t="shared" si="75"/>
        <v>138.97037847553122</v>
      </c>
      <c r="AH134" s="2">
        <f t="shared" si="76"/>
        <v>135.96110048242193</v>
      </c>
      <c r="AI134" s="5">
        <f t="shared" si="99"/>
        <v>9.0296215244687801</v>
      </c>
      <c r="AJ134" s="5">
        <f t="shared" si="100"/>
        <v>2.7445720239183231</v>
      </c>
      <c r="AK134" s="5">
        <f t="shared" si="101"/>
        <v>12.038899517578074</v>
      </c>
      <c r="AL134" s="5">
        <f t="shared" si="102"/>
        <v>-0.26470596919097034</v>
      </c>
      <c r="AM134" s="4">
        <f t="shared" si="103"/>
        <v>7.53267559447512</v>
      </c>
      <c r="AN134" s="4">
        <f t="shared" si="104"/>
        <v>7.006925012533094E-2</v>
      </c>
      <c r="AP134" s="4">
        <f t="shared" si="105"/>
        <v>-5.8870967743488087</v>
      </c>
      <c r="AQ134" s="4">
        <f t="shared" si="106"/>
        <v>10.196750721888435</v>
      </c>
      <c r="AR134" s="4">
        <f t="shared" si="107"/>
        <v>-5.8870967738830355</v>
      </c>
      <c r="AS134" s="4">
        <f t="shared" si="108"/>
        <v>-10.196750722157351</v>
      </c>
    </row>
    <row r="135" spans="1:45" x14ac:dyDescent="0.3">
      <c r="A135" s="1">
        <v>22.708333333335759</v>
      </c>
      <c r="B135" s="2">
        <v>140</v>
      </c>
      <c r="C135" s="5"/>
      <c r="E135" s="2">
        <v>1</v>
      </c>
      <c r="F135" s="2">
        <f t="shared" si="77"/>
        <v>-0.25881904508779374</v>
      </c>
      <c r="G135" s="2">
        <f t="shared" si="78"/>
        <v>-0.96592582629301438</v>
      </c>
      <c r="H135" s="2">
        <f t="shared" si="79"/>
        <v>-0.86602540379968518</v>
      </c>
      <c r="I135" s="2">
        <f t="shared" si="80"/>
        <v>0.49999999997359224</v>
      </c>
      <c r="J135" s="2">
        <f t="shared" si="81"/>
        <v>6.6987298100157411E-2</v>
      </c>
      <c r="K135" s="2">
        <f t="shared" si="82"/>
        <v>0.24999999998679612</v>
      </c>
      <c r="L135" s="2">
        <f t="shared" si="83"/>
        <v>0.93301270189984253</v>
      </c>
      <c r="M135" s="2">
        <f t="shared" si="84"/>
        <v>0.22414386803320549</v>
      </c>
      <c r="N135" s="2">
        <f t="shared" si="85"/>
        <v>-0.12940952253706203</v>
      </c>
      <c r="O135" s="2">
        <f t="shared" si="86"/>
        <v>-0.48296291312099926</v>
      </c>
      <c r="P135" s="2">
        <f t="shared" si="87"/>
        <v>0.83651630375595232</v>
      </c>
      <c r="Q135" s="2">
        <f t="shared" si="88"/>
        <v>-0.43301270187697277</v>
      </c>
      <c r="R135" s="2">
        <f t="shared" si="89"/>
        <v>0.75000000002640776</v>
      </c>
      <c r="S135" s="2">
        <f t="shared" si="90"/>
        <v>0.24999999997359224</v>
      </c>
      <c r="T135" s="5">
        <f t="shared" si="91"/>
        <v>140</v>
      </c>
      <c r="U135" s="2">
        <f t="shared" si="92"/>
        <v>-36.234666312291125</v>
      </c>
      <c r="V135" s="2">
        <f t="shared" si="93"/>
        <v>-135.22961568102201</v>
      </c>
      <c r="W135" s="2">
        <f t="shared" si="94"/>
        <v>-121.24355653195593</v>
      </c>
      <c r="X135" s="2">
        <f t="shared" si="95"/>
        <v>69.999999996302918</v>
      </c>
      <c r="Z135" s="2">
        <f t="shared" si="74"/>
        <v>135.52270776522542</v>
      </c>
      <c r="AA135" s="5">
        <f t="shared" si="96"/>
        <v>3.7741935483871032</v>
      </c>
      <c r="AB135" s="5">
        <f t="shared" si="97"/>
        <v>4.4772922347745805</v>
      </c>
      <c r="AC135" s="5">
        <f t="shared" si="98"/>
        <v>-0.7030986863874773</v>
      </c>
      <c r="AD135" s="5">
        <f t="shared" si="73"/>
        <v>14.244536940686833</v>
      </c>
      <c r="AE135" s="5">
        <f t="shared" si="73"/>
        <v>20.046145755572756</v>
      </c>
      <c r="AF135" s="5">
        <f t="shared" si="73"/>
        <v>0.49434776279979614</v>
      </c>
      <c r="AG135" s="2">
        <f t="shared" si="75"/>
        <v>134.83319389657652</v>
      </c>
      <c r="AH135" s="2">
        <f t="shared" si="76"/>
        <v>136.84779997030094</v>
      </c>
      <c r="AI135" s="5">
        <f t="shared" si="99"/>
        <v>5.1668061034234825</v>
      </c>
      <c r="AJ135" s="5">
        <f t="shared" si="100"/>
        <v>-1.3926125550363793</v>
      </c>
      <c r="AK135" s="5">
        <f t="shared" si="101"/>
        <v>3.1522000296990598</v>
      </c>
      <c r="AL135" s="5">
        <f t="shared" si="102"/>
        <v>0.62199351868804342</v>
      </c>
      <c r="AM135" s="4">
        <f t="shared" si="103"/>
        <v>1.9393697284449525</v>
      </c>
      <c r="AN135" s="4">
        <f t="shared" si="104"/>
        <v>0.38687593728993341</v>
      </c>
      <c r="AP135" s="4">
        <f t="shared" si="105"/>
        <v>-0.97683317017006188</v>
      </c>
      <c r="AQ135" s="4">
        <f t="shared" si="106"/>
        <v>-3.6455910218155765</v>
      </c>
      <c r="AR135" s="4">
        <f t="shared" si="107"/>
        <v>-3.2685474917601076</v>
      </c>
      <c r="AS135" s="4">
        <f t="shared" si="108"/>
        <v>1.8870967740938835</v>
      </c>
    </row>
    <row r="136" spans="1:45" x14ac:dyDescent="0.3">
      <c r="A136" s="1">
        <v>23.083333333335759</v>
      </c>
      <c r="B136" s="2">
        <v>140</v>
      </c>
      <c r="C136" s="5"/>
      <c r="E136" s="2">
        <v>1</v>
      </c>
      <c r="F136" s="2">
        <f t="shared" si="77"/>
        <v>0.86602540377681947</v>
      </c>
      <c r="G136" s="2">
        <f t="shared" si="78"/>
        <v>0.50000000001319689</v>
      </c>
      <c r="H136" s="2">
        <f t="shared" si="79"/>
        <v>0.49999999997360622</v>
      </c>
      <c r="I136" s="2">
        <f t="shared" si="80"/>
        <v>0.86602540379967707</v>
      </c>
      <c r="J136" s="2">
        <f t="shared" si="81"/>
        <v>0.74999999998680322</v>
      </c>
      <c r="K136" s="2">
        <f t="shared" si="82"/>
        <v>0.43301270189983859</v>
      </c>
      <c r="L136" s="2">
        <f t="shared" si="83"/>
        <v>0.25000000001319689</v>
      </c>
      <c r="M136" s="2">
        <f t="shared" si="84"/>
        <v>0.43301270186555207</v>
      </c>
      <c r="N136" s="2">
        <f t="shared" si="85"/>
        <v>0.7500000000065985</v>
      </c>
      <c r="O136" s="2">
        <f t="shared" si="86"/>
        <v>0.43301270191126739</v>
      </c>
      <c r="P136" s="2">
        <f t="shared" si="87"/>
        <v>0.24999999999340156</v>
      </c>
      <c r="Q136" s="2">
        <f t="shared" si="88"/>
        <v>0.43301270187698088</v>
      </c>
      <c r="R136" s="2">
        <f t="shared" si="89"/>
        <v>0.24999999997360622</v>
      </c>
      <c r="S136" s="2">
        <f t="shared" si="90"/>
        <v>0.75000000002639378</v>
      </c>
      <c r="T136" s="5">
        <f t="shared" si="91"/>
        <v>140</v>
      </c>
      <c r="U136" s="2">
        <f t="shared" si="92"/>
        <v>121.24355652875472</v>
      </c>
      <c r="V136" s="2">
        <f t="shared" si="93"/>
        <v>70.000000001847567</v>
      </c>
      <c r="W136" s="2">
        <f t="shared" si="94"/>
        <v>69.999999996304865</v>
      </c>
      <c r="X136" s="2">
        <f t="shared" si="95"/>
        <v>121.24355653195479</v>
      </c>
      <c r="Z136" s="2">
        <f t="shared" si="74"/>
        <v>135.41734271481565</v>
      </c>
      <c r="AA136" s="5">
        <f t="shared" si="96"/>
        <v>3.7741935483871032</v>
      </c>
      <c r="AB136" s="5">
        <f t="shared" si="97"/>
        <v>4.5826572851843537</v>
      </c>
      <c r="AC136" s="5">
        <f t="shared" si="98"/>
        <v>-0.80846373679725048</v>
      </c>
      <c r="AD136" s="5">
        <f t="shared" si="73"/>
        <v>14.244536940686833</v>
      </c>
      <c r="AE136" s="5">
        <f t="shared" si="73"/>
        <v>21.000747793453229</v>
      </c>
      <c r="AF136" s="5">
        <f t="shared" si="73"/>
        <v>0.65361361371617388</v>
      </c>
      <c r="AG136" s="2">
        <f t="shared" si="75"/>
        <v>135.22015709558551</v>
      </c>
      <c r="AH136" s="2">
        <f t="shared" si="76"/>
        <v>136.35547172088218</v>
      </c>
      <c r="AI136" s="5">
        <f t="shared" si="99"/>
        <v>4.7798429044144939</v>
      </c>
      <c r="AJ136" s="5">
        <f t="shared" si="100"/>
        <v>-1.0056493560273907</v>
      </c>
      <c r="AK136" s="5">
        <f t="shared" si="101"/>
        <v>3.6445282791178215</v>
      </c>
      <c r="AL136" s="5">
        <f t="shared" si="102"/>
        <v>0.12966526926928168</v>
      </c>
      <c r="AM136" s="4">
        <f t="shared" si="103"/>
        <v>1.0113306272783056</v>
      </c>
      <c r="AN136" s="4">
        <f t="shared" si="104"/>
        <v>1.6813082054675323E-2</v>
      </c>
      <c r="AP136" s="4">
        <f t="shared" si="105"/>
        <v>3.2685474916738082</v>
      </c>
      <c r="AQ136" s="4">
        <f t="shared" si="106"/>
        <v>1.8870967742433593</v>
      </c>
      <c r="AR136" s="4">
        <f t="shared" si="107"/>
        <v>1.8870967740939364</v>
      </c>
      <c r="AS136" s="4">
        <f t="shared" si="108"/>
        <v>3.268547491760077</v>
      </c>
    </row>
    <row r="137" spans="1:45" x14ac:dyDescent="0.3">
      <c r="A137" s="1">
        <v>23.333333333335759</v>
      </c>
      <c r="B137" s="2">
        <v>131</v>
      </c>
      <c r="C137" s="5"/>
      <c r="E137" s="2">
        <v>1</v>
      </c>
      <c r="F137" s="2">
        <f t="shared" si="77"/>
        <v>-0.50000000001319223</v>
      </c>
      <c r="G137" s="2">
        <f t="shared" si="78"/>
        <v>0.86602540377682213</v>
      </c>
      <c r="H137" s="2">
        <f t="shared" si="79"/>
        <v>-0.49999999997361555</v>
      </c>
      <c r="I137" s="2">
        <f t="shared" si="80"/>
        <v>-0.86602540379967174</v>
      </c>
      <c r="J137" s="2">
        <f t="shared" si="81"/>
        <v>0.25000000001319223</v>
      </c>
      <c r="K137" s="2">
        <f t="shared" si="82"/>
        <v>-0.43301270189983587</v>
      </c>
      <c r="L137" s="2">
        <f t="shared" si="83"/>
        <v>0.74999999998680777</v>
      </c>
      <c r="M137" s="2">
        <f t="shared" si="84"/>
        <v>0.24999999999340389</v>
      </c>
      <c r="N137" s="2">
        <f t="shared" si="85"/>
        <v>0.43301270191126068</v>
      </c>
      <c r="O137" s="2">
        <f t="shared" si="86"/>
        <v>-0.75000000000659617</v>
      </c>
      <c r="P137" s="2">
        <f t="shared" si="87"/>
        <v>-0.43301270186556146</v>
      </c>
      <c r="Q137" s="2">
        <f t="shared" si="88"/>
        <v>0.43301270187698626</v>
      </c>
      <c r="R137" s="2">
        <f t="shared" si="89"/>
        <v>0.24999999997361555</v>
      </c>
      <c r="S137" s="2">
        <f t="shared" si="90"/>
        <v>0.75000000002638445</v>
      </c>
      <c r="T137" s="5">
        <f t="shared" si="91"/>
        <v>131</v>
      </c>
      <c r="U137" s="2">
        <f t="shared" si="92"/>
        <v>-65.500000001728182</v>
      </c>
      <c r="V137" s="2">
        <f t="shared" si="93"/>
        <v>113.4493278947637</v>
      </c>
      <c r="W137" s="2">
        <f t="shared" si="94"/>
        <v>-65.499999996543636</v>
      </c>
      <c r="X137" s="2">
        <f t="shared" si="95"/>
        <v>-113.449327897757</v>
      </c>
      <c r="Z137" s="2">
        <f t="shared" si="74"/>
        <v>138.77319285630108</v>
      </c>
      <c r="AA137" s="5">
        <f t="shared" si="96"/>
        <v>-5.2258064516128968</v>
      </c>
      <c r="AB137" s="5">
        <f t="shared" si="97"/>
        <v>-7.7731928563010797</v>
      </c>
      <c r="AC137" s="5">
        <f t="shared" si="98"/>
        <v>2.5473864046881829</v>
      </c>
      <c r="AD137" s="5">
        <f t="shared" si="73"/>
        <v>27.309053069718974</v>
      </c>
      <c r="AE137" s="5">
        <f t="shared" si="73"/>
        <v>60.422527181250139</v>
      </c>
      <c r="AF137" s="5">
        <f t="shared" si="73"/>
        <v>6.4891774947901864</v>
      </c>
      <c r="AG137" s="2">
        <f t="shared" si="75"/>
        <v>138.97037847553122</v>
      </c>
      <c r="AH137" s="2">
        <f t="shared" si="76"/>
        <v>135.9611004824219</v>
      </c>
      <c r="AI137" s="5">
        <f t="shared" si="99"/>
        <v>-7.9703784755312199</v>
      </c>
      <c r="AJ137" s="5">
        <f t="shared" si="100"/>
        <v>2.7445720239183231</v>
      </c>
      <c r="AK137" s="5">
        <f t="shared" si="101"/>
        <v>-4.9611004824218981</v>
      </c>
      <c r="AL137" s="5">
        <f t="shared" si="102"/>
        <v>-0.26470596919099876</v>
      </c>
      <c r="AM137" s="4">
        <f t="shared" si="103"/>
        <v>7.53267559447512</v>
      </c>
      <c r="AN137" s="4">
        <f t="shared" si="104"/>
        <v>7.0069250125345983E-2</v>
      </c>
      <c r="AP137" s="4">
        <f t="shared" si="105"/>
        <v>2.6129032258753884</v>
      </c>
      <c r="AQ137" s="4">
        <f t="shared" si="106"/>
        <v>-4.5256811423175813</v>
      </c>
      <c r="AR137" s="4">
        <f t="shared" si="107"/>
        <v>2.6129032256685685</v>
      </c>
      <c r="AS137" s="4">
        <f t="shared" si="108"/>
        <v>4.5256811424369889</v>
      </c>
    </row>
    <row r="138" spans="1:45" x14ac:dyDescent="0.3">
      <c r="A138" s="8">
        <v>23.708333333335759</v>
      </c>
      <c r="B138" s="9">
        <v>137</v>
      </c>
      <c r="C138" s="5"/>
      <c r="E138" s="2">
        <v>1</v>
      </c>
      <c r="F138" s="2">
        <f t="shared" si="77"/>
        <v>-0.25881904508781456</v>
      </c>
      <c r="G138" s="2">
        <f t="shared" si="78"/>
        <v>-0.96592582629300883</v>
      </c>
      <c r="H138" s="2">
        <f t="shared" si="79"/>
        <v>-0.86602540379966364</v>
      </c>
      <c r="I138" s="2">
        <f t="shared" si="80"/>
        <v>0.49999999997362959</v>
      </c>
      <c r="J138" s="2">
        <f t="shared" si="81"/>
        <v>6.698729810016818E-2</v>
      </c>
      <c r="K138" s="2">
        <f t="shared" si="82"/>
        <v>0.2499999999868148</v>
      </c>
      <c r="L138" s="2">
        <f t="shared" si="83"/>
        <v>0.93301270189983188</v>
      </c>
      <c r="M138" s="2">
        <f t="shared" si="84"/>
        <v>0.22414386803321795</v>
      </c>
      <c r="N138" s="2">
        <f t="shared" si="85"/>
        <v>-0.12940952253708213</v>
      </c>
      <c r="O138" s="2">
        <f t="shared" si="86"/>
        <v>-0.48296291312103257</v>
      </c>
      <c r="P138" s="2">
        <f t="shared" si="87"/>
        <v>0.83651630375592678</v>
      </c>
      <c r="Q138" s="2">
        <f t="shared" si="88"/>
        <v>-0.43301270187699437</v>
      </c>
      <c r="R138" s="2">
        <f t="shared" si="89"/>
        <v>0.75000000002637046</v>
      </c>
      <c r="S138" s="2">
        <f t="shared" si="90"/>
        <v>0.24999999997362959</v>
      </c>
      <c r="T138" s="5">
        <f t="shared" si="91"/>
        <v>137</v>
      </c>
      <c r="U138" s="2">
        <f t="shared" si="92"/>
        <v>-35.458209177030596</v>
      </c>
      <c r="V138" s="2">
        <f t="shared" si="93"/>
        <v>-132.33183820214222</v>
      </c>
      <c r="W138" s="2">
        <f t="shared" si="94"/>
        <v>-118.64548032055392</v>
      </c>
      <c r="X138" s="2">
        <f t="shared" si="95"/>
        <v>68.49999999638726</v>
      </c>
      <c r="Z138" s="2">
        <f t="shared" si="74"/>
        <v>135.52270776522548</v>
      </c>
      <c r="AA138" s="5">
        <f t="shared" si="96"/>
        <v>0.77419354838710319</v>
      </c>
      <c r="AB138" s="5">
        <f t="shared" si="97"/>
        <v>1.4772922347745236</v>
      </c>
      <c r="AC138" s="5">
        <f t="shared" si="98"/>
        <v>-0.70309868638742046</v>
      </c>
      <c r="AD138" s="5">
        <f t="shared" si="73"/>
        <v>0.59937565036421392</v>
      </c>
      <c r="AE138" s="5">
        <f t="shared" si="73"/>
        <v>2.1823923469251061</v>
      </c>
      <c r="AF138" s="5">
        <f t="shared" si="73"/>
        <v>0.49434776279971621</v>
      </c>
      <c r="AG138" s="2">
        <f t="shared" si="75"/>
        <v>134.83319389657655</v>
      </c>
      <c r="AH138" s="2">
        <f t="shared" si="76"/>
        <v>136.84779997030097</v>
      </c>
      <c r="AI138" s="5">
        <f t="shared" si="99"/>
        <v>2.166806103423454</v>
      </c>
      <c r="AJ138" s="5">
        <f t="shared" si="100"/>
        <v>-1.3926125550363508</v>
      </c>
      <c r="AK138" s="5">
        <f t="shared" si="101"/>
        <v>0.15220002969903135</v>
      </c>
      <c r="AL138" s="5">
        <f t="shared" si="102"/>
        <v>0.62199351868807184</v>
      </c>
      <c r="AM138" s="4">
        <f t="shared" si="103"/>
        <v>1.9393697284448732</v>
      </c>
      <c r="AN138" s="4">
        <f t="shared" si="104"/>
        <v>0.38687593728996877</v>
      </c>
      <c r="AP138" s="4">
        <f t="shared" si="105"/>
        <v>-0.20037603490669681</v>
      </c>
      <c r="AQ138" s="4">
        <f t="shared" si="106"/>
        <v>-0.74781354293652913</v>
      </c>
      <c r="AR138" s="4">
        <f t="shared" si="107"/>
        <v>-0.67047128036103543</v>
      </c>
      <c r="AS138" s="4">
        <f t="shared" si="108"/>
        <v>0.38709677417313582</v>
      </c>
    </row>
    <row r="139" spans="1:45" x14ac:dyDescent="0.3">
      <c r="A139" s="1">
        <v>24.083333333335759</v>
      </c>
      <c r="B139" s="2">
        <v>128</v>
      </c>
      <c r="C139" s="5"/>
      <c r="E139" s="2">
        <v>1</v>
      </c>
      <c r="F139" s="2">
        <f t="shared" si="77"/>
        <v>0.86602540377681603</v>
      </c>
      <c r="G139" s="2">
        <f t="shared" si="78"/>
        <v>0.50000000001320277</v>
      </c>
      <c r="H139" s="2">
        <f t="shared" si="79"/>
        <v>0.49999999997359434</v>
      </c>
      <c r="I139" s="2">
        <f t="shared" si="80"/>
        <v>0.86602540379968396</v>
      </c>
      <c r="J139" s="2">
        <f t="shared" si="81"/>
        <v>0.74999999998679723</v>
      </c>
      <c r="K139" s="2">
        <f t="shared" si="82"/>
        <v>0.43301270189984192</v>
      </c>
      <c r="L139" s="2">
        <f t="shared" si="83"/>
        <v>0.25000000001320277</v>
      </c>
      <c r="M139" s="2">
        <f t="shared" si="84"/>
        <v>0.43301270186554003</v>
      </c>
      <c r="N139" s="2">
        <f t="shared" si="85"/>
        <v>0.7500000000066015</v>
      </c>
      <c r="O139" s="2">
        <f t="shared" si="86"/>
        <v>0.43301270191127589</v>
      </c>
      <c r="P139" s="2">
        <f t="shared" si="87"/>
        <v>0.24999999999339856</v>
      </c>
      <c r="Q139" s="2">
        <f t="shared" si="88"/>
        <v>0.43301270187697399</v>
      </c>
      <c r="R139" s="2">
        <f t="shared" si="89"/>
        <v>0.24999999997359434</v>
      </c>
      <c r="S139" s="2">
        <f t="shared" si="90"/>
        <v>0.75000000002640566</v>
      </c>
      <c r="T139" s="5">
        <f t="shared" si="91"/>
        <v>128</v>
      </c>
      <c r="U139" s="2">
        <f t="shared" si="92"/>
        <v>110.85125168343245</v>
      </c>
      <c r="V139" s="2">
        <f t="shared" si="93"/>
        <v>64.000000001689955</v>
      </c>
      <c r="W139" s="2">
        <f t="shared" si="94"/>
        <v>63.999999996620076</v>
      </c>
      <c r="X139" s="2">
        <f t="shared" si="95"/>
        <v>110.85125168635955</v>
      </c>
      <c r="Z139" s="2">
        <f t="shared" si="74"/>
        <v>135.4173427148157</v>
      </c>
      <c r="AA139" s="5">
        <f t="shared" si="96"/>
        <v>-8.2258064516128968</v>
      </c>
      <c r="AB139" s="5">
        <f t="shared" si="97"/>
        <v>-7.4173427148157032</v>
      </c>
      <c r="AC139" s="5">
        <f t="shared" si="98"/>
        <v>-0.80846373679719363</v>
      </c>
      <c r="AD139" s="5">
        <f t="shared" si="73"/>
        <v>67.663891779396351</v>
      </c>
      <c r="AE139" s="5">
        <f t="shared" si="73"/>
        <v>55.016972949029586</v>
      </c>
      <c r="AF139" s="5">
        <f t="shared" si="73"/>
        <v>0.65361361371608195</v>
      </c>
      <c r="AG139" s="2">
        <f t="shared" si="75"/>
        <v>135.22015709558553</v>
      </c>
      <c r="AH139" s="2">
        <f t="shared" si="76"/>
        <v>136.35547172088221</v>
      </c>
      <c r="AI139" s="5">
        <f t="shared" si="99"/>
        <v>-7.2201570955855345</v>
      </c>
      <c r="AJ139" s="5">
        <f t="shared" si="100"/>
        <v>-1.0056493560273623</v>
      </c>
      <c r="AK139" s="5">
        <f t="shared" si="101"/>
        <v>-8.3554717208822069</v>
      </c>
      <c r="AL139" s="5">
        <f t="shared" si="102"/>
        <v>0.1296652692693101</v>
      </c>
      <c r="AM139" s="4">
        <f t="shared" si="103"/>
        <v>1.0113306272782485</v>
      </c>
      <c r="AN139" s="4">
        <f t="shared" si="104"/>
        <v>1.6813082054682696E-2</v>
      </c>
      <c r="AP139" s="4">
        <f t="shared" si="105"/>
        <v>-7.1237573536479974</v>
      </c>
      <c r="AQ139" s="4">
        <f t="shared" si="106"/>
        <v>-4.1129032259150522</v>
      </c>
      <c r="AR139" s="4">
        <f t="shared" si="107"/>
        <v>-4.1129032255892408</v>
      </c>
      <c r="AS139" s="4">
        <f t="shared" si="108"/>
        <v>-7.1237573538361048</v>
      </c>
    </row>
    <row r="140" spans="1:45" x14ac:dyDescent="0.3">
      <c r="A140" s="1">
        <v>24.333333333335759</v>
      </c>
      <c r="B140" s="2">
        <v>138</v>
      </c>
      <c r="C140" s="5"/>
      <c r="E140" s="2">
        <v>1</v>
      </c>
      <c r="F140" s="2">
        <f t="shared" si="77"/>
        <v>-0.50000000001319811</v>
      </c>
      <c r="G140" s="2">
        <f t="shared" si="78"/>
        <v>0.86602540377681869</v>
      </c>
      <c r="H140" s="2">
        <f t="shared" si="79"/>
        <v>-0.49999999997360367</v>
      </c>
      <c r="I140" s="2">
        <f t="shared" si="80"/>
        <v>-0.86602540379967852</v>
      </c>
      <c r="J140" s="2">
        <f t="shared" si="81"/>
        <v>0.25000000001319811</v>
      </c>
      <c r="K140" s="2">
        <f t="shared" si="82"/>
        <v>-0.43301270189983926</v>
      </c>
      <c r="L140" s="2">
        <f t="shared" si="83"/>
        <v>0.74999999998680189</v>
      </c>
      <c r="M140" s="2">
        <f t="shared" si="84"/>
        <v>0.24999999999340089</v>
      </c>
      <c r="N140" s="2">
        <f t="shared" si="85"/>
        <v>0.43301270191126917</v>
      </c>
      <c r="O140" s="2">
        <f t="shared" si="86"/>
        <v>-0.75000000000659905</v>
      </c>
      <c r="P140" s="2">
        <f t="shared" si="87"/>
        <v>-0.43301270186554947</v>
      </c>
      <c r="Q140" s="2">
        <f t="shared" si="88"/>
        <v>0.43301270187697938</v>
      </c>
      <c r="R140" s="2">
        <f t="shared" si="89"/>
        <v>0.24999999997360367</v>
      </c>
      <c r="S140" s="2">
        <f t="shared" si="90"/>
        <v>0.75000000002639622</v>
      </c>
      <c r="T140" s="5">
        <f t="shared" si="91"/>
        <v>138</v>
      </c>
      <c r="U140" s="2">
        <f t="shared" si="92"/>
        <v>-69.000000001821334</v>
      </c>
      <c r="V140" s="2">
        <f t="shared" si="93"/>
        <v>119.51150572120098</v>
      </c>
      <c r="W140" s="2">
        <f t="shared" si="94"/>
        <v>-68.999999996357303</v>
      </c>
      <c r="X140" s="2">
        <f t="shared" si="95"/>
        <v>-119.51150572435563</v>
      </c>
      <c r="Z140" s="2">
        <f t="shared" si="74"/>
        <v>138.77319285630111</v>
      </c>
      <c r="AA140" s="5">
        <f t="shared" si="96"/>
        <v>1.7741935483871032</v>
      </c>
      <c r="AB140" s="5">
        <f t="shared" si="97"/>
        <v>-0.77319285630110812</v>
      </c>
      <c r="AC140" s="5">
        <f t="shared" si="98"/>
        <v>2.5473864046882113</v>
      </c>
      <c r="AD140" s="5">
        <f t="shared" si="73"/>
        <v>3.1477627471384202</v>
      </c>
      <c r="AE140" s="5">
        <f t="shared" si="73"/>
        <v>0.59782719303506604</v>
      </c>
      <c r="AF140" s="5">
        <f t="shared" si="73"/>
        <v>6.4891774947903311</v>
      </c>
      <c r="AG140" s="2">
        <f t="shared" si="75"/>
        <v>138.97037847553125</v>
      </c>
      <c r="AH140" s="2">
        <f t="shared" si="76"/>
        <v>135.9611004824219</v>
      </c>
      <c r="AI140" s="5">
        <f t="shared" si="99"/>
        <v>-0.97037847553124834</v>
      </c>
      <c r="AJ140" s="5">
        <f t="shared" si="100"/>
        <v>2.7445720239183515</v>
      </c>
      <c r="AK140" s="5">
        <f t="shared" si="101"/>
        <v>2.0388995175781019</v>
      </c>
      <c r="AL140" s="5">
        <f t="shared" si="102"/>
        <v>-0.26470596919099876</v>
      </c>
      <c r="AM140" s="4">
        <f t="shared" si="103"/>
        <v>7.5326755944752763</v>
      </c>
      <c r="AN140" s="4">
        <f t="shared" si="104"/>
        <v>7.0069250125345983E-2</v>
      </c>
      <c r="AP140" s="4">
        <f t="shared" si="105"/>
        <v>-0.88709677421696764</v>
      </c>
      <c r="AQ140" s="4">
        <f t="shared" si="106"/>
        <v>1.5364966841201677</v>
      </c>
      <c r="AR140" s="4">
        <f t="shared" si="107"/>
        <v>-0.88709677414671939</v>
      </c>
      <c r="AS140" s="4">
        <f t="shared" si="108"/>
        <v>-1.5364966841607255</v>
      </c>
    </row>
    <row r="141" spans="1:45" x14ac:dyDescent="0.3">
      <c r="A141" s="1">
        <v>24.708333333335759</v>
      </c>
      <c r="B141" s="2">
        <v>138</v>
      </c>
      <c r="C141" s="5"/>
      <c r="E141" s="2">
        <v>1</v>
      </c>
      <c r="F141" s="2">
        <f t="shared" si="77"/>
        <v>-0.25881904508780795</v>
      </c>
      <c r="G141" s="2">
        <f t="shared" si="78"/>
        <v>-0.9659258262930106</v>
      </c>
      <c r="H141" s="2">
        <f t="shared" si="79"/>
        <v>-0.86602540379967052</v>
      </c>
      <c r="I141" s="2">
        <f t="shared" si="80"/>
        <v>0.49999999997361771</v>
      </c>
      <c r="J141" s="2">
        <f t="shared" si="81"/>
        <v>6.6987298100164766E-2</v>
      </c>
      <c r="K141" s="2">
        <f t="shared" si="82"/>
        <v>0.24999999998680886</v>
      </c>
      <c r="L141" s="2">
        <f t="shared" si="83"/>
        <v>0.93301270189983532</v>
      </c>
      <c r="M141" s="2">
        <f t="shared" si="84"/>
        <v>0.22414386803321401</v>
      </c>
      <c r="N141" s="2">
        <f t="shared" si="85"/>
        <v>-0.12940952253707574</v>
      </c>
      <c r="O141" s="2">
        <f t="shared" si="86"/>
        <v>-0.48296291312102196</v>
      </c>
      <c r="P141" s="2">
        <f t="shared" si="87"/>
        <v>0.83651630375593489</v>
      </c>
      <c r="Q141" s="2">
        <f t="shared" si="88"/>
        <v>-0.43301270187698754</v>
      </c>
      <c r="R141" s="2">
        <f t="shared" si="89"/>
        <v>0.75000000002638234</v>
      </c>
      <c r="S141" s="2">
        <f t="shared" si="90"/>
        <v>0.24999999997361771</v>
      </c>
      <c r="T141" s="5">
        <f t="shared" si="91"/>
        <v>138</v>
      </c>
      <c r="U141" s="2">
        <f t="shared" si="92"/>
        <v>-35.717028222117499</v>
      </c>
      <c r="V141" s="2">
        <f t="shared" si="93"/>
        <v>-133.29776402843547</v>
      </c>
      <c r="W141" s="2">
        <f t="shared" si="94"/>
        <v>-119.51150572435454</v>
      </c>
      <c r="X141" s="2">
        <f t="shared" si="95"/>
        <v>68.99999999635925</v>
      </c>
      <c r="Z141" s="2">
        <f t="shared" si="74"/>
        <v>135.52270776522548</v>
      </c>
      <c r="AA141" s="5">
        <f t="shared" si="96"/>
        <v>1.7741935483871032</v>
      </c>
      <c r="AB141" s="5">
        <f t="shared" si="97"/>
        <v>2.4772922347745236</v>
      </c>
      <c r="AC141" s="5">
        <f t="shared" si="98"/>
        <v>-0.70309868638742046</v>
      </c>
      <c r="AD141" s="5">
        <f t="shared" si="73"/>
        <v>3.1477627471384202</v>
      </c>
      <c r="AE141" s="5">
        <f t="shared" si="73"/>
        <v>6.1369768164741538</v>
      </c>
      <c r="AF141" s="5">
        <f t="shared" si="73"/>
        <v>0.49434776279971621</v>
      </c>
      <c r="AG141" s="2">
        <f t="shared" si="75"/>
        <v>134.83319389657655</v>
      </c>
      <c r="AH141" s="2">
        <f t="shared" si="76"/>
        <v>136.84779997030097</v>
      </c>
      <c r="AI141" s="5">
        <f t="shared" si="99"/>
        <v>3.166806103423454</v>
      </c>
      <c r="AJ141" s="5">
        <f t="shared" si="100"/>
        <v>-1.3926125550363508</v>
      </c>
      <c r="AK141" s="5">
        <f t="shared" si="101"/>
        <v>1.1522000296990313</v>
      </c>
      <c r="AL141" s="5">
        <f t="shared" si="102"/>
        <v>0.62199351868807184</v>
      </c>
      <c r="AM141" s="4">
        <f t="shared" si="103"/>
        <v>1.9393697284448732</v>
      </c>
      <c r="AN141" s="4">
        <f t="shared" si="104"/>
        <v>0.38687593728996877</v>
      </c>
      <c r="AP141" s="4">
        <f t="shared" si="105"/>
        <v>-0.45919507999449966</v>
      </c>
      <c r="AQ141" s="4">
        <f t="shared" si="106"/>
        <v>-1.7137393692295411</v>
      </c>
      <c r="AR141" s="4">
        <f t="shared" si="107"/>
        <v>-1.5364966841607113</v>
      </c>
      <c r="AS141" s="4">
        <f t="shared" si="108"/>
        <v>0.88709677414674437</v>
      </c>
    </row>
    <row r="142" spans="1:45" x14ac:dyDescent="0.3">
      <c r="A142" s="1">
        <v>25.083333333335759</v>
      </c>
      <c r="B142" s="2">
        <v>136</v>
      </c>
      <c r="C142" s="5"/>
      <c r="E142" s="2">
        <v>1</v>
      </c>
      <c r="F142" s="2">
        <f t="shared" si="77"/>
        <v>0.8660254037768268</v>
      </c>
      <c r="G142" s="2">
        <f t="shared" si="78"/>
        <v>0.50000000001318412</v>
      </c>
      <c r="H142" s="2">
        <f t="shared" si="79"/>
        <v>0.4999999999736317</v>
      </c>
      <c r="I142" s="2">
        <f t="shared" si="80"/>
        <v>0.86602540379966242</v>
      </c>
      <c r="J142" s="2">
        <f t="shared" si="81"/>
        <v>0.74999999998681588</v>
      </c>
      <c r="K142" s="2">
        <f t="shared" si="82"/>
        <v>0.43301270189983115</v>
      </c>
      <c r="L142" s="2">
        <f t="shared" si="83"/>
        <v>0.25000000001318412</v>
      </c>
      <c r="M142" s="2">
        <f t="shared" si="84"/>
        <v>0.43301270186557778</v>
      </c>
      <c r="N142" s="2">
        <f t="shared" si="85"/>
        <v>0.75000000000659217</v>
      </c>
      <c r="O142" s="2">
        <f t="shared" si="86"/>
        <v>0.43301270191124897</v>
      </c>
      <c r="P142" s="2">
        <f t="shared" si="87"/>
        <v>0.24999999999340791</v>
      </c>
      <c r="Q142" s="2">
        <f t="shared" si="88"/>
        <v>0.43301270187699559</v>
      </c>
      <c r="R142" s="2">
        <f t="shared" si="89"/>
        <v>0.2499999999736317</v>
      </c>
      <c r="S142" s="2">
        <f t="shared" si="90"/>
        <v>0.75000000002636835</v>
      </c>
      <c r="T142" s="5">
        <f t="shared" si="91"/>
        <v>136</v>
      </c>
      <c r="U142" s="2">
        <f t="shared" si="92"/>
        <v>117.77945491364845</v>
      </c>
      <c r="V142" s="2">
        <f t="shared" si="93"/>
        <v>68.00000000179304</v>
      </c>
      <c r="W142" s="2">
        <f t="shared" si="94"/>
        <v>67.999999996413905</v>
      </c>
      <c r="X142" s="2">
        <f t="shared" si="95"/>
        <v>117.77945491675409</v>
      </c>
      <c r="Z142" s="2">
        <f t="shared" si="74"/>
        <v>135.41734271481556</v>
      </c>
      <c r="AA142" s="5">
        <f t="shared" si="96"/>
        <v>-0.22580645161289681</v>
      </c>
      <c r="AB142" s="5">
        <f t="shared" si="97"/>
        <v>0.58265728518443893</v>
      </c>
      <c r="AC142" s="5">
        <f t="shared" si="98"/>
        <v>-0.80846373679733574</v>
      </c>
      <c r="AD142" s="5">
        <f t="shared" si="73"/>
        <v>5.0988553590007507E-2</v>
      </c>
      <c r="AE142" s="5">
        <f t="shared" si="73"/>
        <v>0.33948951197850058</v>
      </c>
      <c r="AF142" s="5">
        <f t="shared" si="73"/>
        <v>0.65361361371631177</v>
      </c>
      <c r="AG142" s="2">
        <f t="shared" si="75"/>
        <v>135.22015709558545</v>
      </c>
      <c r="AH142" s="2">
        <f t="shared" si="76"/>
        <v>136.35547172088215</v>
      </c>
      <c r="AI142" s="5">
        <f t="shared" si="99"/>
        <v>0.77984290441455073</v>
      </c>
      <c r="AJ142" s="5">
        <f t="shared" si="100"/>
        <v>-1.0056493560274475</v>
      </c>
      <c r="AK142" s="5">
        <f t="shared" si="101"/>
        <v>-0.35547172088215007</v>
      </c>
      <c r="AL142" s="5">
        <f t="shared" si="102"/>
        <v>0.12966526926925326</v>
      </c>
      <c r="AM142" s="4">
        <f t="shared" si="103"/>
        <v>1.0113306272784199</v>
      </c>
      <c r="AN142" s="4">
        <f t="shared" si="104"/>
        <v>1.6813082054667954E-2</v>
      </c>
      <c r="AP142" s="4">
        <f t="shared" si="105"/>
        <v>-0.19555412343347145</v>
      </c>
      <c r="AQ142" s="4">
        <f t="shared" si="106"/>
        <v>-0.11290322580942547</v>
      </c>
      <c r="AR142" s="4">
        <f t="shared" si="107"/>
        <v>-0.11290322580049428</v>
      </c>
      <c r="AS142" s="4">
        <f t="shared" si="108"/>
        <v>-0.19555412343862788</v>
      </c>
    </row>
    <row r="143" spans="1:45" x14ac:dyDescent="0.3">
      <c r="A143" s="1">
        <v>25.333333333335759</v>
      </c>
      <c r="B143" s="2">
        <v>150</v>
      </c>
      <c r="C143" s="5"/>
      <c r="E143" s="2">
        <v>1</v>
      </c>
      <c r="F143" s="2">
        <f t="shared" si="77"/>
        <v>-0.50000000001317946</v>
      </c>
      <c r="G143" s="2">
        <f t="shared" si="78"/>
        <v>0.86602540377682946</v>
      </c>
      <c r="H143" s="2">
        <f t="shared" si="79"/>
        <v>-0.49999999997364103</v>
      </c>
      <c r="I143" s="2">
        <f t="shared" si="80"/>
        <v>-0.86602540379965698</v>
      </c>
      <c r="J143" s="2">
        <f t="shared" si="81"/>
        <v>0.25000000001317946</v>
      </c>
      <c r="K143" s="2">
        <f t="shared" si="82"/>
        <v>-0.43301270189982849</v>
      </c>
      <c r="L143" s="2">
        <f t="shared" si="83"/>
        <v>0.74999999998682054</v>
      </c>
      <c r="M143" s="2">
        <f t="shared" si="84"/>
        <v>0.24999999999341024</v>
      </c>
      <c r="N143" s="2">
        <f t="shared" si="85"/>
        <v>0.43301270191124225</v>
      </c>
      <c r="O143" s="2">
        <f t="shared" si="86"/>
        <v>-0.75000000000658973</v>
      </c>
      <c r="P143" s="2">
        <f t="shared" si="87"/>
        <v>-0.43301270186558721</v>
      </c>
      <c r="Q143" s="2">
        <f t="shared" si="88"/>
        <v>0.43301270187700097</v>
      </c>
      <c r="R143" s="2">
        <f t="shared" si="89"/>
        <v>0.24999999997364103</v>
      </c>
      <c r="S143" s="2">
        <f t="shared" si="90"/>
        <v>0.75000000002635892</v>
      </c>
      <c r="T143" s="5">
        <f t="shared" si="91"/>
        <v>150</v>
      </c>
      <c r="U143" s="2">
        <f t="shared" si="92"/>
        <v>-75.000000001976915</v>
      </c>
      <c r="V143" s="2">
        <f t="shared" si="93"/>
        <v>129.90381056652441</v>
      </c>
      <c r="W143" s="2">
        <f t="shared" si="94"/>
        <v>-74.999999996046157</v>
      </c>
      <c r="X143" s="2">
        <f t="shared" si="95"/>
        <v>-129.90381056994855</v>
      </c>
      <c r="Z143" s="2">
        <f t="shared" si="74"/>
        <v>138.77319285630108</v>
      </c>
      <c r="AA143" s="5">
        <f t="shared" si="96"/>
        <v>13.774193548387103</v>
      </c>
      <c r="AB143" s="5">
        <f t="shared" si="97"/>
        <v>11.22680714369892</v>
      </c>
      <c r="AC143" s="5">
        <f t="shared" si="98"/>
        <v>2.5473864046881829</v>
      </c>
      <c r="AD143" s="5">
        <f t="shared" si="73"/>
        <v>189.72840790842889</v>
      </c>
      <c r="AE143" s="5">
        <f t="shared" si="73"/>
        <v>126.0411986418091</v>
      </c>
      <c r="AF143" s="5">
        <f t="shared" si="73"/>
        <v>6.4891774947901864</v>
      </c>
      <c r="AG143" s="2">
        <f t="shared" si="75"/>
        <v>138.97037847553119</v>
      </c>
      <c r="AH143" s="2">
        <f t="shared" si="76"/>
        <v>135.96110048242193</v>
      </c>
      <c r="AI143" s="5">
        <f t="shared" si="99"/>
        <v>11.029621524468809</v>
      </c>
      <c r="AJ143" s="5">
        <f t="shared" si="100"/>
        <v>2.7445720239182947</v>
      </c>
      <c r="AK143" s="5">
        <f t="shared" si="101"/>
        <v>14.038899517578074</v>
      </c>
      <c r="AL143" s="5">
        <f t="shared" si="102"/>
        <v>-0.26470596919097034</v>
      </c>
      <c r="AM143" s="4">
        <f t="shared" si="103"/>
        <v>7.5326755944749646</v>
      </c>
      <c r="AN143" s="4">
        <f t="shared" si="104"/>
        <v>7.006925012533094E-2</v>
      </c>
      <c r="AP143" s="4">
        <f t="shared" si="105"/>
        <v>-6.8870967743750882</v>
      </c>
      <c r="AQ143" s="4">
        <f t="shared" si="106"/>
        <v>11.92880152944214</v>
      </c>
      <c r="AR143" s="4">
        <f t="shared" si="107"/>
        <v>-6.8870967738304785</v>
      </c>
      <c r="AS143" s="4">
        <f t="shared" si="108"/>
        <v>-11.928801529756571</v>
      </c>
    </row>
    <row r="144" spans="1:45" x14ac:dyDescent="0.3">
      <c r="A144" s="8">
        <v>25.666666666664241</v>
      </c>
      <c r="B144" s="9">
        <v>152</v>
      </c>
      <c r="C144" s="5"/>
      <c r="E144" s="2">
        <v>1</v>
      </c>
      <c r="F144" s="2">
        <f t="shared" si="77"/>
        <v>-0.50000000001319644</v>
      </c>
      <c r="G144" s="2">
        <f t="shared" si="78"/>
        <v>-0.86602540377681969</v>
      </c>
      <c r="H144" s="2">
        <f t="shared" si="79"/>
        <v>-0.49999999997360711</v>
      </c>
      <c r="I144" s="2">
        <f t="shared" si="80"/>
        <v>0.86602540379967663</v>
      </c>
      <c r="J144" s="2">
        <f t="shared" si="81"/>
        <v>0.25000000001319644</v>
      </c>
      <c r="K144" s="2">
        <f t="shared" si="82"/>
        <v>0.43301270189983831</v>
      </c>
      <c r="L144" s="2">
        <f t="shared" si="83"/>
        <v>0.74999999998680356</v>
      </c>
      <c r="M144" s="2">
        <f t="shared" si="84"/>
        <v>0.24999999999340178</v>
      </c>
      <c r="N144" s="2">
        <f t="shared" si="85"/>
        <v>-0.43301270191126678</v>
      </c>
      <c r="O144" s="2">
        <f t="shared" si="86"/>
        <v>-0.75000000000659828</v>
      </c>
      <c r="P144" s="2">
        <f t="shared" si="87"/>
        <v>0.43301270186555291</v>
      </c>
      <c r="Q144" s="2">
        <f t="shared" si="88"/>
        <v>-0.43301270187698138</v>
      </c>
      <c r="R144" s="2">
        <f t="shared" si="89"/>
        <v>0.24999999997360711</v>
      </c>
      <c r="S144" s="2">
        <f t="shared" si="90"/>
        <v>0.750000000026393</v>
      </c>
      <c r="T144" s="5">
        <f t="shared" si="91"/>
        <v>152</v>
      </c>
      <c r="U144" s="2">
        <f t="shared" si="92"/>
        <v>-76.000000002005862</v>
      </c>
      <c r="V144" s="2">
        <f t="shared" si="93"/>
        <v>-131.6358613740766</v>
      </c>
      <c r="W144" s="2">
        <f t="shared" si="94"/>
        <v>-75.999999995988276</v>
      </c>
      <c r="X144" s="2">
        <f t="shared" si="95"/>
        <v>131.63586137755084</v>
      </c>
      <c r="Z144" s="2">
        <f t="shared" si="74"/>
        <v>136.26041280219775</v>
      </c>
      <c r="AA144" s="5">
        <f t="shared" si="96"/>
        <v>15.774193548387103</v>
      </c>
      <c r="AB144" s="5">
        <f t="shared" si="97"/>
        <v>15.739587197802251</v>
      </c>
      <c r="AC144" s="5">
        <f t="shared" si="98"/>
        <v>3.4606350584851953E-2</v>
      </c>
      <c r="AD144" s="5">
        <f t="shared" si="73"/>
        <v>248.8251821019773</v>
      </c>
      <c r="AE144" s="5">
        <f t="shared" si="73"/>
        <v>247.73460515722053</v>
      </c>
      <c r="AF144" s="5">
        <f t="shared" si="73"/>
        <v>1.197599500801683E-3</v>
      </c>
      <c r="AG144" s="2">
        <f t="shared" si="75"/>
        <v>135.56468346608162</v>
      </c>
      <c r="AH144" s="2">
        <f t="shared" si="76"/>
        <v>136.85401543776817</v>
      </c>
      <c r="AI144" s="5">
        <f t="shared" si="99"/>
        <v>16.435316533918382</v>
      </c>
      <c r="AJ144" s="5">
        <f t="shared" si="100"/>
        <v>-0.66112298553127857</v>
      </c>
      <c r="AK144" s="5">
        <f t="shared" si="101"/>
        <v>15.145984562231831</v>
      </c>
      <c r="AL144" s="5">
        <f t="shared" si="102"/>
        <v>0.62820898615527199</v>
      </c>
      <c r="AM144" s="4">
        <f t="shared" si="103"/>
        <v>0.43708360199779117</v>
      </c>
      <c r="AN144" s="4">
        <f t="shared" si="104"/>
        <v>0.3946465302862347</v>
      </c>
      <c r="AP144" s="4">
        <f t="shared" si="105"/>
        <v>-7.8870967744017149</v>
      </c>
      <c r="AQ144" s="4">
        <f t="shared" si="106"/>
        <v>-13.660852336995646</v>
      </c>
      <c r="AR144" s="4">
        <f t="shared" si="107"/>
        <v>-7.8870967737772251</v>
      </c>
      <c r="AS144" s="4">
        <f t="shared" si="108"/>
        <v>13.660852337356195</v>
      </c>
    </row>
    <row r="145" spans="1:45" x14ac:dyDescent="0.3">
      <c r="A145" s="1">
        <v>26.083333333335759</v>
      </c>
      <c r="B145" s="2">
        <v>150</v>
      </c>
      <c r="C145" s="5"/>
      <c r="E145" s="2">
        <v>1</v>
      </c>
      <c r="F145" s="2">
        <f t="shared" si="77"/>
        <v>0.86602540377682335</v>
      </c>
      <c r="G145" s="2">
        <f t="shared" si="78"/>
        <v>0.50000000001319012</v>
      </c>
      <c r="H145" s="2">
        <f t="shared" si="79"/>
        <v>0.49999999997361982</v>
      </c>
      <c r="I145" s="2">
        <f t="shared" si="80"/>
        <v>0.8660254037996693</v>
      </c>
      <c r="J145" s="2">
        <f t="shared" si="81"/>
        <v>0.74999999998680988</v>
      </c>
      <c r="K145" s="2">
        <f t="shared" si="82"/>
        <v>0.43301270189983465</v>
      </c>
      <c r="L145" s="2">
        <f t="shared" si="83"/>
        <v>0.25000000001319012</v>
      </c>
      <c r="M145" s="2">
        <f t="shared" si="84"/>
        <v>0.43301270186556579</v>
      </c>
      <c r="N145" s="2">
        <f t="shared" si="85"/>
        <v>0.75000000000659506</v>
      </c>
      <c r="O145" s="2">
        <f t="shared" si="86"/>
        <v>0.43301270191125762</v>
      </c>
      <c r="P145" s="2">
        <f t="shared" si="87"/>
        <v>0.24999999999340497</v>
      </c>
      <c r="Q145" s="2">
        <f t="shared" si="88"/>
        <v>0.43301270187698876</v>
      </c>
      <c r="R145" s="2">
        <f t="shared" si="89"/>
        <v>0.24999999997361982</v>
      </c>
      <c r="S145" s="2">
        <f t="shared" si="90"/>
        <v>0.75000000002638023</v>
      </c>
      <c r="T145" s="5">
        <f t="shared" si="91"/>
        <v>150</v>
      </c>
      <c r="U145" s="2">
        <f t="shared" si="92"/>
        <v>129.9038105665235</v>
      </c>
      <c r="V145" s="2">
        <f t="shared" si="93"/>
        <v>75.00000000197852</v>
      </c>
      <c r="W145" s="2">
        <f t="shared" si="94"/>
        <v>74.999999996042973</v>
      </c>
      <c r="X145" s="2">
        <f t="shared" si="95"/>
        <v>129.90381056995039</v>
      </c>
      <c r="Z145" s="2">
        <f t="shared" si="74"/>
        <v>135.41734271481562</v>
      </c>
      <c r="AA145" s="5">
        <f t="shared" si="96"/>
        <v>13.774193548387103</v>
      </c>
      <c r="AB145" s="5">
        <f t="shared" si="97"/>
        <v>14.582657285184382</v>
      </c>
      <c r="AC145" s="5">
        <f t="shared" si="98"/>
        <v>-0.8084637367972789</v>
      </c>
      <c r="AD145" s="5">
        <f t="shared" si="73"/>
        <v>189.72840790842889</v>
      </c>
      <c r="AE145" s="5">
        <f t="shared" si="73"/>
        <v>212.65389349714113</v>
      </c>
      <c r="AF145" s="5">
        <f t="shared" si="73"/>
        <v>0.65361361371621984</v>
      </c>
      <c r="AG145" s="2">
        <f t="shared" si="75"/>
        <v>135.22015709558548</v>
      </c>
      <c r="AH145" s="2">
        <f t="shared" si="76"/>
        <v>136.35547172088218</v>
      </c>
      <c r="AI145" s="5">
        <f t="shared" si="99"/>
        <v>14.779842904414522</v>
      </c>
      <c r="AJ145" s="5">
        <f t="shared" si="100"/>
        <v>-1.0056493560274191</v>
      </c>
      <c r="AK145" s="5">
        <f t="shared" si="101"/>
        <v>13.644528279117822</v>
      </c>
      <c r="AL145" s="5">
        <f t="shared" si="102"/>
        <v>0.12966526926928168</v>
      </c>
      <c r="AM145" s="4">
        <f t="shared" si="103"/>
        <v>1.0113306272783629</v>
      </c>
      <c r="AN145" s="4">
        <f t="shared" si="104"/>
        <v>1.6813082054675323E-2</v>
      </c>
      <c r="AP145" s="4">
        <f t="shared" si="105"/>
        <v>11.928801529442056</v>
      </c>
      <c r="AQ145" s="4">
        <f t="shared" si="106"/>
        <v>6.8870967743752347</v>
      </c>
      <c r="AR145" s="4">
        <f t="shared" si="107"/>
        <v>6.8870967738301863</v>
      </c>
      <c r="AS145" s="4">
        <f t="shared" si="108"/>
        <v>11.928801529756742</v>
      </c>
    </row>
    <row r="146" spans="1:45" x14ac:dyDescent="0.3">
      <c r="A146" s="1">
        <v>26.333333333335759</v>
      </c>
      <c r="B146" s="2">
        <v>150</v>
      </c>
      <c r="C146" s="5"/>
      <c r="E146" s="2">
        <v>1</v>
      </c>
      <c r="F146" s="2">
        <f t="shared" si="77"/>
        <v>-0.50000000001318545</v>
      </c>
      <c r="G146" s="2">
        <f t="shared" si="78"/>
        <v>0.86602540377682602</v>
      </c>
      <c r="H146" s="2">
        <f t="shared" si="79"/>
        <v>-0.49999999997362915</v>
      </c>
      <c r="I146" s="2">
        <f t="shared" si="80"/>
        <v>-0.86602540379966386</v>
      </c>
      <c r="J146" s="2">
        <f t="shared" si="81"/>
        <v>0.25000000001318545</v>
      </c>
      <c r="K146" s="2">
        <f t="shared" si="82"/>
        <v>-0.43301270189983193</v>
      </c>
      <c r="L146" s="2">
        <f t="shared" si="83"/>
        <v>0.74999999998681455</v>
      </c>
      <c r="M146" s="2">
        <f t="shared" si="84"/>
        <v>0.2499999999934073</v>
      </c>
      <c r="N146" s="2">
        <f t="shared" si="85"/>
        <v>0.43301270191125085</v>
      </c>
      <c r="O146" s="2">
        <f t="shared" si="86"/>
        <v>-0.75000000000659273</v>
      </c>
      <c r="P146" s="2">
        <f t="shared" si="87"/>
        <v>-0.43301270186557517</v>
      </c>
      <c r="Q146" s="2">
        <f t="shared" si="88"/>
        <v>0.43301270187699409</v>
      </c>
      <c r="R146" s="2">
        <f t="shared" si="89"/>
        <v>0.24999999997362915</v>
      </c>
      <c r="S146" s="2">
        <f t="shared" si="90"/>
        <v>0.75000000002637079</v>
      </c>
      <c r="T146" s="5">
        <f t="shared" si="91"/>
        <v>150</v>
      </c>
      <c r="U146" s="2">
        <f t="shared" si="92"/>
        <v>-75.000000001977824</v>
      </c>
      <c r="V146" s="2">
        <f t="shared" si="93"/>
        <v>129.9038105665239</v>
      </c>
      <c r="W146" s="2">
        <f t="shared" si="94"/>
        <v>-74.999999996044366</v>
      </c>
      <c r="X146" s="2">
        <f t="shared" si="95"/>
        <v>-129.90381056994957</v>
      </c>
      <c r="Z146" s="2">
        <f t="shared" si="74"/>
        <v>138.77319285630111</v>
      </c>
      <c r="AA146" s="5">
        <f t="shared" si="96"/>
        <v>13.774193548387103</v>
      </c>
      <c r="AB146" s="5">
        <f t="shared" si="97"/>
        <v>11.226807143698892</v>
      </c>
      <c r="AC146" s="5">
        <f t="shared" si="98"/>
        <v>2.5473864046882113</v>
      </c>
      <c r="AD146" s="5">
        <f t="shared" si="73"/>
        <v>189.72840790842889</v>
      </c>
      <c r="AE146" s="5">
        <f t="shared" si="73"/>
        <v>126.04119864180848</v>
      </c>
      <c r="AF146" s="5">
        <f t="shared" si="73"/>
        <v>6.4891774947903311</v>
      </c>
      <c r="AG146" s="2">
        <f t="shared" si="75"/>
        <v>138.97037847553122</v>
      </c>
      <c r="AH146" s="2">
        <f t="shared" si="76"/>
        <v>135.96110048242193</v>
      </c>
      <c r="AI146" s="5">
        <f t="shared" si="99"/>
        <v>11.02962152446878</v>
      </c>
      <c r="AJ146" s="5">
        <f t="shared" si="100"/>
        <v>2.7445720239183231</v>
      </c>
      <c r="AK146" s="5">
        <f t="shared" si="101"/>
        <v>14.038899517578074</v>
      </c>
      <c r="AL146" s="5">
        <f t="shared" si="102"/>
        <v>-0.26470596919097034</v>
      </c>
      <c r="AM146" s="4">
        <f t="shared" si="103"/>
        <v>7.53267559447512</v>
      </c>
      <c r="AN146" s="4">
        <f t="shared" si="104"/>
        <v>7.006925012533094E-2</v>
      </c>
      <c r="AP146" s="4">
        <f t="shared" si="105"/>
        <v>-6.8870967743751708</v>
      </c>
      <c r="AQ146" s="4">
        <f t="shared" si="106"/>
        <v>11.928801529442094</v>
      </c>
      <c r="AR146" s="4">
        <f t="shared" si="107"/>
        <v>-6.8870967738303142</v>
      </c>
      <c r="AS146" s="4">
        <f t="shared" si="108"/>
        <v>-11.928801529756665</v>
      </c>
    </row>
    <row r="147" spans="1:45" x14ac:dyDescent="0.3">
      <c r="A147" s="1">
        <v>26.708333333335759</v>
      </c>
      <c r="B147" s="2">
        <v>134</v>
      </c>
      <c r="C147" s="5"/>
      <c r="E147" s="2">
        <v>1</v>
      </c>
      <c r="F147" s="2">
        <f t="shared" si="77"/>
        <v>-0.25881904508779469</v>
      </c>
      <c r="G147" s="2">
        <f t="shared" si="78"/>
        <v>-0.96592582629301416</v>
      </c>
      <c r="H147" s="2">
        <f t="shared" si="79"/>
        <v>-0.86602540379968418</v>
      </c>
      <c r="I147" s="2">
        <f t="shared" si="80"/>
        <v>0.49999999997359396</v>
      </c>
      <c r="J147" s="2">
        <f t="shared" si="81"/>
        <v>6.6987298100157897E-2</v>
      </c>
      <c r="K147" s="2">
        <f t="shared" si="82"/>
        <v>0.24999999998679698</v>
      </c>
      <c r="L147" s="2">
        <f t="shared" si="83"/>
        <v>0.9330127018998422</v>
      </c>
      <c r="M147" s="2">
        <f t="shared" si="84"/>
        <v>0.22414386803320605</v>
      </c>
      <c r="N147" s="2">
        <f t="shared" si="85"/>
        <v>-0.12940952253706295</v>
      </c>
      <c r="O147" s="2">
        <f t="shared" si="86"/>
        <v>-0.48296291312100081</v>
      </c>
      <c r="P147" s="2">
        <f t="shared" si="87"/>
        <v>0.83651630375595121</v>
      </c>
      <c r="Q147" s="2">
        <f t="shared" si="88"/>
        <v>-0.43301270187697377</v>
      </c>
      <c r="R147" s="2">
        <f t="shared" si="89"/>
        <v>0.75000000002640599</v>
      </c>
      <c r="S147" s="2">
        <f t="shared" si="90"/>
        <v>0.24999999997359396</v>
      </c>
      <c r="T147" s="5">
        <f t="shared" si="91"/>
        <v>134</v>
      </c>
      <c r="U147" s="2">
        <f t="shared" si="92"/>
        <v>-34.68175204176449</v>
      </c>
      <c r="V147" s="2">
        <f t="shared" si="93"/>
        <v>-129.43406072326388</v>
      </c>
      <c r="W147" s="2">
        <f t="shared" si="94"/>
        <v>-116.04740410915768</v>
      </c>
      <c r="X147" s="2">
        <f t="shared" si="95"/>
        <v>66.999999996461597</v>
      </c>
      <c r="Z147" s="2">
        <f t="shared" si="74"/>
        <v>135.52270776522542</v>
      </c>
      <c r="AA147" s="5">
        <f t="shared" si="96"/>
        <v>-2.2258064516128968</v>
      </c>
      <c r="AB147" s="5">
        <f t="shared" si="97"/>
        <v>-1.5227077652254195</v>
      </c>
      <c r="AC147" s="5">
        <f t="shared" si="98"/>
        <v>-0.7030986863874773</v>
      </c>
      <c r="AD147" s="5">
        <f t="shared" ref="AD147:AF156" si="109">AA147^2</f>
        <v>4.9542143600415951</v>
      </c>
      <c r="AE147" s="5">
        <f t="shared" si="109"/>
        <v>2.3186389382777914</v>
      </c>
      <c r="AF147" s="5">
        <f t="shared" si="109"/>
        <v>0.49434776279979614</v>
      </c>
      <c r="AG147" s="2">
        <f t="shared" si="75"/>
        <v>134.83319389657652</v>
      </c>
      <c r="AH147" s="2">
        <f t="shared" si="76"/>
        <v>136.84779997030094</v>
      </c>
      <c r="AI147" s="5">
        <f t="shared" si="99"/>
        <v>-0.83319389657651755</v>
      </c>
      <c r="AJ147" s="5">
        <f t="shared" si="100"/>
        <v>-1.3926125550363793</v>
      </c>
      <c r="AK147" s="5">
        <f t="shared" si="101"/>
        <v>-2.8477999703009402</v>
      </c>
      <c r="AL147" s="5">
        <f t="shared" si="102"/>
        <v>0.62199351868804342</v>
      </c>
      <c r="AM147" s="4">
        <f t="shared" si="103"/>
        <v>1.9393697284449525</v>
      </c>
      <c r="AN147" s="4">
        <f t="shared" si="104"/>
        <v>0.38687593728993341</v>
      </c>
      <c r="AP147" s="4">
        <f t="shared" si="105"/>
        <v>0.57608110035670268</v>
      </c>
      <c r="AQ147" s="4">
        <f t="shared" si="106"/>
        <v>2.1499639359425093</v>
      </c>
      <c r="AR147" s="4">
        <f t="shared" si="107"/>
        <v>1.9276049310380012</v>
      </c>
      <c r="AS147" s="4">
        <f t="shared" si="108"/>
        <v>-1.1129032257476736</v>
      </c>
    </row>
    <row r="148" spans="1:45" x14ac:dyDescent="0.3">
      <c r="A148" s="1">
        <v>27.083333333335759</v>
      </c>
      <c r="B148" s="2">
        <v>134</v>
      </c>
      <c r="C148" s="5"/>
      <c r="E148" s="2">
        <v>1</v>
      </c>
      <c r="F148" s="2">
        <f t="shared" si="77"/>
        <v>0.86602540377681991</v>
      </c>
      <c r="G148" s="2">
        <f t="shared" si="78"/>
        <v>0.500000000013196</v>
      </c>
      <c r="H148" s="2">
        <f t="shared" si="79"/>
        <v>0.49999999997360794</v>
      </c>
      <c r="I148" s="2">
        <f t="shared" si="80"/>
        <v>0.86602540379967607</v>
      </c>
      <c r="J148" s="2">
        <f t="shared" si="81"/>
        <v>0.749999999986804</v>
      </c>
      <c r="K148" s="2">
        <f t="shared" si="82"/>
        <v>0.43301270189983804</v>
      </c>
      <c r="L148" s="2">
        <f t="shared" si="83"/>
        <v>0.250000000013196</v>
      </c>
      <c r="M148" s="2">
        <f t="shared" si="84"/>
        <v>0.43301270186555374</v>
      </c>
      <c r="N148" s="2">
        <f t="shared" si="85"/>
        <v>0.75000000000659794</v>
      </c>
      <c r="O148" s="2">
        <f t="shared" si="86"/>
        <v>0.43301270191126612</v>
      </c>
      <c r="P148" s="2">
        <f t="shared" si="87"/>
        <v>0.24999999999340197</v>
      </c>
      <c r="Q148" s="2">
        <f t="shared" si="88"/>
        <v>0.43301270187698182</v>
      </c>
      <c r="R148" s="2">
        <f t="shared" si="89"/>
        <v>0.24999999997360794</v>
      </c>
      <c r="S148" s="2">
        <f t="shared" si="90"/>
        <v>0.750000000026392</v>
      </c>
      <c r="T148" s="5">
        <f t="shared" si="91"/>
        <v>134</v>
      </c>
      <c r="U148" s="2">
        <f t="shared" si="92"/>
        <v>116.04740410609386</v>
      </c>
      <c r="V148" s="2">
        <f t="shared" si="93"/>
        <v>67.000000001768271</v>
      </c>
      <c r="W148" s="2">
        <f t="shared" si="94"/>
        <v>66.999999996463458</v>
      </c>
      <c r="X148" s="2">
        <f t="shared" si="95"/>
        <v>116.04740410915659</v>
      </c>
      <c r="Z148" s="2">
        <f t="shared" si="74"/>
        <v>135.41734271481565</v>
      </c>
      <c r="AA148" s="5">
        <f t="shared" si="96"/>
        <v>-2.2258064516128968</v>
      </c>
      <c r="AB148" s="5">
        <f t="shared" si="97"/>
        <v>-1.4173427148156463</v>
      </c>
      <c r="AC148" s="5">
        <f t="shared" si="98"/>
        <v>-0.80846373679725048</v>
      </c>
      <c r="AD148" s="5">
        <f t="shared" si="109"/>
        <v>4.9542143600415951</v>
      </c>
      <c r="AE148" s="5">
        <f t="shared" si="109"/>
        <v>2.0088603712409867</v>
      </c>
      <c r="AF148" s="5">
        <f t="shared" si="109"/>
        <v>0.65361361371617388</v>
      </c>
      <c r="AG148" s="2">
        <f t="shared" si="75"/>
        <v>135.22015709558551</v>
      </c>
      <c r="AH148" s="2">
        <f t="shared" si="76"/>
        <v>136.35547172088218</v>
      </c>
      <c r="AI148" s="5">
        <f t="shared" si="99"/>
        <v>-1.2201570955855061</v>
      </c>
      <c r="AJ148" s="5">
        <f t="shared" si="100"/>
        <v>-1.0056493560273907</v>
      </c>
      <c r="AK148" s="5">
        <f t="shared" si="101"/>
        <v>-2.3554717208821785</v>
      </c>
      <c r="AL148" s="5">
        <f t="shared" si="102"/>
        <v>0.12966526926928168</v>
      </c>
      <c r="AM148" s="4">
        <f t="shared" si="103"/>
        <v>1.0113306272783056</v>
      </c>
      <c r="AN148" s="4">
        <f t="shared" si="104"/>
        <v>1.6813082054675323E-2</v>
      </c>
      <c r="AP148" s="4">
        <f t="shared" si="105"/>
        <v>-1.9276049309871097</v>
      </c>
      <c r="AQ148" s="4">
        <f t="shared" si="106"/>
        <v>-1.1129032258358202</v>
      </c>
      <c r="AR148" s="4">
        <f t="shared" si="107"/>
        <v>-1.1129032257477047</v>
      </c>
      <c r="AS148" s="4">
        <f t="shared" si="108"/>
        <v>-1.927604931037983</v>
      </c>
    </row>
    <row r="149" spans="1:45" x14ac:dyDescent="0.3">
      <c r="A149" s="1">
        <v>27.354166666664241</v>
      </c>
      <c r="B149" s="2">
        <v>129</v>
      </c>
      <c r="C149" s="5"/>
      <c r="E149" s="2">
        <v>1</v>
      </c>
      <c r="F149" s="2">
        <f t="shared" si="77"/>
        <v>-0.60876142899663654</v>
      </c>
      <c r="G149" s="2">
        <f t="shared" si="78"/>
        <v>0.79335334030050764</v>
      </c>
      <c r="H149" s="2">
        <f t="shared" si="79"/>
        <v>-0.25881904513194615</v>
      </c>
      <c r="I149" s="2">
        <f t="shared" si="80"/>
        <v>-0.96592582628118373</v>
      </c>
      <c r="J149" s="2">
        <f t="shared" si="81"/>
        <v>0.37059047743402695</v>
      </c>
      <c r="K149" s="2">
        <f t="shared" si="82"/>
        <v>-0.48296291314059192</v>
      </c>
      <c r="L149" s="2">
        <f t="shared" si="83"/>
        <v>0.62940952256597305</v>
      </c>
      <c r="M149" s="2">
        <f t="shared" si="84"/>
        <v>0.15755905176606849</v>
      </c>
      <c r="N149" s="2">
        <f t="shared" si="85"/>
        <v>0.58801838631169034</v>
      </c>
      <c r="O149" s="2">
        <f t="shared" si="86"/>
        <v>-0.76632048076270498</v>
      </c>
      <c r="P149" s="2">
        <f t="shared" si="87"/>
        <v>-0.20533495398881732</v>
      </c>
      <c r="Q149" s="2">
        <f t="shared" si="88"/>
        <v>0.25000000002638206</v>
      </c>
      <c r="R149" s="2">
        <f t="shared" si="89"/>
        <v>6.6987298123012379E-2</v>
      </c>
      <c r="S149" s="2">
        <f t="shared" si="90"/>
        <v>0.93301270187698748</v>
      </c>
      <c r="T149" s="5">
        <f t="shared" si="91"/>
        <v>129</v>
      </c>
      <c r="U149" s="2">
        <f t="shared" si="92"/>
        <v>-78.530224340566107</v>
      </c>
      <c r="V149" s="2">
        <f t="shared" si="93"/>
        <v>102.34258089876549</v>
      </c>
      <c r="W149" s="2">
        <f t="shared" si="94"/>
        <v>-33.38765682202105</v>
      </c>
      <c r="X149" s="2">
        <f t="shared" si="95"/>
        <v>-124.6044315902727</v>
      </c>
      <c r="Z149" s="2">
        <f t="shared" si="74"/>
        <v>138.69984503918056</v>
      </c>
      <c r="AA149" s="5">
        <f t="shared" si="96"/>
        <v>-7.2258064516128968</v>
      </c>
      <c r="AB149" s="5">
        <f t="shared" si="97"/>
        <v>-9.6998450391805591</v>
      </c>
      <c r="AC149" s="5">
        <f t="shared" si="98"/>
        <v>2.4740385875676623</v>
      </c>
      <c r="AD149" s="5">
        <f t="shared" si="109"/>
        <v>52.212278876170565</v>
      </c>
      <c r="AE149" s="5">
        <f t="shared" si="109"/>
        <v>94.086993784115705</v>
      </c>
      <c r="AF149" s="5">
        <f t="shared" si="109"/>
        <v>6.1208669327737937</v>
      </c>
      <c r="AG149" s="2">
        <f t="shared" si="75"/>
        <v>139.06877104239894</v>
      </c>
      <c r="AH149" s="2">
        <f t="shared" si="76"/>
        <v>135.78936009843366</v>
      </c>
      <c r="AI149" s="5">
        <f t="shared" si="99"/>
        <v>-10.068771042398936</v>
      </c>
      <c r="AJ149" s="5">
        <f t="shared" si="100"/>
        <v>2.842964590786039</v>
      </c>
      <c r="AK149" s="5">
        <f t="shared" si="101"/>
        <v>-6.7893600984336615</v>
      </c>
      <c r="AL149" s="5">
        <f t="shared" si="102"/>
        <v>-0.4364463531792353</v>
      </c>
      <c r="AM149" s="4">
        <f t="shared" si="103"/>
        <v>8.0824476644632295</v>
      </c>
      <c r="AN149" s="4">
        <f t="shared" si="104"/>
        <v>0.1904854192034538</v>
      </c>
      <c r="AP149" s="4">
        <f t="shared" si="105"/>
        <v>4.3987922611369825</v>
      </c>
      <c r="AQ149" s="4">
        <f t="shared" si="106"/>
        <v>-5.73261768475205</v>
      </c>
      <c r="AR149" s="4">
        <f t="shared" si="107"/>
        <v>1.870176326114706</v>
      </c>
      <c r="AS149" s="4">
        <f t="shared" si="108"/>
        <v>6.9795930673220958</v>
      </c>
    </row>
    <row r="150" spans="1:45" x14ac:dyDescent="0.3">
      <c r="A150" s="8">
        <v>27.770833333335759</v>
      </c>
      <c r="B150" s="9">
        <v>142</v>
      </c>
      <c r="C150" s="5"/>
      <c r="E150" s="2">
        <v>1</v>
      </c>
      <c r="F150" s="2">
        <f t="shared" si="77"/>
        <v>0.1305261922351581</v>
      </c>
      <c r="G150" s="2">
        <f t="shared" si="78"/>
        <v>-0.99144486137182164</v>
      </c>
      <c r="H150" s="2">
        <f t="shared" si="79"/>
        <v>-0.96592582628118107</v>
      </c>
      <c r="I150" s="2">
        <f t="shared" si="80"/>
        <v>-0.25881904513195608</v>
      </c>
      <c r="J150" s="2">
        <f t="shared" si="81"/>
        <v>1.7037086859409446E-2</v>
      </c>
      <c r="K150" s="2">
        <f t="shared" si="82"/>
        <v>-0.12940952256597807</v>
      </c>
      <c r="L150" s="2">
        <f t="shared" si="83"/>
        <v>0.98296291314059059</v>
      </c>
      <c r="M150" s="2">
        <f t="shared" si="84"/>
        <v>-0.12607862008608137</v>
      </c>
      <c r="N150" s="2">
        <f t="shared" si="85"/>
        <v>-3.378266443901376E-2</v>
      </c>
      <c r="O150" s="2">
        <f t="shared" si="86"/>
        <v>0.25660481232123944</v>
      </c>
      <c r="P150" s="2">
        <f t="shared" si="87"/>
        <v>0.95766219693280785</v>
      </c>
      <c r="Q150" s="2">
        <f t="shared" si="88"/>
        <v>0.250000000026391</v>
      </c>
      <c r="R150" s="2">
        <f t="shared" si="89"/>
        <v>0.93301270187698238</v>
      </c>
      <c r="S150" s="2">
        <f t="shared" si="90"/>
        <v>6.6987298123017514E-2</v>
      </c>
      <c r="T150" s="5">
        <f t="shared" si="91"/>
        <v>142</v>
      </c>
      <c r="U150" s="2">
        <f t="shared" si="92"/>
        <v>18.534719297392449</v>
      </c>
      <c r="V150" s="2">
        <f t="shared" si="93"/>
        <v>-140.78517031479868</v>
      </c>
      <c r="W150" s="2">
        <f t="shared" si="94"/>
        <v>-137.16146733192772</v>
      </c>
      <c r="X150" s="2">
        <f t="shared" si="95"/>
        <v>-36.752304408737764</v>
      </c>
      <c r="Z150" s="2">
        <f t="shared" si="74"/>
        <v>134.26738658567049</v>
      </c>
      <c r="AA150" s="5">
        <f t="shared" si="96"/>
        <v>5.7741935483871032</v>
      </c>
      <c r="AB150" s="5">
        <f t="shared" si="97"/>
        <v>7.7326134143295064</v>
      </c>
      <c r="AC150" s="5">
        <f t="shared" si="98"/>
        <v>-1.9584198659424032</v>
      </c>
      <c r="AD150" s="5">
        <f t="shared" si="109"/>
        <v>33.341311134235248</v>
      </c>
      <c r="AE150" s="5">
        <f t="shared" si="109"/>
        <v>59.79331021546863</v>
      </c>
      <c r="AF150" s="5">
        <f t="shared" si="109"/>
        <v>3.8354083713178606</v>
      </c>
      <c r="AG150" s="2">
        <f t="shared" si="75"/>
        <v>133.91925794193676</v>
      </c>
      <c r="AH150" s="2">
        <f t="shared" si="76"/>
        <v>136.50641474538577</v>
      </c>
      <c r="AI150" s="5">
        <f t="shared" si="99"/>
        <v>8.0807420580632368</v>
      </c>
      <c r="AJ150" s="5">
        <f t="shared" si="100"/>
        <v>-2.3065485096761336</v>
      </c>
      <c r="AK150" s="5">
        <f t="shared" si="101"/>
        <v>5.4935852546142314</v>
      </c>
      <c r="AL150" s="5">
        <f t="shared" si="102"/>
        <v>0.28060829377287178</v>
      </c>
      <c r="AM150" s="4">
        <f t="shared" si="103"/>
        <v>5.3201660274891927</v>
      </c>
      <c r="AN150" s="4">
        <f t="shared" si="104"/>
        <v>7.8741014534122314E-2</v>
      </c>
      <c r="AP150" s="4">
        <f t="shared" si="105"/>
        <v>0.75368349709978466</v>
      </c>
      <c r="AQ150" s="4">
        <f t="shared" si="106"/>
        <v>-5.7247945221147187</v>
      </c>
      <c r="AR150" s="4">
        <f t="shared" si="107"/>
        <v>-5.5774426743332777</v>
      </c>
      <c r="AS150" s="4">
        <f t="shared" si="108"/>
        <v>-1.4944712606006514</v>
      </c>
    </row>
    <row r="151" spans="1:45" x14ac:dyDescent="0.3">
      <c r="A151" s="1">
        <v>28.0625</v>
      </c>
      <c r="B151" s="2">
        <v>128</v>
      </c>
      <c r="C151" s="5"/>
      <c r="E151" s="2">
        <v>1</v>
      </c>
      <c r="F151" s="2">
        <f t="shared" si="77"/>
        <v>0.92387953251128441</v>
      </c>
      <c r="G151" s="2">
        <f t="shared" si="78"/>
        <v>0.38268343236509533</v>
      </c>
      <c r="H151" s="2">
        <f t="shared" si="79"/>
        <v>0.70710678118653902</v>
      </c>
      <c r="I151" s="2">
        <f t="shared" si="80"/>
        <v>0.70710678118655601</v>
      </c>
      <c r="J151" s="2">
        <f t="shared" si="81"/>
        <v>0.8535533905932694</v>
      </c>
      <c r="K151" s="2">
        <f t="shared" si="82"/>
        <v>0.35355339059327801</v>
      </c>
      <c r="L151" s="2">
        <f t="shared" si="83"/>
        <v>0.14644660940673049</v>
      </c>
      <c r="M151" s="2">
        <f t="shared" si="84"/>
        <v>0.65328148243817874</v>
      </c>
      <c r="N151" s="2">
        <f t="shared" si="85"/>
        <v>0.65328148243819439</v>
      </c>
      <c r="O151" s="2">
        <f t="shared" si="86"/>
        <v>0.27059805007310567</v>
      </c>
      <c r="P151" s="2">
        <f t="shared" si="87"/>
        <v>0.27059805007309917</v>
      </c>
      <c r="Q151" s="2">
        <f t="shared" si="88"/>
        <v>0.5</v>
      </c>
      <c r="R151" s="2">
        <f t="shared" si="89"/>
        <v>0.49999999999998795</v>
      </c>
      <c r="S151" s="2">
        <f t="shared" si="90"/>
        <v>0.50000000000001199</v>
      </c>
      <c r="T151" s="5">
        <f t="shared" si="91"/>
        <v>128</v>
      </c>
      <c r="U151" s="2">
        <f t="shared" si="92"/>
        <v>118.2565801614444</v>
      </c>
      <c r="V151" s="2">
        <f t="shared" si="93"/>
        <v>48.983479342732203</v>
      </c>
      <c r="W151" s="2">
        <f t="shared" si="94"/>
        <v>90.509667991876995</v>
      </c>
      <c r="X151" s="2">
        <f t="shared" si="95"/>
        <v>90.509667991879169</v>
      </c>
      <c r="Z151" s="2">
        <f t="shared" si="74"/>
        <v>134.87313857060425</v>
      </c>
      <c r="AA151" s="5">
        <f t="shared" si="96"/>
        <v>-8.2258064516128968</v>
      </c>
      <c r="AB151" s="5">
        <f t="shared" si="97"/>
        <v>-6.8731385706042545</v>
      </c>
      <c r="AC151" s="5">
        <f t="shared" si="98"/>
        <v>-1.3526678810086423</v>
      </c>
      <c r="AD151" s="5">
        <f t="shared" si="109"/>
        <v>67.663891779396351</v>
      </c>
      <c r="AE151" s="5">
        <f t="shared" si="109"/>
        <v>47.240033810727894</v>
      </c>
      <c r="AF151" s="5">
        <f t="shared" si="109"/>
        <v>1.8297103963124106</v>
      </c>
      <c r="AG151" s="2">
        <f t="shared" si="75"/>
        <v>134.86113120950753</v>
      </c>
      <c r="AH151" s="2">
        <f t="shared" si="76"/>
        <v>136.17029346274876</v>
      </c>
      <c r="AI151" s="5">
        <f t="shared" si="99"/>
        <v>-6.8611312095075334</v>
      </c>
      <c r="AJ151" s="5">
        <f t="shared" si="100"/>
        <v>-1.3646752421053634</v>
      </c>
      <c r="AK151" s="5">
        <f t="shared" si="101"/>
        <v>-8.1702934627487593</v>
      </c>
      <c r="AL151" s="5">
        <f t="shared" si="102"/>
        <v>-5.5512988864137469E-2</v>
      </c>
      <c r="AM151" s="4">
        <f t="shared" si="103"/>
        <v>1.8623385164153321</v>
      </c>
      <c r="AN151" s="4">
        <f t="shared" si="104"/>
        <v>3.0816919326298506E-3</v>
      </c>
      <c r="AP151" s="4">
        <f t="shared" si="105"/>
        <v>-7.5996542190444307</v>
      </c>
      <c r="AQ151" s="4">
        <f t="shared" si="106"/>
        <v>-3.1478798468741687</v>
      </c>
      <c r="AR151" s="4">
        <f t="shared" si="107"/>
        <v>-5.816523522663462</v>
      </c>
      <c r="AS151" s="4">
        <f t="shared" si="108"/>
        <v>-5.8165235226636014</v>
      </c>
    </row>
    <row r="152" spans="1:45" x14ac:dyDescent="0.3">
      <c r="A152" s="1">
        <v>28.4375</v>
      </c>
      <c r="B152" s="2">
        <v>132</v>
      </c>
      <c r="C152" s="5"/>
      <c r="E152" s="2">
        <v>1</v>
      </c>
      <c r="F152" s="2">
        <f t="shared" si="77"/>
        <v>-0.92387953251128596</v>
      </c>
      <c r="G152" s="2">
        <f t="shared" si="78"/>
        <v>0.38268343236509167</v>
      </c>
      <c r="H152" s="2">
        <f t="shared" si="79"/>
        <v>0.70710678118654458</v>
      </c>
      <c r="I152" s="2">
        <f t="shared" si="80"/>
        <v>-0.70710678118655046</v>
      </c>
      <c r="J152" s="2">
        <f t="shared" si="81"/>
        <v>0.85355339059327229</v>
      </c>
      <c r="K152" s="2">
        <f t="shared" si="82"/>
        <v>-0.35355339059327523</v>
      </c>
      <c r="L152" s="2">
        <f t="shared" si="83"/>
        <v>0.14644660940672768</v>
      </c>
      <c r="M152" s="2">
        <f t="shared" si="84"/>
        <v>-0.65328148243818496</v>
      </c>
      <c r="N152" s="2">
        <f t="shared" si="85"/>
        <v>0.6532814824381904</v>
      </c>
      <c r="O152" s="2">
        <f t="shared" si="86"/>
        <v>-0.27059805007310095</v>
      </c>
      <c r="P152" s="2">
        <f t="shared" si="87"/>
        <v>0.27059805007309873</v>
      </c>
      <c r="Q152" s="2">
        <f t="shared" si="88"/>
        <v>-0.5</v>
      </c>
      <c r="R152" s="2">
        <f t="shared" si="89"/>
        <v>0.49999999999999584</v>
      </c>
      <c r="S152" s="2">
        <f t="shared" si="90"/>
        <v>0.50000000000000411</v>
      </c>
      <c r="T152" s="5">
        <f t="shared" si="91"/>
        <v>132</v>
      </c>
      <c r="U152" s="2">
        <f t="shared" si="92"/>
        <v>-121.95209829148975</v>
      </c>
      <c r="V152" s="2">
        <f t="shared" si="93"/>
        <v>50.514213072192099</v>
      </c>
      <c r="W152" s="2">
        <f t="shared" si="94"/>
        <v>93.33809511662389</v>
      </c>
      <c r="X152" s="2">
        <f t="shared" si="95"/>
        <v>-93.338095116624658</v>
      </c>
      <c r="Z152" s="2">
        <f t="shared" si="74"/>
        <v>138.24331108702901</v>
      </c>
      <c r="AA152" s="5">
        <f t="shared" si="96"/>
        <v>-4.2258064516128968</v>
      </c>
      <c r="AB152" s="5">
        <f t="shared" si="97"/>
        <v>-6.2433110870290136</v>
      </c>
      <c r="AC152" s="5">
        <f t="shared" si="98"/>
        <v>2.0175046354161168</v>
      </c>
      <c r="AD152" s="5">
        <f t="shared" si="109"/>
        <v>17.857440166493181</v>
      </c>
      <c r="AE152" s="5">
        <f t="shared" si="109"/>
        <v>38.978933329419405</v>
      </c>
      <c r="AF152" s="5">
        <f t="shared" si="109"/>
        <v>4.0703249539255184</v>
      </c>
      <c r="AG152" s="2">
        <f t="shared" si="75"/>
        <v>138.96036573401895</v>
      </c>
      <c r="AH152" s="2">
        <f t="shared" si="76"/>
        <v>135.4412314546621</v>
      </c>
      <c r="AI152" s="5">
        <f t="shared" si="99"/>
        <v>-6.96036573401895</v>
      </c>
      <c r="AJ152" s="5">
        <f t="shared" si="100"/>
        <v>2.7345592824060532</v>
      </c>
      <c r="AK152" s="5">
        <f t="shared" si="101"/>
        <v>-3.4412314546621019</v>
      </c>
      <c r="AL152" s="5">
        <f t="shared" si="102"/>
        <v>-0.78457499695079491</v>
      </c>
      <c r="AM152" s="4">
        <f t="shared" si="103"/>
        <v>7.4778144689931088</v>
      </c>
      <c r="AN152" s="4">
        <f t="shared" si="104"/>
        <v>0.61555792584033986</v>
      </c>
      <c r="AP152" s="4">
        <f t="shared" si="105"/>
        <v>3.9041360889992993</v>
      </c>
      <c r="AQ152" s="4">
        <f t="shared" si="106"/>
        <v>-1.617146117413772</v>
      </c>
      <c r="AR152" s="4">
        <f t="shared" si="107"/>
        <v>-2.988096397917329</v>
      </c>
      <c r="AS152" s="4">
        <f t="shared" si="108"/>
        <v>2.9880963979173538</v>
      </c>
    </row>
    <row r="153" spans="1:45" x14ac:dyDescent="0.3">
      <c r="A153" s="1">
        <v>28.708333333335759</v>
      </c>
      <c r="B153" s="2">
        <v>125</v>
      </c>
      <c r="C153" s="5"/>
      <c r="E153" s="2">
        <v>1</v>
      </c>
      <c r="F153" s="2">
        <f t="shared" si="77"/>
        <v>-0.2588190450878089</v>
      </c>
      <c r="G153" s="2">
        <f t="shared" si="78"/>
        <v>-0.96592582629301027</v>
      </c>
      <c r="H153" s="2">
        <f t="shared" si="79"/>
        <v>-0.86602540379966952</v>
      </c>
      <c r="I153" s="2">
        <f t="shared" si="80"/>
        <v>0.49999999997361938</v>
      </c>
      <c r="J153" s="2">
        <f t="shared" si="81"/>
        <v>6.6987298100165252E-2</v>
      </c>
      <c r="K153" s="2">
        <f t="shared" si="82"/>
        <v>0.24999999998680969</v>
      </c>
      <c r="L153" s="2">
        <f t="shared" si="83"/>
        <v>0.93301270189983465</v>
      </c>
      <c r="M153" s="2">
        <f t="shared" si="84"/>
        <v>0.22414386803321457</v>
      </c>
      <c r="N153" s="2">
        <f t="shared" si="85"/>
        <v>-0.12940952253707663</v>
      </c>
      <c r="O153" s="2">
        <f t="shared" si="86"/>
        <v>-0.48296291312102341</v>
      </c>
      <c r="P153" s="2">
        <f t="shared" si="87"/>
        <v>0.83651630375593367</v>
      </c>
      <c r="Q153" s="2">
        <f t="shared" si="88"/>
        <v>-0.43301270187698848</v>
      </c>
      <c r="R153" s="2">
        <f t="shared" si="89"/>
        <v>0.75000000002638068</v>
      </c>
      <c r="S153" s="2">
        <f t="shared" si="90"/>
        <v>0.24999999997361938</v>
      </c>
      <c r="T153" s="5">
        <f t="shared" si="91"/>
        <v>125</v>
      </c>
      <c r="U153" s="2">
        <f t="shared" si="92"/>
        <v>-32.352380635976111</v>
      </c>
      <c r="V153" s="2">
        <f t="shared" si="93"/>
        <v>-120.74072828662628</v>
      </c>
      <c r="W153" s="2">
        <f t="shared" si="94"/>
        <v>-108.2531754749587</v>
      </c>
      <c r="X153" s="2">
        <f t="shared" si="95"/>
        <v>62.499999996702421</v>
      </c>
      <c r="Z153" s="2">
        <f t="shared" si="74"/>
        <v>135.52270776522548</v>
      </c>
      <c r="AA153" s="5">
        <f t="shared" si="96"/>
        <v>-11.225806451612897</v>
      </c>
      <c r="AB153" s="5">
        <f t="shared" si="97"/>
        <v>-10.522707765225476</v>
      </c>
      <c r="AC153" s="5">
        <f t="shared" si="98"/>
        <v>-0.70309868638742046</v>
      </c>
      <c r="AD153" s="5">
        <f t="shared" si="109"/>
        <v>126.01873048907373</v>
      </c>
      <c r="AE153" s="5">
        <f t="shared" si="109"/>
        <v>110.72737871233655</v>
      </c>
      <c r="AF153" s="5">
        <f t="shared" si="109"/>
        <v>0.49434776279971621</v>
      </c>
      <c r="AG153" s="2">
        <f t="shared" si="75"/>
        <v>134.83319389657655</v>
      </c>
      <c r="AH153" s="2">
        <f t="shared" si="76"/>
        <v>136.84779997030097</v>
      </c>
      <c r="AI153" s="5">
        <f t="shared" si="99"/>
        <v>-9.833193896576546</v>
      </c>
      <c r="AJ153" s="5">
        <f t="shared" si="100"/>
        <v>-1.3926125550363508</v>
      </c>
      <c r="AK153" s="5">
        <f t="shared" si="101"/>
        <v>-11.847799970300969</v>
      </c>
      <c r="AL153" s="5">
        <f t="shared" si="102"/>
        <v>0.62199351868807184</v>
      </c>
      <c r="AM153" s="4">
        <f t="shared" si="103"/>
        <v>1.9393697284448732</v>
      </c>
      <c r="AN153" s="4">
        <f t="shared" si="104"/>
        <v>0.38687593728996877</v>
      </c>
      <c r="AP153" s="4">
        <f t="shared" si="105"/>
        <v>2.9054525061470144</v>
      </c>
      <c r="AQ153" s="4">
        <f t="shared" si="106"/>
        <v>10.843296372579593</v>
      </c>
      <c r="AR153" s="4">
        <f t="shared" si="107"/>
        <v>9.721833565234995</v>
      </c>
      <c r="AS153" s="4">
        <f t="shared" si="108"/>
        <v>-5.6129032255103048</v>
      </c>
    </row>
    <row r="154" spans="1:45" x14ac:dyDescent="0.3">
      <c r="A154" s="1">
        <v>29</v>
      </c>
      <c r="B154" s="2">
        <v>160</v>
      </c>
      <c r="C154" s="5"/>
      <c r="E154" s="2">
        <v>1</v>
      </c>
      <c r="F154" s="2">
        <f t="shared" si="77"/>
        <v>1</v>
      </c>
      <c r="G154" s="2">
        <f t="shared" si="78"/>
        <v>-4.3368086899420177E-19</v>
      </c>
      <c r="H154" s="2">
        <f t="shared" si="79"/>
        <v>1</v>
      </c>
      <c r="I154" s="2">
        <f t="shared" si="80"/>
        <v>-8.6736173798840355E-19</v>
      </c>
      <c r="J154" s="2">
        <f t="shared" si="81"/>
        <v>1</v>
      </c>
      <c r="K154" s="2">
        <f t="shared" si="82"/>
        <v>-4.3368086899420177E-19</v>
      </c>
      <c r="L154" s="2">
        <f t="shared" si="83"/>
        <v>1.88079096131566E-37</v>
      </c>
      <c r="M154" s="2">
        <f t="shared" si="84"/>
        <v>1</v>
      </c>
      <c r="N154" s="2">
        <f t="shared" si="85"/>
        <v>-8.6736173798840355E-19</v>
      </c>
      <c r="O154" s="2">
        <f t="shared" si="86"/>
        <v>3.76158192263132E-37</v>
      </c>
      <c r="P154" s="2">
        <f t="shared" si="87"/>
        <v>-4.3368086899420177E-19</v>
      </c>
      <c r="Q154" s="2">
        <f t="shared" si="88"/>
        <v>-8.6736173798840355E-19</v>
      </c>
      <c r="R154" s="2">
        <f t="shared" si="89"/>
        <v>1</v>
      </c>
      <c r="S154" s="2">
        <f t="shared" si="90"/>
        <v>7.5231638452626401E-37</v>
      </c>
      <c r="T154" s="5">
        <f t="shared" si="91"/>
        <v>160</v>
      </c>
      <c r="U154" s="2">
        <f t="shared" si="92"/>
        <v>160</v>
      </c>
      <c r="V154" s="2">
        <f t="shared" si="93"/>
        <v>-6.9388939039072284E-17</v>
      </c>
      <c r="W154" s="2">
        <f t="shared" si="94"/>
        <v>160</v>
      </c>
      <c r="X154" s="2">
        <f t="shared" si="95"/>
        <v>-1.3877787807814457E-16</v>
      </c>
      <c r="Z154" s="2">
        <f t="shared" si="74"/>
        <v>133.44125264648954</v>
      </c>
      <c r="AA154" s="5">
        <f t="shared" si="96"/>
        <v>23.774193548387103</v>
      </c>
      <c r="AB154" s="5">
        <f t="shared" si="97"/>
        <v>26.558747353510455</v>
      </c>
      <c r="AC154" s="5">
        <f t="shared" si="98"/>
        <v>-2.7845538051233518</v>
      </c>
      <c r="AD154" s="5">
        <f t="shared" si="109"/>
        <v>565.21227887617101</v>
      </c>
      <c r="AE154" s="5">
        <f t="shared" si="109"/>
        <v>705.36706098759862</v>
      </c>
      <c r="AF154" s="5">
        <f t="shared" si="109"/>
        <v>7.7537398936269373</v>
      </c>
      <c r="AG154" s="2">
        <f t="shared" si="75"/>
        <v>133.93979636340183</v>
      </c>
      <c r="AH154" s="2">
        <f t="shared" si="76"/>
        <v>135.65974238473976</v>
      </c>
      <c r="AI154" s="5">
        <f t="shared" si="99"/>
        <v>26.060203636598175</v>
      </c>
      <c r="AJ154" s="5">
        <f t="shared" si="100"/>
        <v>-2.2860100882110714</v>
      </c>
      <c r="AK154" s="5">
        <f t="shared" si="101"/>
        <v>24.340257615260242</v>
      </c>
      <c r="AL154" s="5">
        <f t="shared" si="102"/>
        <v>-0.56606406687313893</v>
      </c>
      <c r="AM154" s="4">
        <f t="shared" si="103"/>
        <v>5.2258421234027903</v>
      </c>
      <c r="AN154" s="4">
        <f t="shared" si="104"/>
        <v>0.32042852780495751</v>
      </c>
      <c r="AP154" s="4">
        <f t="shared" si="105"/>
        <v>23.774193548387103</v>
      </c>
      <c r="AQ154" s="4">
        <f t="shared" si="106"/>
        <v>-1.0310412917700864E-17</v>
      </c>
      <c r="AR154" s="4">
        <f t="shared" si="107"/>
        <v>23.774193548387103</v>
      </c>
      <c r="AS154" s="4">
        <f t="shared" si="108"/>
        <v>-2.0620825835401729E-17</v>
      </c>
    </row>
    <row r="155" spans="1:45" x14ac:dyDescent="0.3">
      <c r="A155" s="1">
        <v>29.354166666664241</v>
      </c>
      <c r="B155" s="2">
        <v>150</v>
      </c>
      <c r="C155" s="5"/>
      <c r="E155" s="2">
        <v>1</v>
      </c>
      <c r="F155" s="2">
        <f t="shared" si="77"/>
        <v>-0.60876142899662489</v>
      </c>
      <c r="G155" s="2">
        <f t="shared" si="78"/>
        <v>0.79335334030051663</v>
      </c>
      <c r="H155" s="2">
        <f t="shared" si="79"/>
        <v>-0.25881904513197457</v>
      </c>
      <c r="I155" s="2">
        <f t="shared" si="80"/>
        <v>-0.96592582628117618</v>
      </c>
      <c r="J155" s="2">
        <f t="shared" si="81"/>
        <v>0.37059047743401274</v>
      </c>
      <c r="K155" s="2">
        <f t="shared" si="82"/>
        <v>-0.48296291314058815</v>
      </c>
      <c r="L155" s="2">
        <f t="shared" si="83"/>
        <v>0.62940952256598737</v>
      </c>
      <c r="M155" s="2">
        <f t="shared" si="84"/>
        <v>0.15755905176608279</v>
      </c>
      <c r="N155" s="2">
        <f t="shared" si="85"/>
        <v>0.58801838631167447</v>
      </c>
      <c r="O155" s="2">
        <f t="shared" si="86"/>
        <v>-0.76632048076270765</v>
      </c>
      <c r="P155" s="2">
        <f t="shared" si="87"/>
        <v>-0.20533495398884219</v>
      </c>
      <c r="Q155" s="2">
        <f t="shared" si="88"/>
        <v>0.25000000002640754</v>
      </c>
      <c r="R155" s="2">
        <f t="shared" si="89"/>
        <v>6.6987298123027089E-2</v>
      </c>
      <c r="S155" s="2">
        <f t="shared" si="90"/>
        <v>0.93301270187697294</v>
      </c>
      <c r="T155" s="5">
        <f t="shared" si="91"/>
        <v>150</v>
      </c>
      <c r="U155" s="2">
        <f t="shared" si="92"/>
        <v>-91.314214349493739</v>
      </c>
      <c r="V155" s="2">
        <f t="shared" si="93"/>
        <v>119.0030010450775</v>
      </c>
      <c r="W155" s="2">
        <f t="shared" si="94"/>
        <v>-38.822856769796182</v>
      </c>
      <c r="X155" s="2">
        <f t="shared" si="95"/>
        <v>-144.88887394217642</v>
      </c>
      <c r="Z155" s="2">
        <f t="shared" si="74"/>
        <v>138.69984503918056</v>
      </c>
      <c r="AA155" s="5">
        <f t="shared" si="96"/>
        <v>13.774193548387103</v>
      </c>
      <c r="AB155" s="5">
        <f t="shared" si="97"/>
        <v>11.300154960819441</v>
      </c>
      <c r="AC155" s="5">
        <f t="shared" si="98"/>
        <v>2.4740385875676623</v>
      </c>
      <c r="AD155" s="5">
        <f t="shared" si="109"/>
        <v>189.72840790842889</v>
      </c>
      <c r="AE155" s="5">
        <f t="shared" si="109"/>
        <v>127.69350213853222</v>
      </c>
      <c r="AF155" s="5">
        <f t="shared" si="109"/>
        <v>6.1208669327737937</v>
      </c>
      <c r="AG155" s="2">
        <f t="shared" si="75"/>
        <v>139.06877104239894</v>
      </c>
      <c r="AH155" s="2">
        <f t="shared" si="76"/>
        <v>135.78936009843366</v>
      </c>
      <c r="AI155" s="5">
        <f t="shared" si="99"/>
        <v>10.931228957601064</v>
      </c>
      <c r="AJ155" s="5">
        <f t="shared" si="100"/>
        <v>2.842964590786039</v>
      </c>
      <c r="AK155" s="5">
        <f t="shared" si="101"/>
        <v>14.210639901566338</v>
      </c>
      <c r="AL155" s="5">
        <f t="shared" si="102"/>
        <v>-0.4364463531792353</v>
      </c>
      <c r="AM155" s="4">
        <f t="shared" si="103"/>
        <v>8.0824476644632295</v>
      </c>
      <c r="AN155" s="4">
        <f t="shared" si="104"/>
        <v>0.1904854192034538</v>
      </c>
      <c r="AP155" s="4">
        <f t="shared" si="105"/>
        <v>-8.3851977477922244</v>
      </c>
      <c r="AQ155" s="4">
        <f t="shared" si="106"/>
        <v>10.927802461558734</v>
      </c>
      <c r="AR155" s="4">
        <f t="shared" si="107"/>
        <v>-3.5650236216565547</v>
      </c>
      <c r="AS155" s="4">
        <f t="shared" si="108"/>
        <v>-13.304849284582659</v>
      </c>
    </row>
    <row r="156" spans="1:45" x14ac:dyDescent="0.3">
      <c r="A156" s="8">
        <v>29.666666666664241</v>
      </c>
      <c r="B156" s="9">
        <v>144</v>
      </c>
      <c r="C156" s="5"/>
      <c r="E156" s="2">
        <v>1</v>
      </c>
      <c r="F156" s="2">
        <f t="shared" si="77"/>
        <v>-0.50000000001319733</v>
      </c>
      <c r="G156" s="2">
        <f t="shared" si="78"/>
        <v>-0.86602540377681914</v>
      </c>
      <c r="H156" s="2">
        <f t="shared" si="79"/>
        <v>-0.49999999997360539</v>
      </c>
      <c r="I156" s="2">
        <f t="shared" si="80"/>
        <v>0.86602540379967763</v>
      </c>
      <c r="J156" s="2">
        <f t="shared" si="81"/>
        <v>0.25000000001319733</v>
      </c>
      <c r="K156" s="2">
        <f t="shared" si="82"/>
        <v>0.43301270189983881</v>
      </c>
      <c r="L156" s="2">
        <f t="shared" si="83"/>
        <v>0.74999999998680267</v>
      </c>
      <c r="M156" s="2">
        <f t="shared" si="84"/>
        <v>0.24999999999340136</v>
      </c>
      <c r="N156" s="2">
        <f t="shared" si="85"/>
        <v>-0.43301270191126806</v>
      </c>
      <c r="O156" s="2">
        <f t="shared" si="86"/>
        <v>-0.75000000000659861</v>
      </c>
      <c r="P156" s="2">
        <f t="shared" si="87"/>
        <v>0.43301270186555119</v>
      </c>
      <c r="Q156" s="2">
        <f t="shared" si="88"/>
        <v>-0.43301270187698043</v>
      </c>
      <c r="R156" s="2">
        <f t="shared" si="89"/>
        <v>0.24999999997360539</v>
      </c>
      <c r="S156" s="2">
        <f t="shared" si="90"/>
        <v>0.75000000002639466</v>
      </c>
      <c r="T156" s="5">
        <f t="shared" si="91"/>
        <v>144</v>
      </c>
      <c r="U156" s="2">
        <f t="shared" si="92"/>
        <v>-72.000000001900418</v>
      </c>
      <c r="V156" s="2">
        <f t="shared" si="93"/>
        <v>-124.70765814386195</v>
      </c>
      <c r="W156" s="2">
        <f t="shared" si="94"/>
        <v>-71.999999996199179</v>
      </c>
      <c r="X156" s="2">
        <f t="shared" si="95"/>
        <v>124.70765814715358</v>
      </c>
      <c r="Z156" s="2">
        <f t="shared" si="74"/>
        <v>136.26041280219775</v>
      </c>
      <c r="AA156" s="5">
        <f t="shared" si="96"/>
        <v>7.7741935483871032</v>
      </c>
      <c r="AB156" s="5">
        <f t="shared" si="97"/>
        <v>7.7395871978022512</v>
      </c>
      <c r="AC156" s="5">
        <f t="shared" si="98"/>
        <v>3.4606350584851953E-2</v>
      </c>
      <c r="AD156" s="5">
        <f t="shared" si="109"/>
        <v>60.438085327783661</v>
      </c>
      <c r="AE156" s="5">
        <f t="shared" si="109"/>
        <v>59.901209992384501</v>
      </c>
      <c r="AF156" s="5">
        <f t="shared" si="109"/>
        <v>1.197599500801683E-3</v>
      </c>
      <c r="AG156" s="2">
        <f t="shared" si="75"/>
        <v>135.56468346608162</v>
      </c>
      <c r="AH156" s="2">
        <f t="shared" si="76"/>
        <v>136.85401543776817</v>
      </c>
      <c r="AI156" s="5">
        <f t="shared" si="99"/>
        <v>8.4353165339183818</v>
      </c>
      <c r="AJ156" s="5">
        <f t="shared" si="100"/>
        <v>-0.66112298553127857</v>
      </c>
      <c r="AK156" s="5">
        <f t="shared" si="101"/>
        <v>7.1459845622318312</v>
      </c>
      <c r="AL156" s="5">
        <f t="shared" si="102"/>
        <v>0.62820898615527199</v>
      </c>
      <c r="AM156" s="4">
        <f t="shared" si="103"/>
        <v>0.43708360199779117</v>
      </c>
      <c r="AN156" s="4">
        <f t="shared" si="104"/>
        <v>0.3946465302862347</v>
      </c>
      <c r="AP156" s="4">
        <f t="shared" si="105"/>
        <v>-3.8870967742961504</v>
      </c>
      <c r="AQ156" s="4">
        <f t="shared" si="106"/>
        <v>-6.732649106781083</v>
      </c>
      <c r="AR156" s="4">
        <f t="shared" si="107"/>
        <v>-3.8870967739883548</v>
      </c>
      <c r="AS156" s="4">
        <f t="shared" si="108"/>
        <v>6.7326491069587897</v>
      </c>
    </row>
    <row r="157" spans="1:45" x14ac:dyDescent="0.3">
      <c r="B157" s="5"/>
      <c r="C157" s="5"/>
      <c r="T157" s="5"/>
      <c r="AA157" s="5"/>
      <c r="AB157" s="5"/>
      <c r="AC157" s="5"/>
      <c r="AD157" s="5"/>
      <c r="AE157" s="5"/>
      <c r="AF157" s="5"/>
      <c r="AG157" s="2"/>
      <c r="AH157" s="2"/>
      <c r="AI157" s="5"/>
      <c r="AJ157" s="5"/>
      <c r="AK157" s="5"/>
      <c r="AL157" s="5"/>
      <c r="AM157" s="4"/>
      <c r="AN157" s="4"/>
    </row>
    <row r="158" spans="1:45" x14ac:dyDescent="0.3">
      <c r="B158" s="5"/>
      <c r="C158" s="5"/>
      <c r="T158" s="5"/>
      <c r="AA158" s="5"/>
      <c r="AB158" s="5"/>
      <c r="AC158" s="5"/>
      <c r="AD158" s="5"/>
      <c r="AE158" s="5"/>
      <c r="AF158" s="5"/>
      <c r="AG158" s="2"/>
      <c r="AH158" s="2"/>
      <c r="AI158" s="5"/>
      <c r="AJ158" s="5"/>
      <c r="AK158" s="5"/>
      <c r="AL158" s="5"/>
      <c r="AM158" s="4"/>
      <c r="AN158" s="4"/>
    </row>
    <row r="159" spans="1:45" x14ac:dyDescent="0.3">
      <c r="B159" s="5"/>
      <c r="C159" s="5"/>
      <c r="T159" s="5"/>
      <c r="AA159" s="5"/>
      <c r="AB159" s="5"/>
      <c r="AC159" s="5"/>
      <c r="AD159" s="5"/>
      <c r="AE159" s="5"/>
      <c r="AF159" s="5"/>
      <c r="AG159" s="2"/>
      <c r="AH159" s="2"/>
      <c r="AI159" s="5"/>
      <c r="AJ159" s="5"/>
      <c r="AK159" s="5"/>
      <c r="AL159" s="5"/>
      <c r="AM159" s="4"/>
      <c r="AN159" s="4"/>
    </row>
    <row r="160" spans="1:45" x14ac:dyDescent="0.3">
      <c r="B160" s="5"/>
      <c r="C160" s="5"/>
      <c r="T160" s="5"/>
      <c r="AA160" s="5"/>
      <c r="AB160" s="5"/>
      <c r="AC160" s="5"/>
      <c r="AD160" s="5"/>
      <c r="AE160" s="5"/>
      <c r="AF160" s="5"/>
      <c r="AG160" s="2"/>
      <c r="AH160" s="2"/>
      <c r="AI160" s="5"/>
      <c r="AJ160" s="5"/>
      <c r="AK160" s="5"/>
      <c r="AL160" s="5"/>
      <c r="AM160" s="4"/>
      <c r="AN160" s="4"/>
    </row>
    <row r="161" spans="2:40" x14ac:dyDescent="0.3">
      <c r="B161" s="5"/>
      <c r="C161" s="5"/>
      <c r="T161" s="5"/>
      <c r="AA161" s="5"/>
      <c r="AB161" s="5"/>
      <c r="AC161" s="5"/>
      <c r="AD161" s="5"/>
      <c r="AE161" s="5"/>
      <c r="AF161" s="5"/>
      <c r="AG161" s="2"/>
      <c r="AH161" s="2"/>
      <c r="AI161" s="5"/>
      <c r="AJ161" s="5"/>
      <c r="AK161" s="5"/>
      <c r="AL161" s="5"/>
      <c r="AM161" s="4"/>
      <c r="AN161" s="4"/>
    </row>
    <row r="162" spans="2:40" x14ac:dyDescent="0.3">
      <c r="B162" s="5"/>
      <c r="C162" s="5"/>
      <c r="T162" s="5"/>
      <c r="AA162" s="5"/>
      <c r="AB162" s="5"/>
      <c r="AC162" s="5"/>
      <c r="AD162" s="5"/>
      <c r="AE162" s="5"/>
      <c r="AF162" s="5"/>
      <c r="AG162" s="2"/>
      <c r="AH162" s="2"/>
      <c r="AI162" s="5"/>
      <c r="AJ162" s="5"/>
      <c r="AK162" s="5"/>
      <c r="AL162" s="5"/>
      <c r="AM162" s="4"/>
      <c r="AN162" s="4"/>
    </row>
    <row r="163" spans="2:40" x14ac:dyDescent="0.3">
      <c r="B163" s="5"/>
      <c r="C163" s="5"/>
      <c r="T163" s="5"/>
      <c r="AA163" s="5"/>
      <c r="AB163" s="5"/>
      <c r="AC163" s="5"/>
      <c r="AD163" s="5"/>
      <c r="AE163" s="5"/>
      <c r="AF163" s="5"/>
      <c r="AG163" s="2"/>
      <c r="AH163" s="2"/>
      <c r="AI163" s="5"/>
      <c r="AJ163" s="5"/>
      <c r="AK163" s="5"/>
      <c r="AL163" s="5"/>
      <c r="AM163" s="4"/>
      <c r="AN163" s="4"/>
    </row>
    <row r="164" spans="2:40" x14ac:dyDescent="0.3">
      <c r="B164" s="5"/>
      <c r="C164" s="5"/>
      <c r="T164" s="5"/>
      <c r="AA164" s="5"/>
      <c r="AB164" s="5"/>
      <c r="AC164" s="5"/>
      <c r="AD164" s="5"/>
      <c r="AE164" s="5"/>
      <c r="AF164" s="5"/>
      <c r="AG164" s="2"/>
      <c r="AH164" s="2"/>
      <c r="AI164" s="5"/>
      <c r="AJ164" s="5"/>
      <c r="AK164" s="5"/>
      <c r="AL164" s="5"/>
      <c r="AM164" s="4"/>
      <c r="AN164" s="4"/>
    </row>
    <row r="165" spans="2:40" x14ac:dyDescent="0.3">
      <c r="B165" s="5"/>
      <c r="C165" s="5"/>
      <c r="T165" s="5"/>
      <c r="AA165" s="5"/>
      <c r="AB165" s="5"/>
      <c r="AC165" s="5"/>
      <c r="AD165" s="5"/>
      <c r="AE165" s="5"/>
      <c r="AF165" s="5"/>
      <c r="AG165" s="2"/>
      <c r="AH165" s="2"/>
      <c r="AI165" s="5"/>
      <c r="AJ165" s="5"/>
      <c r="AK165" s="5"/>
      <c r="AL165" s="5"/>
      <c r="AM165" s="4"/>
      <c r="AN165" s="4"/>
    </row>
    <row r="166" spans="2:40" x14ac:dyDescent="0.3">
      <c r="B166" s="5"/>
      <c r="C166" s="5"/>
      <c r="T166" s="5"/>
      <c r="AA166" s="5"/>
      <c r="AB166" s="5"/>
      <c r="AC166" s="5"/>
      <c r="AD166" s="5"/>
      <c r="AE166" s="5"/>
      <c r="AF166" s="5"/>
      <c r="AG166" s="2"/>
      <c r="AH166" s="2"/>
      <c r="AI166" s="5"/>
      <c r="AJ166" s="5"/>
      <c r="AK166" s="5"/>
      <c r="AL166" s="5"/>
      <c r="AM166" s="4"/>
      <c r="AN166" s="4"/>
    </row>
    <row r="167" spans="2:40" x14ac:dyDescent="0.3">
      <c r="B167" s="5"/>
      <c r="C167" s="5"/>
      <c r="T167" s="5"/>
      <c r="AA167" s="5"/>
      <c r="AB167" s="5"/>
      <c r="AC167" s="5"/>
      <c r="AD167" s="5"/>
      <c r="AE167" s="5"/>
      <c r="AF167" s="5"/>
      <c r="AG167" s="2"/>
      <c r="AH167" s="2"/>
      <c r="AI167" s="5"/>
      <c r="AJ167" s="5"/>
      <c r="AK167" s="5"/>
      <c r="AL167" s="5"/>
      <c r="AM167" s="4"/>
      <c r="AN167" s="4"/>
    </row>
    <row r="168" spans="2:40" x14ac:dyDescent="0.3">
      <c r="B168" s="5"/>
      <c r="C168" s="5"/>
      <c r="T168" s="5"/>
      <c r="AA168" s="5"/>
      <c r="AB168" s="5"/>
      <c r="AC168" s="5"/>
      <c r="AD168" s="5"/>
      <c r="AE168" s="5"/>
      <c r="AF168" s="5"/>
      <c r="AG168" s="2"/>
      <c r="AH168" s="2"/>
      <c r="AI168" s="5"/>
      <c r="AJ168" s="5"/>
      <c r="AK168" s="5"/>
      <c r="AL168" s="5"/>
      <c r="AM168" s="4"/>
      <c r="AN168" s="4"/>
    </row>
    <row r="169" spans="2:40" x14ac:dyDescent="0.3">
      <c r="B169" s="5"/>
      <c r="C169" s="5"/>
      <c r="T169" s="5"/>
      <c r="AA169" s="5"/>
      <c r="AB169" s="5"/>
      <c r="AC169" s="5"/>
      <c r="AD169" s="5"/>
      <c r="AE169" s="5"/>
      <c r="AF169" s="5"/>
      <c r="AG169" s="2"/>
      <c r="AH169" s="2"/>
      <c r="AI169" s="5"/>
      <c r="AJ169" s="5"/>
      <c r="AK169" s="5"/>
      <c r="AL169" s="5"/>
      <c r="AM169" s="4"/>
      <c r="AN169" s="4"/>
    </row>
    <row r="170" spans="2:40" x14ac:dyDescent="0.3">
      <c r="B170" s="5"/>
      <c r="C170" s="5"/>
      <c r="T170" s="5"/>
      <c r="AA170" s="5"/>
      <c r="AB170" s="5"/>
      <c r="AC170" s="5"/>
      <c r="AD170" s="5"/>
      <c r="AE170" s="5"/>
      <c r="AF170" s="5"/>
      <c r="AG170" s="2"/>
      <c r="AH170" s="2"/>
      <c r="AI170" s="5"/>
      <c r="AJ170" s="5"/>
      <c r="AK170" s="5"/>
      <c r="AL170" s="5"/>
      <c r="AM170" s="4"/>
      <c r="AN170" s="4"/>
    </row>
    <row r="171" spans="2:40" x14ac:dyDescent="0.3">
      <c r="B171" s="5"/>
      <c r="C171" s="5"/>
      <c r="T171" s="5"/>
      <c r="AA171" s="5"/>
      <c r="AB171" s="5"/>
      <c r="AC171" s="5"/>
      <c r="AD171" s="5"/>
      <c r="AE171" s="5"/>
      <c r="AF171" s="5"/>
      <c r="AG171" s="2"/>
      <c r="AH171" s="2"/>
      <c r="AI171" s="5"/>
      <c r="AJ171" s="5"/>
      <c r="AK171" s="5"/>
      <c r="AL171" s="5"/>
      <c r="AM171" s="4"/>
      <c r="AN171" s="4"/>
    </row>
    <row r="172" spans="2:40" x14ac:dyDescent="0.3">
      <c r="B172" s="5"/>
      <c r="C172" s="5"/>
      <c r="T172" s="5"/>
      <c r="AA172" s="5"/>
      <c r="AB172" s="5"/>
      <c r="AC172" s="5"/>
      <c r="AD172" s="5"/>
      <c r="AE172" s="5"/>
      <c r="AF172" s="5"/>
      <c r="AG172" s="2"/>
      <c r="AH172" s="2"/>
      <c r="AI172" s="5"/>
      <c r="AJ172" s="5"/>
      <c r="AK172" s="5"/>
      <c r="AL172" s="5"/>
      <c r="AM172" s="4"/>
      <c r="AN172" s="4"/>
    </row>
    <row r="173" spans="2:40" x14ac:dyDescent="0.3">
      <c r="B173" s="5"/>
      <c r="C173" s="5"/>
      <c r="T173" s="5"/>
      <c r="AA173" s="5"/>
      <c r="AB173" s="5"/>
      <c r="AC173" s="5"/>
      <c r="AD173" s="5"/>
      <c r="AE173" s="5"/>
      <c r="AF173" s="5"/>
      <c r="AG173" s="2"/>
      <c r="AH173" s="2"/>
      <c r="AI173" s="5"/>
      <c r="AJ173" s="5"/>
      <c r="AK173" s="5"/>
      <c r="AL173" s="5"/>
      <c r="AM173" s="4"/>
      <c r="AN173" s="4"/>
    </row>
    <row r="174" spans="2:40" x14ac:dyDescent="0.3">
      <c r="B174" s="5"/>
      <c r="C174" s="5"/>
      <c r="T174" s="5"/>
      <c r="AA174" s="5"/>
      <c r="AB174" s="5"/>
      <c r="AC174" s="5"/>
      <c r="AD174" s="5"/>
      <c r="AE174" s="5"/>
      <c r="AF174" s="5"/>
      <c r="AG174" s="2"/>
      <c r="AH174" s="2"/>
      <c r="AI174" s="5"/>
      <c r="AJ174" s="5"/>
      <c r="AK174" s="5"/>
      <c r="AL174" s="5"/>
      <c r="AM174" s="4"/>
      <c r="AN174" s="4"/>
    </row>
    <row r="175" spans="2:40" x14ac:dyDescent="0.3">
      <c r="B175" s="5"/>
      <c r="C175" s="5"/>
      <c r="T175" s="5"/>
      <c r="AA175" s="5"/>
      <c r="AB175" s="5"/>
      <c r="AC175" s="5"/>
      <c r="AD175" s="5"/>
      <c r="AE175" s="5"/>
      <c r="AF175" s="5"/>
      <c r="AG175" s="2"/>
      <c r="AH175" s="2"/>
      <c r="AI175" s="5"/>
      <c r="AJ175" s="5"/>
      <c r="AK175" s="5"/>
      <c r="AL175" s="5"/>
      <c r="AM175" s="4"/>
      <c r="AN175" s="4"/>
    </row>
    <row r="176" spans="2:40" x14ac:dyDescent="0.3">
      <c r="B176" s="5"/>
      <c r="C176" s="5"/>
      <c r="T176" s="5"/>
      <c r="AA176" s="5"/>
      <c r="AB176" s="5"/>
      <c r="AC176" s="5"/>
      <c r="AD176" s="5"/>
      <c r="AE176" s="5"/>
      <c r="AF176" s="5"/>
      <c r="AG176" s="2"/>
      <c r="AH176" s="2"/>
      <c r="AI176" s="5"/>
      <c r="AJ176" s="5"/>
      <c r="AK176" s="5"/>
      <c r="AL176" s="5"/>
      <c r="AM176" s="4"/>
      <c r="AN176" s="4"/>
    </row>
    <row r="177" spans="2:40" x14ac:dyDescent="0.3">
      <c r="B177" s="5"/>
      <c r="C177" s="5"/>
      <c r="T177" s="5"/>
      <c r="AA177" s="5"/>
      <c r="AB177" s="5"/>
      <c r="AC177" s="5"/>
      <c r="AD177" s="5"/>
      <c r="AE177" s="5"/>
      <c r="AF177" s="5"/>
      <c r="AG177" s="2"/>
      <c r="AH177" s="2"/>
      <c r="AI177" s="5"/>
      <c r="AJ177" s="5"/>
      <c r="AK177" s="5"/>
      <c r="AL177" s="5"/>
      <c r="AM177" s="4"/>
      <c r="AN177" s="4"/>
    </row>
    <row r="178" spans="2:40" x14ac:dyDescent="0.3">
      <c r="B178" s="5"/>
      <c r="C178" s="5"/>
      <c r="T178" s="5"/>
      <c r="AA178" s="5"/>
      <c r="AB178" s="5"/>
      <c r="AC178" s="5"/>
      <c r="AD178" s="5"/>
      <c r="AE178" s="5"/>
      <c r="AF178" s="5"/>
      <c r="AG178" s="2"/>
      <c r="AH178" s="2"/>
      <c r="AI178" s="5"/>
      <c r="AJ178" s="5"/>
      <c r="AK178" s="5"/>
      <c r="AL178" s="5"/>
      <c r="AM178" s="4"/>
      <c r="AN178" s="4"/>
    </row>
    <row r="179" spans="2:40" x14ac:dyDescent="0.3">
      <c r="B179" s="5"/>
      <c r="C179" s="5"/>
      <c r="T179" s="5"/>
      <c r="AA179" s="5"/>
      <c r="AB179" s="5"/>
      <c r="AC179" s="5"/>
      <c r="AD179" s="5"/>
      <c r="AE179" s="5"/>
      <c r="AF179" s="5"/>
      <c r="AG179" s="2"/>
      <c r="AH179" s="2"/>
      <c r="AI179" s="5"/>
      <c r="AJ179" s="5"/>
      <c r="AK179" s="5"/>
      <c r="AL179" s="5"/>
      <c r="AM179" s="4"/>
      <c r="AN179" s="4"/>
    </row>
    <row r="180" spans="2:40" x14ac:dyDescent="0.3">
      <c r="B180" s="5"/>
      <c r="C180" s="5"/>
      <c r="T180" s="5"/>
      <c r="AA180" s="5"/>
      <c r="AB180" s="5"/>
      <c r="AC180" s="5"/>
      <c r="AD180" s="5"/>
      <c r="AE180" s="5"/>
      <c r="AF180" s="5"/>
      <c r="AG180" s="2"/>
      <c r="AH180" s="2"/>
      <c r="AI180" s="5"/>
      <c r="AJ180" s="5"/>
      <c r="AK180" s="5"/>
      <c r="AL180" s="5"/>
      <c r="AM180" s="4"/>
      <c r="AN180" s="4"/>
    </row>
    <row r="181" spans="2:40" x14ac:dyDescent="0.3">
      <c r="B181" s="5"/>
      <c r="C181" s="5"/>
      <c r="T181" s="5"/>
      <c r="AA181" s="5"/>
      <c r="AB181" s="5"/>
      <c r="AC181" s="5"/>
      <c r="AD181" s="5"/>
      <c r="AE181" s="5"/>
      <c r="AF181" s="5"/>
      <c r="AG181" s="2"/>
      <c r="AH181" s="2"/>
      <c r="AI181" s="5"/>
      <c r="AJ181" s="5"/>
      <c r="AK181" s="5"/>
      <c r="AL181" s="5"/>
      <c r="AM181" s="4"/>
      <c r="AN181" s="4"/>
    </row>
    <row r="182" spans="2:40" x14ac:dyDescent="0.3">
      <c r="B182" s="5"/>
      <c r="C182" s="5"/>
      <c r="T182" s="5"/>
      <c r="AA182" s="5"/>
      <c r="AB182" s="5"/>
      <c r="AC182" s="5"/>
      <c r="AD182" s="5"/>
      <c r="AE182" s="5"/>
      <c r="AF182" s="5"/>
      <c r="AG182" s="2"/>
      <c r="AH182" s="2"/>
      <c r="AI182" s="5"/>
      <c r="AJ182" s="5"/>
      <c r="AK182" s="5"/>
      <c r="AL182" s="5"/>
      <c r="AM182" s="4"/>
      <c r="AN182" s="4"/>
    </row>
    <row r="183" spans="2:40" x14ac:dyDescent="0.3">
      <c r="B183" s="5"/>
      <c r="C183" s="5"/>
      <c r="T183" s="5"/>
      <c r="AA183" s="5"/>
      <c r="AB183" s="5"/>
      <c r="AC183" s="5"/>
      <c r="AD183" s="5"/>
      <c r="AE183" s="5"/>
      <c r="AF183" s="5"/>
      <c r="AG183" s="2"/>
      <c r="AH183" s="2"/>
      <c r="AI183" s="5"/>
      <c r="AJ183" s="5"/>
      <c r="AK183" s="5"/>
      <c r="AL183" s="5"/>
      <c r="AM183" s="4"/>
      <c r="AN183" s="4"/>
    </row>
    <row r="184" spans="2:40" x14ac:dyDescent="0.3">
      <c r="B184" s="5"/>
      <c r="C184" s="5"/>
      <c r="T184" s="5"/>
      <c r="AA184" s="5"/>
      <c r="AB184" s="5"/>
      <c r="AC184" s="5"/>
      <c r="AD184" s="5"/>
      <c r="AE184" s="5"/>
      <c r="AF184" s="5"/>
      <c r="AG184" s="2"/>
      <c r="AH184" s="2"/>
      <c r="AI184" s="5"/>
      <c r="AJ184" s="5"/>
      <c r="AK184" s="5"/>
      <c r="AL184" s="5"/>
      <c r="AM184" s="4"/>
      <c r="AN184" s="4"/>
    </row>
    <row r="185" spans="2:40" x14ac:dyDescent="0.3">
      <c r="B185" s="5"/>
      <c r="C185" s="5"/>
      <c r="T185" s="5"/>
      <c r="AA185" s="5"/>
      <c r="AB185" s="5"/>
      <c r="AC185" s="5"/>
      <c r="AD185" s="5"/>
      <c r="AE185" s="5"/>
      <c r="AF185" s="5"/>
      <c r="AG185" s="2"/>
      <c r="AH185" s="2"/>
      <c r="AI185" s="5"/>
      <c r="AJ185" s="5"/>
      <c r="AK185" s="5"/>
      <c r="AL185" s="5"/>
      <c r="AM185" s="4"/>
      <c r="AN185" s="4"/>
    </row>
    <row r="186" spans="2:40" x14ac:dyDescent="0.3">
      <c r="B186" s="5"/>
      <c r="C186" s="5"/>
      <c r="T186" s="5"/>
      <c r="AA186" s="5"/>
      <c r="AB186" s="5"/>
      <c r="AC186" s="5"/>
      <c r="AD186" s="5"/>
      <c r="AE186" s="5"/>
      <c r="AF186" s="5"/>
      <c r="AG186" s="2"/>
      <c r="AH186" s="2"/>
      <c r="AI186" s="5"/>
      <c r="AJ186" s="5"/>
      <c r="AK186" s="5"/>
      <c r="AL186" s="5"/>
      <c r="AM186" s="4"/>
      <c r="AN186" s="4"/>
    </row>
    <row r="187" spans="2:40" x14ac:dyDescent="0.3">
      <c r="B187" s="5"/>
      <c r="C187" s="5"/>
      <c r="T187" s="5"/>
      <c r="AA187" s="5"/>
      <c r="AB187" s="5"/>
      <c r="AC187" s="5"/>
      <c r="AD187" s="5"/>
      <c r="AE187" s="5"/>
      <c r="AF187" s="5"/>
      <c r="AG187" s="2"/>
      <c r="AH187" s="2"/>
      <c r="AI187" s="5"/>
      <c r="AJ187" s="5"/>
      <c r="AK187" s="5"/>
      <c r="AL187" s="5"/>
      <c r="AM187" s="4"/>
      <c r="AN187" s="4"/>
    </row>
    <row r="188" spans="2:40" x14ac:dyDescent="0.3">
      <c r="B188" s="5"/>
      <c r="C188" s="5"/>
      <c r="T188" s="5"/>
      <c r="AA188" s="5"/>
      <c r="AB188" s="5"/>
      <c r="AC188" s="5"/>
      <c r="AD188" s="5"/>
      <c r="AE188" s="5"/>
      <c r="AF188" s="5"/>
      <c r="AG188" s="2"/>
      <c r="AH188" s="2"/>
      <c r="AI188" s="5"/>
      <c r="AJ188" s="5"/>
      <c r="AK188" s="5"/>
      <c r="AL188" s="5"/>
      <c r="AM188" s="4"/>
      <c r="AN188" s="4"/>
    </row>
    <row r="189" spans="2:40" x14ac:dyDescent="0.3">
      <c r="B189" s="5"/>
      <c r="C189" s="5"/>
      <c r="T189" s="5"/>
      <c r="AA189" s="5"/>
      <c r="AB189" s="5"/>
      <c r="AC189" s="5"/>
      <c r="AD189" s="5"/>
      <c r="AE189" s="5"/>
      <c r="AF189" s="5"/>
      <c r="AG189" s="2"/>
      <c r="AH189" s="2"/>
      <c r="AI189" s="5"/>
      <c r="AJ189" s="5"/>
      <c r="AK189" s="5"/>
      <c r="AL189" s="5"/>
      <c r="AM189" s="4"/>
      <c r="AN189" s="4"/>
    </row>
    <row r="190" spans="2:40" x14ac:dyDescent="0.3">
      <c r="B190" s="5"/>
      <c r="C190" s="5"/>
      <c r="T190" s="5"/>
      <c r="AA190" s="5"/>
      <c r="AB190" s="5"/>
      <c r="AC190" s="5"/>
      <c r="AD190" s="5"/>
      <c r="AE190" s="5"/>
      <c r="AF190" s="5"/>
      <c r="AG190" s="2"/>
      <c r="AH190" s="2"/>
      <c r="AI190" s="5"/>
      <c r="AJ190" s="5"/>
      <c r="AK190" s="5"/>
      <c r="AL190" s="5"/>
      <c r="AM190" s="4"/>
      <c r="AN190" s="4"/>
    </row>
    <row r="191" spans="2:40" x14ac:dyDescent="0.3">
      <c r="B191" s="5"/>
      <c r="C191" s="5"/>
      <c r="T191" s="5"/>
      <c r="AA191" s="5"/>
      <c r="AB191" s="5"/>
      <c r="AC191" s="5"/>
      <c r="AD191" s="5"/>
      <c r="AE191" s="5"/>
      <c r="AF191" s="5"/>
      <c r="AG191" s="2"/>
      <c r="AH191" s="2"/>
      <c r="AI191" s="5"/>
      <c r="AJ191" s="5"/>
      <c r="AK191" s="5"/>
      <c r="AL191" s="5"/>
      <c r="AM191" s="4"/>
      <c r="AN191" s="4"/>
    </row>
    <row r="192" spans="2:40" x14ac:dyDescent="0.3">
      <c r="B192" s="5"/>
      <c r="C192" s="5"/>
      <c r="T192" s="5"/>
      <c r="AA192" s="5"/>
      <c r="AB192" s="5"/>
      <c r="AC192" s="5"/>
      <c r="AD192" s="5"/>
      <c r="AE192" s="5"/>
      <c r="AF192" s="5"/>
      <c r="AG192" s="2"/>
      <c r="AH192" s="2"/>
      <c r="AI192" s="5"/>
      <c r="AJ192" s="5"/>
      <c r="AK192" s="5"/>
      <c r="AL192" s="5"/>
      <c r="AM192" s="4"/>
      <c r="AN192" s="4"/>
    </row>
    <row r="193" spans="2:40" x14ac:dyDescent="0.3">
      <c r="B193" s="5"/>
      <c r="C193" s="5"/>
      <c r="T193" s="5"/>
      <c r="AA193" s="5"/>
      <c r="AB193" s="5"/>
      <c r="AC193" s="5"/>
      <c r="AD193" s="5"/>
      <c r="AE193" s="5"/>
      <c r="AF193" s="5"/>
      <c r="AG193" s="2"/>
      <c r="AH193" s="2"/>
      <c r="AI193" s="5"/>
      <c r="AJ193" s="5"/>
      <c r="AK193" s="5"/>
      <c r="AL193" s="5"/>
      <c r="AM193" s="4"/>
      <c r="AN193" s="4"/>
    </row>
    <row r="194" spans="2:40" x14ac:dyDescent="0.3">
      <c r="B194" s="5"/>
      <c r="C194" s="5"/>
      <c r="T194" s="5"/>
      <c r="AA194" s="5"/>
      <c r="AB194" s="5"/>
      <c r="AC194" s="5"/>
      <c r="AD194" s="5"/>
      <c r="AE194" s="5"/>
      <c r="AF194" s="5"/>
      <c r="AG194" s="2"/>
      <c r="AH194" s="2"/>
      <c r="AI194" s="5"/>
      <c r="AJ194" s="5"/>
      <c r="AK194" s="5"/>
      <c r="AL194" s="5"/>
      <c r="AM194" s="4"/>
      <c r="AN194" s="4"/>
    </row>
    <row r="195" spans="2:40" x14ac:dyDescent="0.3">
      <c r="B195" s="5"/>
      <c r="C195" s="5"/>
      <c r="T195" s="5"/>
      <c r="AA195" s="5"/>
      <c r="AB195" s="5"/>
      <c r="AC195" s="5"/>
      <c r="AD195" s="5"/>
      <c r="AE195" s="5"/>
      <c r="AF195" s="5"/>
      <c r="AG195" s="2"/>
      <c r="AH195" s="2"/>
      <c r="AI195" s="5"/>
      <c r="AJ195" s="5"/>
      <c r="AK195" s="5"/>
      <c r="AL195" s="5"/>
      <c r="AM195" s="4"/>
      <c r="AN195" s="4"/>
    </row>
    <row r="196" spans="2:40" x14ac:dyDescent="0.3">
      <c r="B196" s="5"/>
      <c r="C196" s="5"/>
      <c r="T196" s="5"/>
      <c r="AA196" s="5"/>
      <c r="AB196" s="5"/>
      <c r="AC196" s="5"/>
      <c r="AD196" s="5"/>
      <c r="AE196" s="5"/>
      <c r="AF196" s="5"/>
      <c r="AG196" s="2"/>
      <c r="AH196" s="2"/>
      <c r="AI196" s="5"/>
      <c r="AJ196" s="5"/>
      <c r="AK196" s="5"/>
      <c r="AL196" s="5"/>
      <c r="AM196" s="4"/>
      <c r="AN196" s="4"/>
    </row>
    <row r="197" spans="2:40" x14ac:dyDescent="0.3">
      <c r="B197" s="5"/>
      <c r="C197" s="5"/>
      <c r="T197" s="5"/>
      <c r="AA197" s="5"/>
      <c r="AB197" s="5"/>
      <c r="AC197" s="5"/>
      <c r="AD197" s="5"/>
      <c r="AE197" s="5"/>
      <c r="AF197" s="5"/>
      <c r="AG197" s="2"/>
      <c r="AH197" s="2"/>
      <c r="AI197" s="5"/>
      <c r="AJ197" s="5"/>
      <c r="AK197" s="5"/>
      <c r="AL197" s="5"/>
      <c r="AM197" s="4"/>
      <c r="AN197" s="4"/>
    </row>
    <row r="198" spans="2:40" x14ac:dyDescent="0.3">
      <c r="B198" s="5"/>
      <c r="C198" s="5"/>
      <c r="T198" s="5"/>
      <c r="AA198" s="5"/>
      <c r="AB198" s="5"/>
      <c r="AC198" s="5"/>
      <c r="AD198" s="5"/>
      <c r="AE198" s="5"/>
      <c r="AF198" s="5"/>
      <c r="AG198" s="2"/>
      <c r="AH198" s="2"/>
      <c r="AI198" s="5"/>
      <c r="AJ198" s="5"/>
      <c r="AK198" s="5"/>
      <c r="AL198" s="5"/>
      <c r="AM198" s="4"/>
      <c r="AN198" s="4"/>
    </row>
    <row r="199" spans="2:40" x14ac:dyDescent="0.3">
      <c r="B199" s="5"/>
      <c r="C199" s="5"/>
      <c r="T199" s="5"/>
      <c r="AA199" s="5"/>
      <c r="AB199" s="5"/>
      <c r="AC199" s="5"/>
      <c r="AD199" s="5"/>
      <c r="AE199" s="5"/>
      <c r="AF199" s="5"/>
      <c r="AG199" s="2"/>
      <c r="AH199" s="2"/>
      <c r="AI199" s="5"/>
      <c r="AJ199" s="5"/>
      <c r="AK199" s="5"/>
      <c r="AL199" s="5"/>
      <c r="AM199" s="4"/>
      <c r="AN199" s="4"/>
    </row>
    <row r="200" spans="2:40" x14ac:dyDescent="0.3">
      <c r="B200" s="5"/>
      <c r="C200" s="5"/>
      <c r="T200" s="5"/>
      <c r="AA200" s="5"/>
      <c r="AB200" s="5"/>
      <c r="AC200" s="5"/>
      <c r="AD200" s="5"/>
      <c r="AE200" s="5"/>
      <c r="AF200" s="5"/>
      <c r="AG200" s="2"/>
      <c r="AH200" s="2"/>
      <c r="AI200" s="5"/>
      <c r="AJ200" s="5"/>
      <c r="AK200" s="5"/>
      <c r="AL200" s="5"/>
      <c r="AM200" s="4"/>
      <c r="AN200" s="4"/>
    </row>
    <row r="201" spans="2:40" x14ac:dyDescent="0.3">
      <c r="B201" s="5"/>
      <c r="C201" s="5"/>
      <c r="T201" s="5"/>
      <c r="AA201" s="5"/>
      <c r="AB201" s="5"/>
      <c r="AC201" s="5"/>
      <c r="AD201" s="5"/>
      <c r="AE201" s="5"/>
      <c r="AF201" s="5"/>
      <c r="AG201" s="2"/>
      <c r="AH201" s="2"/>
      <c r="AI201" s="5"/>
      <c r="AJ201" s="5"/>
      <c r="AK201" s="5"/>
      <c r="AL201" s="5"/>
      <c r="AM201" s="4"/>
      <c r="AN201" s="4"/>
    </row>
    <row r="202" spans="2:40" x14ac:dyDescent="0.3">
      <c r="B202" s="5"/>
      <c r="C202" s="5"/>
      <c r="T202" s="5"/>
      <c r="AA202" s="5"/>
      <c r="AB202" s="5"/>
      <c r="AC202" s="5"/>
      <c r="AD202" s="5"/>
      <c r="AE202" s="5"/>
      <c r="AF202" s="5"/>
      <c r="AG202" s="2"/>
      <c r="AH202" s="2"/>
      <c r="AI202" s="5"/>
      <c r="AJ202" s="5"/>
      <c r="AK202" s="5"/>
      <c r="AL202" s="5"/>
      <c r="AM202" s="4"/>
      <c r="AN202" s="4"/>
    </row>
    <row r="203" spans="2:40" x14ac:dyDescent="0.3">
      <c r="B203" s="5"/>
      <c r="C203" s="5"/>
      <c r="T203" s="5"/>
      <c r="AA203" s="5"/>
      <c r="AB203" s="5"/>
      <c r="AC203" s="5"/>
      <c r="AD203" s="5"/>
      <c r="AE203" s="5"/>
      <c r="AF203" s="5"/>
      <c r="AG203" s="2"/>
      <c r="AH203" s="2"/>
      <c r="AI203" s="5"/>
      <c r="AJ203" s="5"/>
      <c r="AK203" s="5"/>
      <c r="AL203" s="5"/>
      <c r="AM203" s="4"/>
      <c r="AN203" s="4"/>
    </row>
    <row r="204" spans="2:40" x14ac:dyDescent="0.3">
      <c r="B204" s="5"/>
      <c r="C204" s="5"/>
      <c r="T204" s="5"/>
      <c r="AA204" s="5"/>
      <c r="AB204" s="5"/>
      <c r="AC204" s="5"/>
      <c r="AD204" s="5"/>
      <c r="AE204" s="5"/>
      <c r="AF204" s="5"/>
      <c r="AG204" s="2"/>
      <c r="AH204" s="2"/>
      <c r="AI204" s="5"/>
      <c r="AJ204" s="5"/>
      <c r="AK204" s="5"/>
      <c r="AL204" s="5"/>
      <c r="AM204" s="4"/>
      <c r="AN204" s="4"/>
    </row>
    <row r="205" spans="2:40" x14ac:dyDescent="0.3">
      <c r="B205" s="5"/>
      <c r="C205" s="5"/>
      <c r="T205" s="5"/>
      <c r="AA205" s="5"/>
      <c r="AB205" s="5"/>
      <c r="AC205" s="5"/>
      <c r="AD205" s="5"/>
      <c r="AE205" s="5"/>
      <c r="AF205" s="5"/>
      <c r="AG205" s="2"/>
      <c r="AH205" s="2"/>
      <c r="AI205" s="5"/>
      <c r="AJ205" s="5"/>
      <c r="AK205" s="5"/>
      <c r="AL205" s="5"/>
      <c r="AM205" s="4"/>
      <c r="AN205" s="4"/>
    </row>
    <row r="206" spans="2:40" x14ac:dyDescent="0.3">
      <c r="B206" s="5"/>
      <c r="C206" s="5"/>
      <c r="T206" s="5"/>
      <c r="AA206" s="5"/>
      <c r="AB206" s="5"/>
      <c r="AC206" s="5"/>
      <c r="AD206" s="5"/>
      <c r="AE206" s="5"/>
      <c r="AF206" s="5"/>
      <c r="AG206" s="2"/>
      <c r="AH206" s="2"/>
      <c r="AI206" s="5"/>
      <c r="AJ206" s="5"/>
      <c r="AK206" s="5"/>
      <c r="AL206" s="5"/>
      <c r="AM206" s="4"/>
      <c r="AN206" s="4"/>
    </row>
    <row r="207" spans="2:40" x14ac:dyDescent="0.3">
      <c r="B207" s="5"/>
      <c r="C207" s="5"/>
      <c r="T207" s="5"/>
      <c r="AA207" s="5"/>
      <c r="AB207" s="5"/>
      <c r="AC207" s="5"/>
      <c r="AD207" s="5"/>
      <c r="AE207" s="5"/>
      <c r="AF207" s="5"/>
      <c r="AG207" s="2"/>
      <c r="AH207" s="2"/>
      <c r="AI207" s="5"/>
      <c r="AJ207" s="5"/>
      <c r="AK207" s="5"/>
      <c r="AL207" s="5"/>
      <c r="AM207" s="4"/>
      <c r="AN207" s="4"/>
    </row>
    <row r="208" spans="2:40" x14ac:dyDescent="0.3">
      <c r="B208" s="5"/>
      <c r="C208" s="5"/>
      <c r="T208" s="5"/>
      <c r="AA208" s="5"/>
      <c r="AB208" s="5"/>
      <c r="AC208" s="5"/>
      <c r="AD208" s="5"/>
      <c r="AE208" s="5"/>
      <c r="AF208" s="5"/>
      <c r="AG208" s="2"/>
      <c r="AH208" s="2"/>
      <c r="AI208" s="5"/>
      <c r="AJ208" s="5"/>
      <c r="AK208" s="5"/>
      <c r="AL208" s="5"/>
      <c r="AM208" s="4"/>
      <c r="AN208" s="4"/>
    </row>
    <row r="209" spans="2:40" x14ac:dyDescent="0.3">
      <c r="B209" s="5"/>
      <c r="C209" s="5"/>
      <c r="T209" s="5"/>
      <c r="AA209" s="5"/>
      <c r="AB209" s="5"/>
      <c r="AC209" s="5"/>
      <c r="AD209" s="5"/>
      <c r="AE209" s="5"/>
      <c r="AF209" s="5"/>
      <c r="AG209" s="2"/>
      <c r="AH209" s="2"/>
      <c r="AI209" s="5"/>
      <c r="AJ209" s="5"/>
      <c r="AK209" s="5"/>
      <c r="AL209" s="5"/>
      <c r="AM209" s="4"/>
      <c r="AN209" s="4"/>
    </row>
    <row r="210" spans="2:40" x14ac:dyDescent="0.3">
      <c r="B210" s="5"/>
      <c r="C210" s="5"/>
      <c r="T210" s="5"/>
      <c r="AA210" s="5"/>
      <c r="AB210" s="5"/>
      <c r="AC210" s="5"/>
      <c r="AD210" s="5"/>
      <c r="AE210" s="5"/>
      <c r="AF210" s="5"/>
      <c r="AG210" s="2"/>
      <c r="AH210" s="2"/>
      <c r="AI210" s="5"/>
      <c r="AJ210" s="5"/>
      <c r="AK210" s="5"/>
      <c r="AL210" s="5"/>
      <c r="AM210" s="4"/>
      <c r="AN210" s="4"/>
    </row>
    <row r="211" spans="2:40" x14ac:dyDescent="0.3">
      <c r="B211" s="5"/>
      <c r="C211" s="5"/>
      <c r="T211" s="5"/>
      <c r="AA211" s="5"/>
      <c r="AB211" s="5"/>
      <c r="AC211" s="5"/>
      <c r="AD211" s="5"/>
      <c r="AE211" s="5"/>
      <c r="AF211" s="5"/>
      <c r="AG211" s="2"/>
      <c r="AH211" s="2"/>
      <c r="AI211" s="5"/>
      <c r="AJ211" s="5"/>
      <c r="AK211" s="5"/>
      <c r="AL211" s="5"/>
      <c r="AM211" s="4"/>
      <c r="AN211" s="4"/>
    </row>
    <row r="212" spans="2:40" x14ac:dyDescent="0.3">
      <c r="B212" s="5"/>
      <c r="C212" s="5"/>
      <c r="T212" s="5"/>
      <c r="AA212" s="5"/>
      <c r="AB212" s="5"/>
      <c r="AC212" s="5"/>
      <c r="AD212" s="5"/>
      <c r="AE212" s="5"/>
      <c r="AF212" s="5"/>
      <c r="AG212" s="2"/>
      <c r="AH212" s="2"/>
      <c r="AI212" s="5"/>
      <c r="AJ212" s="5"/>
      <c r="AK212" s="5"/>
      <c r="AL212" s="5"/>
      <c r="AM212" s="4"/>
      <c r="AN212" s="4"/>
    </row>
    <row r="213" spans="2:40" x14ac:dyDescent="0.3">
      <c r="B213" s="5"/>
      <c r="C213" s="5"/>
      <c r="T213" s="5"/>
      <c r="AA213" s="5"/>
      <c r="AB213" s="5"/>
      <c r="AC213" s="5"/>
      <c r="AD213" s="5"/>
      <c r="AE213" s="5"/>
      <c r="AF213" s="5"/>
      <c r="AG213" s="2"/>
      <c r="AH213" s="2"/>
      <c r="AI213" s="5"/>
      <c r="AJ213" s="5"/>
      <c r="AK213" s="5"/>
      <c r="AL213" s="5"/>
      <c r="AM213" s="4"/>
      <c r="AN213" s="4"/>
    </row>
    <row r="214" spans="2:40" x14ac:dyDescent="0.3">
      <c r="B214" s="5"/>
      <c r="C214" s="5"/>
      <c r="T214" s="5"/>
      <c r="AA214" s="5"/>
      <c r="AB214" s="5"/>
      <c r="AC214" s="5"/>
      <c r="AD214" s="5"/>
      <c r="AE214" s="5"/>
      <c r="AF214" s="5"/>
      <c r="AG214" s="2"/>
      <c r="AH214" s="2"/>
      <c r="AI214" s="5"/>
      <c r="AJ214" s="5"/>
      <c r="AK214" s="5"/>
      <c r="AL214" s="5"/>
      <c r="AM214" s="4"/>
      <c r="AN214" s="4"/>
    </row>
    <row r="215" spans="2:40" x14ac:dyDescent="0.3">
      <c r="B215" s="5"/>
      <c r="C215" s="5"/>
      <c r="T215" s="5"/>
      <c r="AA215" s="5"/>
      <c r="AB215" s="5"/>
      <c r="AC215" s="5"/>
      <c r="AD215" s="5"/>
      <c r="AE215" s="5"/>
      <c r="AF215" s="5"/>
      <c r="AG215" s="2"/>
      <c r="AH215" s="2"/>
      <c r="AI215" s="5"/>
      <c r="AJ215" s="5"/>
      <c r="AK215" s="5"/>
      <c r="AL215" s="5"/>
      <c r="AM215" s="4"/>
      <c r="AN215" s="4"/>
    </row>
    <row r="216" spans="2:40" x14ac:dyDescent="0.3">
      <c r="B216" s="5"/>
      <c r="C216" s="5"/>
      <c r="T216" s="5"/>
      <c r="AA216" s="5"/>
      <c r="AB216" s="5"/>
      <c r="AC216" s="5"/>
      <c r="AD216" s="5"/>
      <c r="AE216" s="5"/>
      <c r="AF216" s="5"/>
      <c r="AG216" s="2"/>
      <c r="AH216" s="2"/>
      <c r="AI216" s="5"/>
      <c r="AJ216" s="5"/>
      <c r="AK216" s="5"/>
      <c r="AL216" s="5"/>
      <c r="AM216" s="4"/>
      <c r="AN216" s="4"/>
    </row>
    <row r="217" spans="2:40" x14ac:dyDescent="0.3">
      <c r="B217" s="5"/>
      <c r="C217" s="5"/>
      <c r="T217" s="5"/>
      <c r="AA217" s="5"/>
      <c r="AB217" s="5"/>
      <c r="AC217" s="5"/>
      <c r="AD217" s="5"/>
      <c r="AE217" s="5"/>
      <c r="AF217" s="5"/>
      <c r="AG217" s="2"/>
      <c r="AH217" s="2"/>
      <c r="AI217" s="5"/>
      <c r="AJ217" s="5"/>
      <c r="AK217" s="5"/>
      <c r="AL217" s="5"/>
      <c r="AM217" s="4"/>
      <c r="AN217" s="4"/>
    </row>
    <row r="218" spans="2:40" x14ac:dyDescent="0.3">
      <c r="B218" s="5"/>
      <c r="C218" s="5"/>
      <c r="T218" s="5"/>
      <c r="AA218" s="5"/>
      <c r="AB218" s="5"/>
      <c r="AC218" s="5"/>
      <c r="AD218" s="5"/>
      <c r="AE218" s="5"/>
      <c r="AF218" s="5"/>
      <c r="AG218" s="2"/>
      <c r="AH218" s="2"/>
      <c r="AI218" s="5"/>
      <c r="AJ218" s="5"/>
      <c r="AK218" s="5"/>
      <c r="AL218" s="5"/>
      <c r="AM218" s="4"/>
      <c r="AN218" s="4"/>
    </row>
    <row r="219" spans="2:40" x14ac:dyDescent="0.3">
      <c r="B219" s="5"/>
      <c r="C219" s="5"/>
      <c r="T219" s="5"/>
      <c r="AA219" s="5"/>
      <c r="AB219" s="5"/>
      <c r="AC219" s="5"/>
      <c r="AD219" s="5"/>
      <c r="AE219" s="5"/>
      <c r="AF219" s="5"/>
      <c r="AG219" s="2"/>
      <c r="AH219" s="2"/>
      <c r="AI219" s="5"/>
      <c r="AJ219" s="5"/>
      <c r="AK219" s="5"/>
      <c r="AL219" s="5"/>
      <c r="AM219" s="4"/>
      <c r="AN219" s="4"/>
    </row>
    <row r="220" spans="2:40" x14ac:dyDescent="0.3">
      <c r="B220" s="5"/>
      <c r="C220" s="5"/>
      <c r="T220" s="5"/>
      <c r="AA220" s="5"/>
      <c r="AB220" s="5"/>
      <c r="AC220" s="5"/>
      <c r="AD220" s="5"/>
      <c r="AE220" s="5"/>
      <c r="AF220" s="5"/>
      <c r="AG220" s="2"/>
      <c r="AH220" s="2"/>
      <c r="AI220" s="5"/>
      <c r="AJ220" s="5"/>
      <c r="AK220" s="5"/>
      <c r="AL220" s="5"/>
      <c r="AM220" s="4"/>
      <c r="AN220" s="4"/>
    </row>
    <row r="221" spans="2:40" x14ac:dyDescent="0.3">
      <c r="B221" s="5"/>
      <c r="C221" s="5"/>
      <c r="T221" s="5"/>
      <c r="AA221" s="5"/>
      <c r="AB221" s="5"/>
      <c r="AC221" s="5"/>
      <c r="AD221" s="5"/>
      <c r="AE221" s="5"/>
      <c r="AF221" s="5"/>
      <c r="AG221" s="2"/>
      <c r="AH221" s="2"/>
      <c r="AI221" s="5"/>
      <c r="AJ221" s="5"/>
      <c r="AK221" s="5"/>
      <c r="AL221" s="5"/>
      <c r="AM221" s="4"/>
      <c r="AN221" s="4"/>
    </row>
    <row r="222" spans="2:40" x14ac:dyDescent="0.3">
      <c r="B222" s="5"/>
      <c r="C222" s="5"/>
      <c r="T222" s="5"/>
      <c r="AA222" s="5"/>
      <c r="AB222" s="5"/>
      <c r="AC222" s="5"/>
      <c r="AD222" s="5"/>
      <c r="AE222" s="5"/>
      <c r="AF222" s="5"/>
      <c r="AG222" s="2"/>
      <c r="AH222" s="2"/>
      <c r="AI222" s="5"/>
      <c r="AJ222" s="5"/>
      <c r="AK222" s="5"/>
      <c r="AL222" s="5"/>
      <c r="AM222" s="4"/>
      <c r="AN222" s="4"/>
    </row>
    <row r="223" spans="2:40" x14ac:dyDescent="0.3">
      <c r="B223" s="5"/>
      <c r="C223" s="5"/>
      <c r="T223" s="5"/>
      <c r="AA223" s="5"/>
      <c r="AB223" s="5"/>
      <c r="AC223" s="5"/>
      <c r="AD223" s="5"/>
      <c r="AE223" s="5"/>
      <c r="AF223" s="5"/>
      <c r="AG223" s="2"/>
      <c r="AH223" s="2"/>
      <c r="AI223" s="5"/>
      <c r="AJ223" s="5"/>
      <c r="AK223" s="5"/>
      <c r="AL223" s="5"/>
      <c r="AM223" s="4"/>
      <c r="AN223" s="4"/>
    </row>
    <row r="224" spans="2:40" x14ac:dyDescent="0.3">
      <c r="B224" s="5"/>
      <c r="C224" s="5"/>
      <c r="T224" s="5"/>
      <c r="AA224" s="5"/>
      <c r="AB224" s="5"/>
      <c r="AC224" s="5"/>
      <c r="AD224" s="5"/>
      <c r="AE224" s="5"/>
      <c r="AF224" s="5"/>
      <c r="AG224" s="2"/>
      <c r="AH224" s="2"/>
      <c r="AI224" s="5"/>
      <c r="AJ224" s="5"/>
      <c r="AK224" s="5"/>
      <c r="AL224" s="5"/>
      <c r="AM224" s="4"/>
      <c r="AN224" s="4"/>
    </row>
    <row r="225" spans="2:40" x14ac:dyDescent="0.3">
      <c r="B225" s="5"/>
      <c r="C225" s="5"/>
      <c r="T225" s="5"/>
      <c r="AA225" s="5"/>
      <c r="AB225" s="5"/>
      <c r="AC225" s="5"/>
      <c r="AD225" s="5"/>
      <c r="AE225" s="5"/>
      <c r="AF225" s="5"/>
      <c r="AG225" s="2"/>
      <c r="AH225" s="2"/>
      <c r="AI225" s="5"/>
      <c r="AJ225" s="5"/>
      <c r="AK225" s="5"/>
      <c r="AL225" s="5"/>
      <c r="AM225" s="4"/>
      <c r="AN225" s="4"/>
    </row>
    <row r="226" spans="2:40" x14ac:dyDescent="0.3">
      <c r="B226" s="5"/>
      <c r="C226" s="5"/>
      <c r="T226" s="5"/>
      <c r="AA226" s="5"/>
      <c r="AB226" s="5"/>
      <c r="AC226" s="5"/>
      <c r="AD226" s="5"/>
      <c r="AE226" s="5"/>
      <c r="AF226" s="5"/>
      <c r="AG226" s="2"/>
      <c r="AH226" s="2"/>
      <c r="AI226" s="5"/>
      <c r="AJ226" s="5"/>
      <c r="AK226" s="5"/>
      <c r="AL226" s="5"/>
      <c r="AM226" s="4"/>
      <c r="AN226" s="4"/>
    </row>
    <row r="227" spans="2:40" x14ac:dyDescent="0.3">
      <c r="B227" s="5"/>
      <c r="C227" s="5"/>
      <c r="T227" s="5"/>
      <c r="AA227" s="5"/>
      <c r="AB227" s="5"/>
      <c r="AC227" s="5"/>
      <c r="AD227" s="5"/>
      <c r="AE227" s="5"/>
      <c r="AF227" s="5"/>
      <c r="AG227" s="2"/>
      <c r="AH227" s="2"/>
      <c r="AI227" s="5"/>
      <c r="AJ227" s="5"/>
      <c r="AK227" s="5"/>
      <c r="AL227" s="5"/>
      <c r="AM227" s="4"/>
      <c r="AN227" s="4"/>
    </row>
    <row r="228" spans="2:40" x14ac:dyDescent="0.3">
      <c r="B228" s="5"/>
      <c r="C228" s="5"/>
      <c r="T228" s="5"/>
      <c r="AA228" s="5"/>
      <c r="AB228" s="5"/>
      <c r="AC228" s="5"/>
      <c r="AD228" s="5"/>
      <c r="AE228" s="5"/>
      <c r="AF228" s="5"/>
      <c r="AG228" s="2"/>
      <c r="AH228" s="2"/>
      <c r="AI228" s="5"/>
      <c r="AJ228" s="5"/>
      <c r="AK228" s="5"/>
      <c r="AL228" s="5"/>
      <c r="AM228" s="4"/>
      <c r="AN228" s="4"/>
    </row>
    <row r="229" spans="2:40" x14ac:dyDescent="0.3">
      <c r="B229" s="5"/>
      <c r="C229" s="5"/>
      <c r="T229" s="5"/>
      <c r="AA229" s="5"/>
      <c r="AB229" s="5"/>
      <c r="AC229" s="5"/>
      <c r="AD229" s="5"/>
      <c r="AE229" s="5"/>
      <c r="AF229" s="5"/>
      <c r="AG229" s="2"/>
      <c r="AH229" s="2"/>
      <c r="AI229" s="5"/>
      <c r="AJ229" s="5"/>
      <c r="AK229" s="5"/>
      <c r="AL229" s="5"/>
      <c r="AM229" s="4"/>
      <c r="AN229" s="4"/>
    </row>
    <row r="230" spans="2:40" x14ac:dyDescent="0.3">
      <c r="B230" s="5"/>
      <c r="C230" s="5"/>
      <c r="T230" s="5"/>
      <c r="AA230" s="5"/>
      <c r="AB230" s="5"/>
      <c r="AC230" s="5"/>
      <c r="AD230" s="5"/>
      <c r="AE230" s="5"/>
      <c r="AF230" s="5"/>
      <c r="AG230" s="2"/>
      <c r="AH230" s="2"/>
      <c r="AI230" s="5"/>
      <c r="AJ230" s="5"/>
      <c r="AK230" s="5"/>
      <c r="AL230" s="5"/>
      <c r="AM230" s="4"/>
      <c r="AN230" s="4"/>
    </row>
    <row r="231" spans="2:40" x14ac:dyDescent="0.3">
      <c r="B231" s="5"/>
      <c r="C231" s="5"/>
      <c r="T231" s="5"/>
      <c r="AA231" s="5"/>
      <c r="AB231" s="5"/>
      <c r="AC231" s="5"/>
      <c r="AD231" s="5"/>
      <c r="AE231" s="5"/>
      <c r="AF231" s="5"/>
      <c r="AG231" s="2"/>
      <c r="AH231" s="2"/>
      <c r="AI231" s="5"/>
      <c r="AJ231" s="5"/>
      <c r="AK231" s="5"/>
      <c r="AL231" s="5"/>
      <c r="AM231" s="4"/>
      <c r="AN231" s="4"/>
    </row>
    <row r="232" spans="2:40" x14ac:dyDescent="0.3">
      <c r="B232" s="5"/>
      <c r="C232" s="5"/>
      <c r="T232" s="5"/>
      <c r="AA232" s="5"/>
      <c r="AB232" s="5"/>
      <c r="AC232" s="5"/>
      <c r="AD232" s="5"/>
      <c r="AE232" s="5"/>
      <c r="AF232" s="5"/>
      <c r="AG232" s="2"/>
      <c r="AH232" s="2"/>
      <c r="AI232" s="5"/>
      <c r="AJ232" s="5"/>
      <c r="AK232" s="5"/>
      <c r="AL232" s="5"/>
      <c r="AM232" s="4"/>
      <c r="AN232" s="4"/>
    </row>
    <row r="233" spans="2:40" x14ac:dyDescent="0.3">
      <c r="B233" s="5"/>
      <c r="C233" s="5"/>
      <c r="T233" s="5"/>
      <c r="AA233" s="5"/>
      <c r="AB233" s="5"/>
      <c r="AC233" s="5"/>
      <c r="AD233" s="5"/>
      <c r="AE233" s="5"/>
      <c r="AF233" s="5"/>
      <c r="AG233" s="2"/>
      <c r="AH233" s="2"/>
      <c r="AI233" s="5"/>
      <c r="AJ233" s="5"/>
      <c r="AK233" s="5"/>
      <c r="AL233" s="5"/>
      <c r="AM233" s="4"/>
      <c r="AN233" s="4"/>
    </row>
    <row r="234" spans="2:40" x14ac:dyDescent="0.3">
      <c r="B234" s="5"/>
      <c r="C234" s="5"/>
      <c r="T234" s="5"/>
      <c r="AA234" s="5"/>
      <c r="AB234" s="5"/>
      <c r="AC234" s="5"/>
      <c r="AD234" s="5"/>
      <c r="AE234" s="5"/>
      <c r="AF234" s="5"/>
      <c r="AG234" s="2"/>
      <c r="AH234" s="2"/>
      <c r="AI234" s="5"/>
      <c r="AJ234" s="5"/>
      <c r="AK234" s="5"/>
      <c r="AL234" s="5"/>
      <c r="AM234" s="4"/>
      <c r="AN234" s="4"/>
    </row>
    <row r="235" spans="2:40" x14ac:dyDescent="0.3">
      <c r="B235" s="5"/>
      <c r="C235" s="5"/>
      <c r="T235" s="5"/>
      <c r="AA235" s="5"/>
      <c r="AB235" s="5"/>
      <c r="AC235" s="5"/>
      <c r="AD235" s="5"/>
      <c r="AE235" s="5"/>
      <c r="AF235" s="5"/>
      <c r="AG235" s="2"/>
      <c r="AH235" s="2"/>
      <c r="AI235" s="5"/>
      <c r="AJ235" s="5"/>
      <c r="AK235" s="5"/>
      <c r="AL235" s="5"/>
      <c r="AM235" s="4"/>
      <c r="AN235" s="4"/>
    </row>
    <row r="236" spans="2:40" x14ac:dyDescent="0.3">
      <c r="B236" s="5"/>
      <c r="C236" s="5"/>
      <c r="T236" s="5"/>
      <c r="AA236" s="5"/>
      <c r="AB236" s="5"/>
      <c r="AC236" s="5"/>
      <c r="AD236" s="5"/>
      <c r="AE236" s="5"/>
      <c r="AF236" s="5"/>
      <c r="AG236" s="2"/>
      <c r="AH236" s="2"/>
      <c r="AI236" s="5"/>
      <c r="AJ236" s="5"/>
      <c r="AK236" s="5"/>
      <c r="AL236" s="5"/>
      <c r="AM236" s="4"/>
      <c r="AN236" s="4"/>
    </row>
    <row r="237" spans="2:40" x14ac:dyDescent="0.3">
      <c r="B237" s="5"/>
      <c r="C237" s="5"/>
      <c r="T237" s="5"/>
      <c r="AA237" s="5"/>
      <c r="AB237" s="5"/>
      <c r="AC237" s="5"/>
      <c r="AD237" s="5"/>
      <c r="AE237" s="5"/>
      <c r="AF237" s="5"/>
      <c r="AG237" s="2"/>
      <c r="AH237" s="2"/>
      <c r="AI237" s="5"/>
      <c r="AJ237" s="5"/>
      <c r="AK237" s="5"/>
      <c r="AL237" s="5"/>
      <c r="AM237" s="4"/>
      <c r="AN237" s="4"/>
    </row>
    <row r="238" spans="2:40" x14ac:dyDescent="0.3">
      <c r="B238" s="5"/>
      <c r="C238" s="5"/>
      <c r="T238" s="5"/>
      <c r="AA238" s="5"/>
      <c r="AB238" s="5"/>
      <c r="AC238" s="5"/>
      <c r="AD238" s="5"/>
      <c r="AE238" s="5"/>
      <c r="AF238" s="5"/>
      <c r="AG238" s="2"/>
      <c r="AH238" s="2"/>
      <c r="AI238" s="5"/>
      <c r="AJ238" s="5"/>
      <c r="AK238" s="5"/>
      <c r="AL238" s="5"/>
      <c r="AM238" s="4"/>
      <c r="AN238" s="4"/>
    </row>
    <row r="239" spans="2:40" x14ac:dyDescent="0.3">
      <c r="B239" s="5"/>
      <c r="C239" s="5"/>
      <c r="T239" s="5"/>
      <c r="AA239" s="5"/>
      <c r="AB239" s="5"/>
      <c r="AC239" s="5"/>
      <c r="AD239" s="5"/>
      <c r="AE239" s="5"/>
      <c r="AF239" s="5"/>
      <c r="AG239" s="2"/>
      <c r="AH239" s="2"/>
      <c r="AI239" s="5"/>
      <c r="AJ239" s="5"/>
      <c r="AK239" s="5"/>
      <c r="AL239" s="5"/>
      <c r="AM239" s="4"/>
      <c r="AN239" s="4"/>
    </row>
    <row r="240" spans="2:40" x14ac:dyDescent="0.3">
      <c r="AD240" s="2" t="s">
        <v>35</v>
      </c>
      <c r="AE240" s="2" t="s">
        <v>36</v>
      </c>
      <c r="AF240" s="2" t="s">
        <v>37</v>
      </c>
      <c r="AJ240" s="2" t="s">
        <v>38</v>
      </c>
      <c r="AL240" s="2" t="s">
        <v>39</v>
      </c>
    </row>
    <row r="241" spans="1:45" x14ac:dyDescent="0.3">
      <c r="D241" t="s">
        <v>40</v>
      </c>
      <c r="E241" s="2">
        <f t="shared" ref="E241:AE241" si="110">SUM(E2:E238)</f>
        <v>155</v>
      </c>
      <c r="F241" s="2">
        <f t="shared" si="110"/>
        <v>1.1842927572835342</v>
      </c>
      <c r="G241" s="2">
        <f t="shared" si="110"/>
        <v>3.7941740173366401</v>
      </c>
      <c r="H241" s="2">
        <f t="shared" si="110"/>
        <v>-6.6297039696346447</v>
      </c>
      <c r="I241" s="2">
        <f t="shared" si="110"/>
        <v>4.5146118721349886</v>
      </c>
      <c r="J241" s="2">
        <f t="shared" si="110"/>
        <v>74.185148015182634</v>
      </c>
      <c r="K241" s="2">
        <f t="shared" si="110"/>
        <v>2.2573059360674943</v>
      </c>
      <c r="L241" s="2">
        <f t="shared" si="110"/>
        <v>80.814851984817352</v>
      </c>
      <c r="M241" s="2">
        <f t="shared" si="110"/>
        <v>8.6911715531245779</v>
      </c>
      <c r="N241" s="2">
        <f t="shared" si="110"/>
        <v>11.185358581059713</v>
      </c>
      <c r="O241" s="2">
        <f t="shared" si="110"/>
        <v>-7.506878795841045</v>
      </c>
      <c r="P241" s="2">
        <f t="shared" si="110"/>
        <v>7.3911845637230762</v>
      </c>
      <c r="Q241" s="2">
        <f t="shared" si="110"/>
        <v>18.25352077700926</v>
      </c>
      <c r="R241" s="2">
        <f t="shared" si="110"/>
        <v>68.249999997968104</v>
      </c>
      <c r="S241" s="2">
        <f t="shared" si="110"/>
        <v>86.750000002031882</v>
      </c>
      <c r="T241" s="5">
        <f t="shared" si="110"/>
        <v>21115</v>
      </c>
      <c r="U241" s="2">
        <f t="shared" si="110"/>
        <v>2.5441751165017479</v>
      </c>
      <c r="V241" s="2">
        <f t="shared" si="110"/>
        <v>662.95015205845459</v>
      </c>
      <c r="W241" s="2">
        <f t="shared" si="110"/>
        <v>-932.05274233315561</v>
      </c>
      <c r="X241" s="2">
        <f t="shared" si="110"/>
        <v>610.74818283158834</v>
      </c>
      <c r="Z241" s="2">
        <f t="shared" si="110"/>
        <v>21115.000000000025</v>
      </c>
      <c r="AA241" s="2">
        <f t="shared" si="110"/>
        <v>-1.1368683772161603E-12</v>
      </c>
      <c r="AB241" s="2">
        <f t="shared" si="110"/>
        <v>2.9558577807620168E-12</v>
      </c>
      <c r="AC241" s="2">
        <f t="shared" si="110"/>
        <v>-2.0463630789890885E-12</v>
      </c>
      <c r="AD241" s="2">
        <f t="shared" si="110"/>
        <v>18949.096774193542</v>
      </c>
      <c r="AE241" s="2">
        <f t="shared" si="110"/>
        <v>18297.363468004613</v>
      </c>
      <c r="AF241" s="5">
        <f>SUM(AF2:AF238)</f>
        <v>651.73330618894647</v>
      </c>
      <c r="AG241" s="5"/>
      <c r="AH241" s="5"/>
      <c r="AM241" s="4">
        <f>SUM(AM2:AM238)</f>
        <v>657.92793157524875</v>
      </c>
      <c r="AN241" s="4">
        <f>SUM(AN2:AN238)</f>
        <v>30.581711008096136</v>
      </c>
      <c r="AP241" s="5">
        <f t="shared" ref="AP241:AS241" si="111">SUM(AP2:AP238)</f>
        <v>-158.78706081925199</v>
      </c>
      <c r="AQ241" s="5">
        <f t="shared" si="111"/>
        <v>146.08573672901477</v>
      </c>
      <c r="AR241" s="5">
        <f t="shared" si="111"/>
        <v>-28.915972534216468</v>
      </c>
      <c r="AS241" s="5">
        <f t="shared" si="111"/>
        <v>-4.2584602660261899</v>
      </c>
    </row>
    <row r="242" spans="1:45" x14ac:dyDescent="0.3">
      <c r="AF242" s="5">
        <f>AE241+AF241</f>
        <v>18949.09677419356</v>
      </c>
      <c r="AN242" s="2">
        <f>AM241+AN241</f>
        <v>688.50964258334488</v>
      </c>
    </row>
    <row r="243" spans="1:45" x14ac:dyDescent="0.3">
      <c r="H243" s="2" t="s">
        <v>41</v>
      </c>
      <c r="Y243" s="2" t="s">
        <v>42</v>
      </c>
      <c r="Z243" s="2">
        <f>100*(AD241-AE241)/AD241</f>
        <v>3.4393898239863026</v>
      </c>
      <c r="AL243" s="2" t="s">
        <v>42</v>
      </c>
      <c r="AM243" s="2">
        <f>100*AM241/AD241</f>
        <v>3.4720806981748589</v>
      </c>
      <c r="AN243" s="2">
        <f>100*AN241/AD241</f>
        <v>0.16138875310270648</v>
      </c>
    </row>
    <row r="244" spans="1:45" x14ac:dyDescent="0.3">
      <c r="F244" s="2">
        <f>$T$241</f>
        <v>21115</v>
      </c>
      <c r="H244" s="2">
        <f>E241</f>
        <v>155</v>
      </c>
      <c r="I244" s="2">
        <f>F241</f>
        <v>1.1842927572835342</v>
      </c>
      <c r="J244" s="2">
        <f>G241</f>
        <v>3.7941740173366401</v>
      </c>
      <c r="K244" s="2">
        <f>H241</f>
        <v>-6.6297039696346447</v>
      </c>
      <c r="L244" s="2">
        <f>I241</f>
        <v>4.5146118721349886</v>
      </c>
      <c r="Y244" s="2" t="s">
        <v>43</v>
      </c>
      <c r="Z244" s="2">
        <f>((1-AE241/AD241)/(AE241/AD241))*((E241-5)/4)</f>
        <v>1.3357115097386285</v>
      </c>
      <c r="AL244" s="2" t="s">
        <v>43</v>
      </c>
      <c r="AM244" s="2">
        <f>(AM241/AE241)*((E241-5)/2)</f>
        <v>2.6968144866570136</v>
      </c>
      <c r="AN244" s="2">
        <f>(AN241/AE241)*((E241-5)/2)</f>
        <v>0.1253529411282629</v>
      </c>
    </row>
    <row r="245" spans="1:45" x14ac:dyDescent="0.3">
      <c r="F245" s="2">
        <f>$U$241</f>
        <v>2.5441751165017479</v>
      </c>
      <c r="H245" s="2">
        <f>F241</f>
        <v>1.1842927572835342</v>
      </c>
      <c r="I245" s="2">
        <f>J241</f>
        <v>74.185148015182634</v>
      </c>
      <c r="J245" s="2">
        <f>K241</f>
        <v>2.2573059360674943</v>
      </c>
      <c r="K245" s="2">
        <f>M241</f>
        <v>8.6911715531245779</v>
      </c>
      <c r="L245" s="2">
        <f>N241</f>
        <v>11.185358581059713</v>
      </c>
      <c r="Y245" s="2" t="s">
        <v>44</v>
      </c>
      <c r="Z245" s="2">
        <f>FDIST(Z244,4,E241-5)</f>
        <v>0.25931498602510128</v>
      </c>
      <c r="AL245" s="2" t="s">
        <v>44</v>
      </c>
      <c r="AM245" s="2">
        <f>FDIST(AM244,2,E241-5)</f>
        <v>7.0689311048961034E-2</v>
      </c>
      <c r="AN245" s="2">
        <f>FDIST(AN244,2,E241-5)</f>
        <v>0.88227780406430956</v>
      </c>
    </row>
    <row r="246" spans="1:45" x14ac:dyDescent="0.3">
      <c r="F246" s="2">
        <f>$V$241</f>
        <v>662.95015205845459</v>
      </c>
      <c r="H246" s="2">
        <f>G241</f>
        <v>3.7941740173366401</v>
      </c>
      <c r="I246" s="2">
        <f>K241</f>
        <v>2.2573059360674943</v>
      </c>
      <c r="J246" s="2">
        <f>L241</f>
        <v>80.814851984817352</v>
      </c>
      <c r="K246" s="2">
        <f>P241</f>
        <v>7.3911845637230762</v>
      </c>
      <c r="L246" s="2">
        <f>O241</f>
        <v>-7.506878795841045</v>
      </c>
    </row>
    <row r="247" spans="1:45" x14ac:dyDescent="0.3">
      <c r="F247" s="2">
        <f>$W$241</f>
        <v>-932.05274233315561</v>
      </c>
      <c r="H247" s="2">
        <f>H241</f>
        <v>-6.6297039696346447</v>
      </c>
      <c r="I247" s="2">
        <f>M241</f>
        <v>8.6911715531245779</v>
      </c>
      <c r="J247" s="2">
        <f>P241</f>
        <v>7.3911845637230762</v>
      </c>
      <c r="K247" s="2">
        <f>R241</f>
        <v>68.249999997968104</v>
      </c>
      <c r="L247" s="2">
        <f>Q241</f>
        <v>18.25352077700926</v>
      </c>
      <c r="AI247" s="6" t="s">
        <v>45</v>
      </c>
      <c r="AL247" s="2" t="s">
        <v>42</v>
      </c>
      <c r="AM247" s="2">
        <f>100*(P252*AP241+P253*AQ241)/AD241</f>
        <v>3.3748984386544207</v>
      </c>
      <c r="AN247" s="2">
        <f>100*(P254*AR241+P255*AS241)/AD241</f>
        <v>6.4491385331969325E-2</v>
      </c>
      <c r="AO247" s="2"/>
      <c r="AP247" s="4">
        <f>AM247+AN247</f>
        <v>3.43938982398639</v>
      </c>
    </row>
    <row r="248" spans="1:45" x14ac:dyDescent="0.3">
      <c r="F248" s="2">
        <f>$X$241</f>
        <v>610.74818283158834</v>
      </c>
      <c r="H248" s="2">
        <f>I241</f>
        <v>4.5146118721349886</v>
      </c>
      <c r="I248" s="2">
        <f>N241</f>
        <v>11.185358581059713</v>
      </c>
      <c r="J248" s="2">
        <f>O241</f>
        <v>-7.506878795841045</v>
      </c>
      <c r="K248" s="2">
        <f>Q241</f>
        <v>18.25352077700926</v>
      </c>
      <c r="L248" s="2">
        <f>S241</f>
        <v>86.750000002031882</v>
      </c>
      <c r="AL248" s="2" t="s">
        <v>43</v>
      </c>
      <c r="AM248" s="2">
        <f>(J253*P252^2-2*I253*P252*P253+I252*P253^2)/((I252*J253-I253^2)*2*AE241/(E241-5))</f>
        <v>2.6203499485902881</v>
      </c>
      <c r="AN248" s="2">
        <f>(L255*P254^2-2*L254*P254*P255+K254*P255^2)/((K254*L255-L254^2)*2*AE241/(E241-5))</f>
        <v>0.12158821602268348</v>
      </c>
    </row>
    <row r="249" spans="1:45" x14ac:dyDescent="0.3">
      <c r="AL249" s="2" t="s">
        <v>44</v>
      </c>
      <c r="AM249" s="2">
        <f>FDIST(AM248,2,E241-5)</f>
        <v>7.6107073685456106E-2</v>
      </c>
      <c r="AN249" s="2">
        <f>FDIST(AN248,2,E241-5)</f>
        <v>0.88560011790554105</v>
      </c>
    </row>
    <row r="250" spans="1:45" x14ac:dyDescent="0.3">
      <c r="H250" s="2" t="s">
        <v>46</v>
      </c>
      <c r="L250" s="2" t="s">
        <v>47</v>
      </c>
      <c r="N250" s="2" t="s">
        <v>48</v>
      </c>
      <c r="P250" s="2" t="s">
        <v>49</v>
      </c>
    </row>
    <row r="251" spans="1:45" x14ac:dyDescent="0.3">
      <c r="A251" s="1" t="s">
        <v>50</v>
      </c>
      <c r="B251" s="5">
        <f>AVERAGE(B2:B238)</f>
        <v>136.2258064516129</v>
      </c>
      <c r="H251" s="2">
        <f t="array" ref="H251:L255">MINVERSE(H244:L248)</f>
        <v>6.5144312161160879E-3</v>
      </c>
      <c r="I251" s="2">
        <v>-1.0781481621528858E-4</v>
      </c>
      <c r="J251" s="2">
        <v>-4.2939973642337124E-4</v>
      </c>
      <c r="K251" s="2">
        <v>8.3702993287143406E-4</v>
      </c>
      <c r="L251" s="2">
        <v>-5.3840203083129878E-4</v>
      </c>
      <c r="N251" s="2">
        <f>$F$244</f>
        <v>21115</v>
      </c>
      <c r="P251" s="2">
        <f t="array" ref="P251:P255">MMULT(H251:L255,N251:N255)</f>
        <v>136.15828610165204</v>
      </c>
      <c r="R251" s="2" t="s">
        <v>51</v>
      </c>
      <c r="AA251" s="2" t="s">
        <v>52</v>
      </c>
      <c r="AB251" s="2" t="s">
        <v>53</v>
      </c>
      <c r="AD251" s="2" t="s">
        <v>54</v>
      </c>
    </row>
    <row r="252" spans="1:45" x14ac:dyDescent="0.3">
      <c r="H252" s="2">
        <v>-1.0781481621528858E-4</v>
      </c>
      <c r="I252" s="2">
        <v>1.3881073109801056E-2</v>
      </c>
      <c r="J252" s="2">
        <v>-4.0488695841682163E-4</v>
      </c>
      <c r="K252" s="2">
        <v>-1.3221371929949075E-3</v>
      </c>
      <c r="L252" s="2">
        <v>-1.5410238244505392E-3</v>
      </c>
      <c r="N252" s="2">
        <f>$F$245</f>
        <v>2.5441751165017479</v>
      </c>
      <c r="P252" s="2">
        <v>-2.2184897382502253</v>
      </c>
      <c r="R252" s="2" t="s">
        <v>55</v>
      </c>
      <c r="T252" s="2" t="s">
        <v>56</v>
      </c>
      <c r="U252" s="2">
        <f>(P252^2+P253^2)^0.5</f>
        <v>2.9644475963074317</v>
      </c>
      <c r="W252" s="2" t="s">
        <v>57</v>
      </c>
    </row>
    <row r="253" spans="1:45" x14ac:dyDescent="0.3">
      <c r="A253" s="1" t="s">
        <v>51</v>
      </c>
      <c r="B253" s="2">
        <f>P251</f>
        <v>136.15828610165204</v>
      </c>
      <c r="H253" s="2">
        <v>-4.293997364233713E-4</v>
      </c>
      <c r="I253" s="2">
        <v>-4.0488695841682157E-4</v>
      </c>
      <c r="J253" s="2">
        <v>1.2712263336810352E-2</v>
      </c>
      <c r="K253" s="2">
        <v>-1.7812239067991481E-3</v>
      </c>
      <c r="L253" s="2">
        <v>1.5493995001844404E-3</v>
      </c>
      <c r="N253" s="2">
        <f>$F$246</f>
        <v>662.95015205845459</v>
      </c>
      <c r="P253" s="2">
        <v>1.9662789305007964</v>
      </c>
      <c r="R253" s="2" t="s">
        <v>58</v>
      </c>
      <c r="T253" s="2" t="s">
        <v>59</v>
      </c>
      <c r="Y253" s="2">
        <f>ABS(P253/P252)</f>
        <v>0.88631418780041171</v>
      </c>
      <c r="Z253" s="2">
        <f>ATAN(Y253)</f>
        <v>0.72520221922298977</v>
      </c>
      <c r="AA253" s="2">
        <f>IF(P252*P253&gt;0,-1,1)</f>
        <v>1</v>
      </c>
      <c r="AB253" s="2">
        <f>IF(P252&lt;0,-PI(),0)</f>
        <v>-3.1415926535897931</v>
      </c>
      <c r="AD253" s="2">
        <f>$AB$253+$AA$253*$Z$253</f>
        <v>-2.4163904343668032</v>
      </c>
      <c r="AE253" s="2">
        <f>AD253*180/PI()</f>
        <v>-138.44897354500159</v>
      </c>
      <c r="AF253" s="2">
        <f>IF(AE253&lt;0,AE253,AE253-360)</f>
        <v>-138.44897354500159</v>
      </c>
    </row>
    <row r="254" spans="1:45" x14ac:dyDescent="0.3">
      <c r="A254" s="1" t="s">
        <v>56</v>
      </c>
      <c r="B254" s="2">
        <f>U252</f>
        <v>2.9644475963074317</v>
      </c>
      <c r="H254" s="2">
        <v>8.3702993287143417E-4</v>
      </c>
      <c r="I254" s="2">
        <v>-1.3221371929949075E-3</v>
      </c>
      <c r="J254" s="2">
        <v>-1.7812239067991481E-3</v>
      </c>
      <c r="K254" s="2">
        <v>1.6002415447503485E-2</v>
      </c>
      <c r="L254" s="2">
        <v>-3.3943762708738617E-3</v>
      </c>
      <c r="N254" s="2">
        <f>$F$247</f>
        <v>-932.05274233315561</v>
      </c>
      <c r="P254" s="2">
        <v>-0.49854371691228794</v>
      </c>
      <c r="R254" s="2" t="s">
        <v>64</v>
      </c>
      <c r="T254" s="2" t="s">
        <v>68</v>
      </c>
      <c r="U254" s="2">
        <f>(P254^2+P255^2)^0.5</f>
        <v>0.71715517392707073</v>
      </c>
    </row>
    <row r="255" spans="1:45" x14ac:dyDescent="0.3">
      <c r="A255" s="1" t="s">
        <v>59</v>
      </c>
      <c r="B255" s="2">
        <f>Y258</f>
        <v>-138.44897354500159</v>
      </c>
      <c r="H255" s="2">
        <v>-5.3840203083129888E-4</v>
      </c>
      <c r="I255" s="2">
        <v>-1.5410238244505392E-3</v>
      </c>
      <c r="J255" s="2">
        <v>1.5493995001844402E-3</v>
      </c>
      <c r="K255" s="2">
        <v>-3.3943762708738621E-3</v>
      </c>
      <c r="L255" s="2">
        <v>1.2602398297092863E-2</v>
      </c>
      <c r="N255" s="2">
        <f>$F$248</f>
        <v>610.74818283158834</v>
      </c>
      <c r="P255" s="2">
        <v>0.51552468982353084</v>
      </c>
      <c r="R255" s="2" t="s">
        <v>65</v>
      </c>
      <c r="T255" s="2" t="s">
        <v>69</v>
      </c>
      <c r="Y255" s="2">
        <f>ABS(P255/P254)</f>
        <v>1.0340611511793067</v>
      </c>
      <c r="Z255" s="2">
        <f>ATAN(Y255)</f>
        <v>0.80214199040593581</v>
      </c>
      <c r="AA255" s="2">
        <f>IF(P254*P255&gt;0,-1,1)</f>
        <v>1</v>
      </c>
      <c r="AB255" s="2">
        <f>IF(P254&lt;0,-PI(),0)</f>
        <v>-3.1415926535897931</v>
      </c>
      <c r="AD255" s="2">
        <f>$AB$255+$AA$255*$Z$255</f>
        <v>-2.3394506631838574</v>
      </c>
      <c r="AE255" s="2">
        <f>AD255*180/PI()</f>
        <v>-134.04064937951651</v>
      </c>
      <c r="AF255" s="2">
        <f>IF(AE255&lt;0,AE255,AE255-360)</f>
        <v>-134.04064937951651</v>
      </c>
    </row>
    <row r="256" spans="1:45" x14ac:dyDescent="0.3">
      <c r="A256" s="1" t="s">
        <v>68</v>
      </c>
      <c r="B256" s="2">
        <f>U254</f>
        <v>0.71715517392707073</v>
      </c>
      <c r="W256" s="2" t="s">
        <v>54</v>
      </c>
    </row>
    <row r="257" spans="1:25" x14ac:dyDescent="0.3">
      <c r="A257" s="1" t="s">
        <v>69</v>
      </c>
      <c r="B257" s="2">
        <f>Y260</f>
        <v>-134.04064937951651</v>
      </c>
      <c r="T257" s="2" t="s">
        <v>59</v>
      </c>
      <c r="U257" s="2">
        <f>ATAN(-P253/P252)</f>
        <v>0.72520221922298977</v>
      </c>
      <c r="W257" s="2">
        <f>$AB$253+$AA$253*$Z$253</f>
        <v>-2.4163904343668032</v>
      </c>
    </row>
    <row r="258" spans="1:25" x14ac:dyDescent="0.3">
      <c r="U258" s="2">
        <f>U257*180/PI()</f>
        <v>41.551026454998414</v>
      </c>
      <c r="W258" s="2">
        <f>W257*180/PI()</f>
        <v>-138.44897354500159</v>
      </c>
      <c r="Y258" s="2">
        <f>IF(W258&lt;0,W258,W258-360)</f>
        <v>-138.44897354500159</v>
      </c>
    </row>
    <row r="259" spans="1:25" x14ac:dyDescent="0.3">
      <c r="T259" s="2" t="s">
        <v>69</v>
      </c>
      <c r="U259" s="2">
        <f>ATAN(-P255/P254)</f>
        <v>0.80214199040593581</v>
      </c>
      <c r="W259" s="2">
        <f>$AB$255+$AA$255*$Z$255</f>
        <v>-2.3394506631838574</v>
      </c>
    </row>
    <row r="260" spans="1:25" x14ac:dyDescent="0.3">
      <c r="U260" s="2">
        <f>U259*180/PI()</f>
        <v>45.959350620483498</v>
      </c>
      <c r="W260" s="2">
        <f>W259*180/PI()</f>
        <v>-134.04064937951651</v>
      </c>
      <c r="Y260" s="2">
        <f>IF(W260&lt;0,W260,W260-360)</f>
        <v>-134.04064937951651</v>
      </c>
    </row>
  </sheetData>
  <pageMargins left="0.7" right="0.7" top="0.75" bottom="0.75" header="0.3" footer="0.3"/>
  <pageSetup scale="90" fitToWidth="2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8"/>
  <sheetViews>
    <sheetView workbookViewId="0">
      <selection activeCell="L154" sqref="L154"/>
    </sheetView>
  </sheetViews>
  <sheetFormatPr defaultRowHeight="14.4" x14ac:dyDescent="0.3"/>
  <cols>
    <col min="2" max="2" width="15.6640625" style="6" customWidth="1"/>
    <col min="3" max="3" width="8.44140625" style="1" customWidth="1"/>
    <col min="4" max="4" width="8.88671875" style="2"/>
    <col min="5" max="5" width="4.5546875" customWidth="1"/>
    <col min="6" max="6" width="8.44140625" style="1" customWidth="1"/>
    <col min="7" max="7" width="8.88671875" style="2"/>
    <col min="8" max="8" width="4.6640625" customWidth="1"/>
  </cols>
  <sheetData>
    <row r="1" spans="1:7" x14ac:dyDescent="0.3">
      <c r="B1" s="7">
        <v>36239</v>
      </c>
    </row>
    <row r="2" spans="1:7" x14ac:dyDescent="0.3">
      <c r="A2" t="s">
        <v>60</v>
      </c>
      <c r="B2" s="7">
        <v>36239.479166666664</v>
      </c>
      <c r="C2" s="1">
        <f>B2-B$1</f>
        <v>0.47916666666424135</v>
      </c>
      <c r="D2" s="2">
        <v>148</v>
      </c>
      <c r="F2" s="1">
        <v>0.47916666666424135</v>
      </c>
      <c r="G2" s="2">
        <v>148</v>
      </c>
    </row>
    <row r="3" spans="1:7" x14ac:dyDescent="0.3">
      <c r="A3" t="s">
        <v>60</v>
      </c>
      <c r="B3" s="7">
        <v>36239.5</v>
      </c>
      <c r="C3" s="1">
        <f t="shared" ref="C3:C10" si="0">B3-B$1</f>
        <v>0.5</v>
      </c>
      <c r="D3" s="2">
        <v>136</v>
      </c>
      <c r="F3" s="1">
        <v>0.5</v>
      </c>
      <c r="G3" s="2">
        <v>136</v>
      </c>
    </row>
    <row r="4" spans="1:7" x14ac:dyDescent="0.3">
      <c r="A4" t="s">
        <v>60</v>
      </c>
      <c r="B4" s="7">
        <v>36239.666666666664</v>
      </c>
      <c r="C4" s="1">
        <f t="shared" si="0"/>
        <v>0.66666666666424135</v>
      </c>
      <c r="D4" s="2">
        <v>121</v>
      </c>
      <c r="F4" s="1">
        <v>0.66666666666424135</v>
      </c>
      <c r="G4" s="2">
        <v>121</v>
      </c>
    </row>
    <row r="5" spans="1:7" x14ac:dyDescent="0.3">
      <c r="A5" t="s">
        <v>60</v>
      </c>
      <c r="B5" s="7">
        <v>36239.75</v>
      </c>
      <c r="C5" s="1">
        <f t="shared" si="0"/>
        <v>0.75</v>
      </c>
      <c r="D5" s="2">
        <v>124</v>
      </c>
      <c r="F5" s="1">
        <v>0.75</v>
      </c>
      <c r="G5" s="2">
        <v>124</v>
      </c>
    </row>
    <row r="6" spans="1:7" x14ac:dyDescent="0.3">
      <c r="A6" t="s">
        <v>60</v>
      </c>
      <c r="B6" s="7">
        <v>36239.833333333336</v>
      </c>
      <c r="C6" s="1">
        <f t="shared" si="0"/>
        <v>0.83333333333575865</v>
      </c>
      <c r="D6" s="2">
        <v>115</v>
      </c>
      <c r="F6" s="1">
        <v>0.83333333333575865</v>
      </c>
      <c r="G6" s="2">
        <v>115</v>
      </c>
    </row>
    <row r="7" spans="1:7" x14ac:dyDescent="0.3">
      <c r="A7" t="s">
        <v>60</v>
      </c>
      <c r="B7" s="7">
        <v>36239.916666666664</v>
      </c>
      <c r="C7" s="1">
        <f t="shared" si="0"/>
        <v>0.91666666666424135</v>
      </c>
      <c r="D7" s="2">
        <v>132</v>
      </c>
      <c r="F7" s="1">
        <v>0.91666666666424135</v>
      </c>
      <c r="G7" s="2">
        <v>132</v>
      </c>
    </row>
    <row r="8" spans="1:7" x14ac:dyDescent="0.3">
      <c r="A8" t="s">
        <v>60</v>
      </c>
      <c r="B8" s="7">
        <v>36240</v>
      </c>
      <c r="C8" s="1">
        <f t="shared" si="0"/>
        <v>1</v>
      </c>
      <c r="D8" s="2">
        <v>125</v>
      </c>
      <c r="F8" s="1">
        <v>1</v>
      </c>
      <c r="G8" s="2">
        <v>125</v>
      </c>
    </row>
    <row r="9" spans="1:7" x14ac:dyDescent="0.3">
      <c r="A9" t="s">
        <v>60</v>
      </c>
      <c r="B9" s="7">
        <v>36240.083333333336</v>
      </c>
      <c r="C9" s="1">
        <f t="shared" si="0"/>
        <v>1.0833333333357587</v>
      </c>
      <c r="D9" s="2">
        <v>134</v>
      </c>
      <c r="F9" s="1">
        <v>1.0833333333357587</v>
      </c>
      <c r="G9" s="2">
        <v>134</v>
      </c>
    </row>
    <row r="10" spans="1:7" x14ac:dyDescent="0.3">
      <c r="A10" t="s">
        <v>60</v>
      </c>
      <c r="B10" s="7">
        <v>36240.166666666664</v>
      </c>
      <c r="C10" s="1">
        <f t="shared" si="0"/>
        <v>1.1666666666642413</v>
      </c>
      <c r="D10" s="2">
        <v>143</v>
      </c>
      <c r="F10" s="1">
        <v>1.1666666666642413</v>
      </c>
      <c r="G10" s="2">
        <v>143</v>
      </c>
    </row>
    <row r="11" spans="1:7" x14ac:dyDescent="0.3">
      <c r="A11" t="s">
        <v>60</v>
      </c>
      <c r="B11" s="7">
        <v>36240.25</v>
      </c>
      <c r="C11" s="1">
        <f t="shared" ref="C11:C66" si="1">B11-B$1</f>
        <v>1.25</v>
      </c>
      <c r="D11" s="2">
        <v>138</v>
      </c>
      <c r="F11" s="1">
        <v>1.25</v>
      </c>
      <c r="G11" s="2">
        <v>138</v>
      </c>
    </row>
    <row r="12" spans="1:7" x14ac:dyDescent="0.3">
      <c r="A12" t="s">
        <v>60</v>
      </c>
      <c r="B12" s="7">
        <v>36240.333333333336</v>
      </c>
      <c r="C12" s="1">
        <f t="shared" si="1"/>
        <v>1.3333333333357587</v>
      </c>
      <c r="D12" s="2">
        <v>140</v>
      </c>
      <c r="F12" s="1">
        <v>1.3333333333357587</v>
      </c>
      <c r="G12" s="2">
        <v>140</v>
      </c>
    </row>
    <row r="13" spans="1:7" x14ac:dyDescent="0.3">
      <c r="A13" t="s">
        <v>60</v>
      </c>
      <c r="B13" s="7">
        <v>36240.416666666664</v>
      </c>
      <c r="C13" s="1">
        <f t="shared" si="1"/>
        <v>1.4166666666642413</v>
      </c>
      <c r="D13" s="2">
        <v>134</v>
      </c>
      <c r="F13" s="1">
        <v>1.4166666666642413</v>
      </c>
      <c r="G13" s="2">
        <v>134</v>
      </c>
    </row>
    <row r="14" spans="1:7" x14ac:dyDescent="0.3">
      <c r="A14" t="s">
        <v>60</v>
      </c>
      <c r="B14" s="7">
        <v>36240.5</v>
      </c>
      <c r="C14" s="1">
        <f t="shared" si="1"/>
        <v>1.5</v>
      </c>
      <c r="D14" s="2">
        <v>123</v>
      </c>
      <c r="F14" s="1">
        <v>1.5</v>
      </c>
      <c r="G14" s="2">
        <v>123</v>
      </c>
    </row>
    <row r="15" spans="1:7" x14ac:dyDescent="0.3">
      <c r="A15" t="s">
        <v>60</v>
      </c>
      <c r="B15" s="7">
        <v>36240.583333333336</v>
      </c>
      <c r="C15" s="1">
        <f t="shared" si="1"/>
        <v>1.5833333333357587</v>
      </c>
      <c r="D15" s="2">
        <v>132</v>
      </c>
      <c r="F15" s="1">
        <v>1.5833333333357587</v>
      </c>
      <c r="G15" s="2">
        <v>132</v>
      </c>
    </row>
    <row r="16" spans="1:7" x14ac:dyDescent="0.3">
      <c r="A16" t="s">
        <v>60</v>
      </c>
      <c r="B16" s="7">
        <v>36240.666666666664</v>
      </c>
      <c r="C16" s="1">
        <f t="shared" si="1"/>
        <v>1.6666666666642413</v>
      </c>
      <c r="D16" s="2">
        <v>138</v>
      </c>
      <c r="F16" s="1">
        <v>1.6666666666642413</v>
      </c>
      <c r="G16" s="2">
        <v>138</v>
      </c>
    </row>
    <row r="17" spans="1:8" x14ac:dyDescent="0.3">
      <c r="A17" t="s">
        <v>60</v>
      </c>
      <c r="B17" s="7">
        <v>36240.75</v>
      </c>
      <c r="C17" s="1">
        <f t="shared" si="1"/>
        <v>1.75</v>
      </c>
      <c r="D17" s="2">
        <v>126</v>
      </c>
      <c r="F17" s="1">
        <v>1.75</v>
      </c>
      <c r="G17" s="2">
        <v>126</v>
      </c>
    </row>
    <row r="18" spans="1:8" x14ac:dyDescent="0.3">
      <c r="A18" t="s">
        <v>60</v>
      </c>
      <c r="B18" s="7">
        <v>36240.833333333336</v>
      </c>
      <c r="C18" s="1">
        <f t="shared" si="1"/>
        <v>1.8333333333357587</v>
      </c>
      <c r="D18" s="2">
        <v>138</v>
      </c>
      <c r="F18" s="1">
        <v>1.8333333333357587</v>
      </c>
      <c r="G18" s="2">
        <v>138</v>
      </c>
    </row>
    <row r="19" spans="1:8" x14ac:dyDescent="0.3">
      <c r="A19" t="s">
        <v>60</v>
      </c>
      <c r="B19" s="7">
        <v>36240.916666666664</v>
      </c>
      <c r="C19" s="1">
        <f t="shared" si="1"/>
        <v>1.9166666666642413</v>
      </c>
      <c r="D19" s="2">
        <v>122</v>
      </c>
      <c r="F19" s="1">
        <v>1.9166666666642413</v>
      </c>
      <c r="G19" s="2">
        <v>122</v>
      </c>
    </row>
    <row r="20" spans="1:8" x14ac:dyDescent="0.3">
      <c r="A20" t="s">
        <v>60</v>
      </c>
      <c r="B20" s="7">
        <v>36241</v>
      </c>
      <c r="C20" s="8">
        <f t="shared" si="1"/>
        <v>2</v>
      </c>
      <c r="D20" s="9">
        <v>125</v>
      </c>
      <c r="E20">
        <v>19</v>
      </c>
      <c r="F20" s="10">
        <v>2</v>
      </c>
      <c r="G20" s="11">
        <v>125</v>
      </c>
    </row>
    <row r="21" spans="1:8" x14ac:dyDescent="0.3">
      <c r="A21" t="s">
        <v>60</v>
      </c>
      <c r="B21" s="7">
        <v>36241.083333333336</v>
      </c>
      <c r="C21" s="1">
        <f t="shared" si="1"/>
        <v>2.0833333333357587</v>
      </c>
      <c r="D21" s="2">
        <v>130</v>
      </c>
      <c r="F21" s="1">
        <v>2.0833333333357587</v>
      </c>
      <c r="G21" s="2">
        <v>130</v>
      </c>
    </row>
    <row r="22" spans="1:8" x14ac:dyDescent="0.3">
      <c r="A22" t="s">
        <v>60</v>
      </c>
      <c r="B22" s="7">
        <v>36241.166666666664</v>
      </c>
      <c r="C22" s="1">
        <f t="shared" si="1"/>
        <v>2.1666666666642413</v>
      </c>
      <c r="D22" s="2">
        <v>123</v>
      </c>
      <c r="F22" s="1">
        <v>2.1666666666642413</v>
      </c>
      <c r="G22" s="2">
        <v>123</v>
      </c>
    </row>
    <row r="23" spans="1:8" x14ac:dyDescent="0.3">
      <c r="A23" t="s">
        <v>60</v>
      </c>
      <c r="B23" s="7">
        <v>36241.25</v>
      </c>
      <c r="C23" s="1">
        <f t="shared" si="1"/>
        <v>2.25</v>
      </c>
      <c r="D23" s="2">
        <v>122</v>
      </c>
      <c r="F23" s="1">
        <v>2.25</v>
      </c>
      <c r="G23" s="2">
        <v>122</v>
      </c>
    </row>
    <row r="24" spans="1:8" x14ac:dyDescent="0.3">
      <c r="A24" t="s">
        <v>60</v>
      </c>
      <c r="B24" s="7">
        <v>36241.333333333336</v>
      </c>
      <c r="C24" s="1">
        <f t="shared" si="1"/>
        <v>2.3333333333357587</v>
      </c>
      <c r="D24" s="2">
        <v>121</v>
      </c>
      <c r="F24" s="1">
        <v>2.3333333333357587</v>
      </c>
      <c r="G24" s="2">
        <v>121</v>
      </c>
    </row>
    <row r="25" spans="1:8" x14ac:dyDescent="0.3">
      <c r="A25" t="s">
        <v>60</v>
      </c>
      <c r="B25" s="7">
        <v>36241.416666666664</v>
      </c>
      <c r="C25" s="1">
        <f t="shared" si="1"/>
        <v>2.4166666666642413</v>
      </c>
      <c r="D25" s="2">
        <v>126</v>
      </c>
      <c r="F25" s="1">
        <v>2.4166666666642413</v>
      </c>
      <c r="G25" s="2">
        <v>126</v>
      </c>
    </row>
    <row r="26" spans="1:8" x14ac:dyDescent="0.3">
      <c r="A26" t="s">
        <v>60</v>
      </c>
      <c r="B26" s="7">
        <v>36241.5</v>
      </c>
      <c r="C26" s="1">
        <f t="shared" si="1"/>
        <v>2.5</v>
      </c>
      <c r="D26" s="2">
        <v>130</v>
      </c>
      <c r="F26" s="1">
        <v>2.5</v>
      </c>
      <c r="G26" s="2">
        <v>130</v>
      </c>
    </row>
    <row r="27" spans="1:8" x14ac:dyDescent="0.3">
      <c r="A27" t="s">
        <v>60</v>
      </c>
      <c r="B27" s="7">
        <v>36241.583333333336</v>
      </c>
      <c r="C27" s="1">
        <f t="shared" si="1"/>
        <v>2.5833333333357587</v>
      </c>
      <c r="D27" s="2">
        <v>132</v>
      </c>
      <c r="F27" s="1">
        <v>2.5833333333357587</v>
      </c>
      <c r="G27" s="2">
        <v>132</v>
      </c>
    </row>
    <row r="28" spans="1:8" x14ac:dyDescent="0.3">
      <c r="A28" t="s">
        <v>60</v>
      </c>
      <c r="B28" s="7">
        <v>36241.666666666664</v>
      </c>
      <c r="C28" s="1">
        <f t="shared" si="1"/>
        <v>2.6666666666642413</v>
      </c>
      <c r="D28" s="2">
        <v>128</v>
      </c>
      <c r="F28" s="1">
        <v>2.6666666666642413</v>
      </c>
      <c r="G28" s="2">
        <v>128</v>
      </c>
    </row>
    <row r="29" spans="1:8" x14ac:dyDescent="0.3">
      <c r="A29" t="s">
        <v>60</v>
      </c>
      <c r="B29" s="7">
        <v>36241.75</v>
      </c>
      <c r="C29" s="1">
        <f t="shared" si="1"/>
        <v>2.75</v>
      </c>
      <c r="D29" s="2">
        <v>116</v>
      </c>
      <c r="F29" s="1">
        <v>2.75</v>
      </c>
      <c r="G29" s="2">
        <v>116</v>
      </c>
    </row>
    <row r="30" spans="1:8" x14ac:dyDescent="0.3">
      <c r="A30" t="s">
        <v>60</v>
      </c>
      <c r="B30" s="7">
        <v>36241.833333333336</v>
      </c>
      <c r="C30" s="1">
        <f t="shared" si="1"/>
        <v>2.8333333333357587</v>
      </c>
      <c r="D30" s="2">
        <v>122</v>
      </c>
      <c r="F30" s="1">
        <v>2.8333333333357587</v>
      </c>
      <c r="G30" s="2">
        <v>122</v>
      </c>
    </row>
    <row r="31" spans="1:8" x14ac:dyDescent="0.3">
      <c r="A31" t="s">
        <v>60</v>
      </c>
      <c r="B31" s="7">
        <v>36241.916666666664</v>
      </c>
      <c r="C31" s="1">
        <f t="shared" si="1"/>
        <v>2.9166666666642413</v>
      </c>
      <c r="D31" s="2">
        <v>128</v>
      </c>
      <c r="F31" s="1">
        <v>2.9166666666642413</v>
      </c>
      <c r="G31" s="2">
        <v>128</v>
      </c>
    </row>
    <row r="32" spans="1:8" x14ac:dyDescent="0.3">
      <c r="A32" t="s">
        <v>60</v>
      </c>
      <c r="B32" s="7">
        <v>36242</v>
      </c>
      <c r="C32" s="1">
        <f t="shared" si="1"/>
        <v>3</v>
      </c>
      <c r="D32" s="2">
        <v>122</v>
      </c>
      <c r="F32" s="8">
        <v>3</v>
      </c>
      <c r="G32" s="9">
        <v>122</v>
      </c>
      <c r="H32">
        <v>31</v>
      </c>
    </row>
    <row r="33" spans="1:7" x14ac:dyDescent="0.3">
      <c r="A33" t="s">
        <v>60</v>
      </c>
      <c r="B33" s="7">
        <v>36242.083333333336</v>
      </c>
      <c r="C33" s="1">
        <f t="shared" si="1"/>
        <v>3.0833333333357587</v>
      </c>
      <c r="D33" s="2">
        <v>124</v>
      </c>
      <c r="F33" s="1">
        <v>3.0833333333357587</v>
      </c>
      <c r="G33" s="2">
        <v>124</v>
      </c>
    </row>
    <row r="34" spans="1:7" x14ac:dyDescent="0.3">
      <c r="A34" t="s">
        <v>60</v>
      </c>
      <c r="B34" s="7">
        <v>36242.166666666664</v>
      </c>
      <c r="C34" s="1">
        <f t="shared" si="1"/>
        <v>3.1666666666642413</v>
      </c>
      <c r="D34" s="2">
        <v>124</v>
      </c>
      <c r="F34" s="1">
        <v>3.1666666666642413</v>
      </c>
      <c r="G34" s="2">
        <v>124</v>
      </c>
    </row>
    <row r="35" spans="1:7" x14ac:dyDescent="0.3">
      <c r="A35" t="s">
        <v>60</v>
      </c>
      <c r="B35" s="7">
        <v>36242.25</v>
      </c>
      <c r="C35" s="1">
        <f t="shared" si="1"/>
        <v>3.25</v>
      </c>
      <c r="D35" s="2">
        <v>126</v>
      </c>
      <c r="F35" s="1">
        <v>3.25</v>
      </c>
      <c r="G35" s="2">
        <v>126</v>
      </c>
    </row>
    <row r="36" spans="1:7" x14ac:dyDescent="0.3">
      <c r="A36" t="s">
        <v>60</v>
      </c>
      <c r="B36" s="7">
        <v>36242.333333333336</v>
      </c>
      <c r="C36" s="1">
        <f t="shared" si="1"/>
        <v>3.3333333333357587</v>
      </c>
      <c r="D36" s="2">
        <v>116</v>
      </c>
      <c r="F36" s="1">
        <v>3.3333333333357587</v>
      </c>
      <c r="G36" s="2">
        <v>116</v>
      </c>
    </row>
    <row r="37" spans="1:7" x14ac:dyDescent="0.3">
      <c r="A37" t="s">
        <v>60</v>
      </c>
      <c r="B37" s="7">
        <v>36242.5</v>
      </c>
      <c r="C37" s="1">
        <f t="shared" si="1"/>
        <v>3.5</v>
      </c>
      <c r="D37" s="2">
        <v>114</v>
      </c>
      <c r="F37" s="1">
        <v>3.5</v>
      </c>
      <c r="G37" s="2">
        <v>114</v>
      </c>
    </row>
    <row r="38" spans="1:7" x14ac:dyDescent="0.3">
      <c r="A38" t="s">
        <v>60</v>
      </c>
      <c r="B38" s="7">
        <v>36242.583333333336</v>
      </c>
      <c r="C38" s="1">
        <f t="shared" si="1"/>
        <v>3.5833333333357587</v>
      </c>
      <c r="D38" s="2">
        <v>126</v>
      </c>
      <c r="F38" s="1">
        <v>3.5833333333357587</v>
      </c>
      <c r="G38" s="2">
        <v>126</v>
      </c>
    </row>
    <row r="39" spans="1:7" x14ac:dyDescent="0.3">
      <c r="A39" t="s">
        <v>60</v>
      </c>
      <c r="B39" s="7">
        <v>36242.708333333336</v>
      </c>
      <c r="C39" s="1">
        <f t="shared" si="1"/>
        <v>3.7083333333357587</v>
      </c>
      <c r="D39" s="2">
        <v>119</v>
      </c>
      <c r="F39" s="1">
        <v>3.7083333333357587</v>
      </c>
      <c r="G39" s="2">
        <v>119</v>
      </c>
    </row>
    <row r="40" spans="1:7" x14ac:dyDescent="0.3">
      <c r="A40" t="s">
        <v>60</v>
      </c>
      <c r="B40" s="7">
        <v>36242.791666666664</v>
      </c>
      <c r="C40" s="1">
        <f t="shared" si="1"/>
        <v>3.7916666666642413</v>
      </c>
      <c r="D40" s="2">
        <v>114</v>
      </c>
      <c r="F40" s="1">
        <v>3.7916666666642413</v>
      </c>
      <c r="G40" s="2">
        <v>114</v>
      </c>
    </row>
    <row r="41" spans="1:7" x14ac:dyDescent="0.3">
      <c r="A41" t="s">
        <v>60</v>
      </c>
      <c r="B41" s="7">
        <v>36242.875</v>
      </c>
      <c r="C41" s="1">
        <f t="shared" si="1"/>
        <v>3.875</v>
      </c>
      <c r="D41" s="2">
        <v>125</v>
      </c>
      <c r="F41" s="1">
        <v>3.875</v>
      </c>
      <c r="G41" s="2">
        <v>125</v>
      </c>
    </row>
    <row r="42" spans="1:7" x14ac:dyDescent="0.3">
      <c r="A42" t="s">
        <v>60</v>
      </c>
      <c r="B42" s="7">
        <v>36242.958333333336</v>
      </c>
      <c r="C42" s="1">
        <f t="shared" si="1"/>
        <v>3.9583333333357587</v>
      </c>
      <c r="D42" s="2">
        <v>125</v>
      </c>
      <c r="F42" s="1">
        <v>3.9583333333357587</v>
      </c>
      <c r="G42" s="2">
        <v>125</v>
      </c>
    </row>
    <row r="43" spans="1:7" x14ac:dyDescent="0.3">
      <c r="A43" t="s">
        <v>60</v>
      </c>
      <c r="B43" s="7">
        <v>36243</v>
      </c>
      <c r="C43" s="8">
        <f t="shared" si="1"/>
        <v>4</v>
      </c>
      <c r="D43" s="9">
        <v>130</v>
      </c>
      <c r="E43">
        <v>23</v>
      </c>
      <c r="F43" s="10">
        <v>4</v>
      </c>
      <c r="G43" s="11">
        <v>130</v>
      </c>
    </row>
    <row r="44" spans="1:7" x14ac:dyDescent="0.3">
      <c r="A44" t="s">
        <v>60</v>
      </c>
      <c r="B44" s="7">
        <v>36243.083333333336</v>
      </c>
      <c r="C44" s="1">
        <f t="shared" si="1"/>
        <v>4.0833333333357587</v>
      </c>
      <c r="D44" s="2">
        <v>134</v>
      </c>
      <c r="F44" s="1">
        <v>4.0833333333357587</v>
      </c>
      <c r="G44" s="2">
        <v>134</v>
      </c>
    </row>
    <row r="45" spans="1:7" x14ac:dyDescent="0.3">
      <c r="A45" t="s">
        <v>60</v>
      </c>
      <c r="B45" s="7">
        <v>36243.166666666664</v>
      </c>
      <c r="C45" s="1">
        <f t="shared" si="1"/>
        <v>4.1666666666642413</v>
      </c>
      <c r="D45" s="2">
        <v>120</v>
      </c>
      <c r="F45" s="1">
        <v>4.1666666666642413</v>
      </c>
      <c r="G45" s="2">
        <v>120</v>
      </c>
    </row>
    <row r="46" spans="1:7" x14ac:dyDescent="0.3">
      <c r="A46" t="s">
        <v>60</v>
      </c>
      <c r="B46" s="7">
        <v>36243.25</v>
      </c>
      <c r="C46" s="1">
        <f t="shared" si="1"/>
        <v>4.25</v>
      </c>
      <c r="D46" s="2">
        <v>130</v>
      </c>
      <c r="F46" s="1">
        <v>4.25</v>
      </c>
      <c r="G46" s="2">
        <v>130</v>
      </c>
    </row>
    <row r="47" spans="1:7" x14ac:dyDescent="0.3">
      <c r="A47" t="s">
        <v>60</v>
      </c>
      <c r="B47" s="7">
        <v>36243.333333333336</v>
      </c>
      <c r="C47" s="1">
        <f t="shared" si="1"/>
        <v>4.3333333333357587</v>
      </c>
      <c r="D47" s="2">
        <v>124</v>
      </c>
      <c r="F47" s="1">
        <v>4.3333333333357587</v>
      </c>
      <c r="G47" s="2">
        <v>124</v>
      </c>
    </row>
    <row r="48" spans="1:7" x14ac:dyDescent="0.3">
      <c r="A48" t="s">
        <v>60</v>
      </c>
      <c r="B48" s="7">
        <v>36243.416666666664</v>
      </c>
      <c r="C48" s="1">
        <f t="shared" si="1"/>
        <v>4.4166666666642413</v>
      </c>
      <c r="D48" s="2">
        <v>121</v>
      </c>
      <c r="F48" s="1">
        <v>4.4166666666642413</v>
      </c>
      <c r="G48" s="2">
        <v>121</v>
      </c>
    </row>
    <row r="49" spans="1:7" x14ac:dyDescent="0.3">
      <c r="A49" t="s">
        <v>60</v>
      </c>
      <c r="B49" s="7">
        <v>36243.5</v>
      </c>
      <c r="C49" s="1">
        <f t="shared" si="1"/>
        <v>4.5</v>
      </c>
      <c r="D49" s="2">
        <v>112</v>
      </c>
      <c r="F49" s="1">
        <v>4.5</v>
      </c>
      <c r="G49" s="2">
        <v>112</v>
      </c>
    </row>
    <row r="50" spans="1:7" x14ac:dyDescent="0.3">
      <c r="A50" t="s">
        <v>60</v>
      </c>
      <c r="B50" s="7">
        <v>36243.583333333336</v>
      </c>
      <c r="C50" s="1">
        <f t="shared" si="1"/>
        <v>4.5833333333357587</v>
      </c>
      <c r="D50" s="2">
        <v>156</v>
      </c>
      <c r="F50" s="1">
        <v>4.5833333333357587</v>
      </c>
      <c r="G50" s="2">
        <v>156</v>
      </c>
    </row>
    <row r="51" spans="1:7" x14ac:dyDescent="0.3">
      <c r="A51" t="s">
        <v>60</v>
      </c>
      <c r="B51" s="7">
        <v>36243.666666666664</v>
      </c>
      <c r="C51" s="1">
        <f t="shared" si="1"/>
        <v>4.6666666666642413</v>
      </c>
      <c r="D51" s="2">
        <v>125</v>
      </c>
      <c r="F51" s="1">
        <v>4.6666666666642413</v>
      </c>
      <c r="G51" s="2">
        <v>125</v>
      </c>
    </row>
    <row r="52" spans="1:7" x14ac:dyDescent="0.3">
      <c r="A52" t="s">
        <v>60</v>
      </c>
      <c r="B52" s="7">
        <v>36243.75</v>
      </c>
      <c r="C52" s="1">
        <f t="shared" si="1"/>
        <v>4.75</v>
      </c>
      <c r="D52" s="2">
        <v>126</v>
      </c>
      <c r="F52" s="1">
        <v>4.75</v>
      </c>
      <c r="G52" s="2">
        <v>126</v>
      </c>
    </row>
    <row r="53" spans="1:7" x14ac:dyDescent="0.3">
      <c r="A53" t="s">
        <v>60</v>
      </c>
      <c r="B53" s="7">
        <v>36243.833333333336</v>
      </c>
      <c r="C53" s="1">
        <f t="shared" si="1"/>
        <v>4.8333333333357587</v>
      </c>
      <c r="D53" s="2">
        <v>125</v>
      </c>
      <c r="F53" s="1">
        <v>4.8333333333357587</v>
      </c>
      <c r="G53" s="2">
        <v>125</v>
      </c>
    </row>
    <row r="54" spans="1:7" x14ac:dyDescent="0.3">
      <c r="A54" t="s">
        <v>60</v>
      </c>
      <c r="B54" s="7">
        <v>36243.916666666664</v>
      </c>
      <c r="C54" s="1">
        <f t="shared" si="1"/>
        <v>4.9166666666642413</v>
      </c>
      <c r="D54" s="2">
        <v>122</v>
      </c>
      <c r="F54" s="1">
        <v>4.9166666666642413</v>
      </c>
      <c r="G54" s="2">
        <v>122</v>
      </c>
    </row>
    <row r="55" spans="1:7" x14ac:dyDescent="0.3">
      <c r="A55" t="s">
        <v>60</v>
      </c>
      <c r="B55" s="7">
        <v>36244</v>
      </c>
      <c r="C55" s="1">
        <f t="shared" si="1"/>
        <v>5</v>
      </c>
      <c r="D55" s="2">
        <v>126</v>
      </c>
      <c r="F55" s="1">
        <v>5</v>
      </c>
      <c r="G55" s="2">
        <v>126</v>
      </c>
    </row>
    <row r="56" spans="1:7" x14ac:dyDescent="0.3">
      <c r="A56" t="s">
        <v>60</v>
      </c>
      <c r="B56" s="7">
        <v>36244.083333333336</v>
      </c>
      <c r="C56" s="1">
        <f t="shared" si="1"/>
        <v>5.0833333333357587</v>
      </c>
      <c r="D56" s="2">
        <v>124</v>
      </c>
      <c r="F56" s="1">
        <v>5.0833333333357587</v>
      </c>
      <c r="G56" s="2">
        <v>124</v>
      </c>
    </row>
    <row r="57" spans="1:7" x14ac:dyDescent="0.3">
      <c r="A57" t="s">
        <v>60</v>
      </c>
      <c r="B57" s="7">
        <v>36244.166666666664</v>
      </c>
      <c r="C57" s="1">
        <f t="shared" si="1"/>
        <v>5.1666666666642413</v>
      </c>
      <c r="D57" s="2">
        <v>128</v>
      </c>
      <c r="F57" s="1">
        <v>5.1666666666642413</v>
      </c>
      <c r="G57" s="2">
        <v>128</v>
      </c>
    </row>
    <row r="58" spans="1:7" x14ac:dyDescent="0.3">
      <c r="A58" t="s">
        <v>60</v>
      </c>
      <c r="B58" s="7">
        <v>36244.25</v>
      </c>
      <c r="C58" s="1">
        <f t="shared" si="1"/>
        <v>5.25</v>
      </c>
      <c r="D58" s="2">
        <v>138</v>
      </c>
      <c r="F58" s="1">
        <v>5.25</v>
      </c>
      <c r="G58" s="2">
        <v>138</v>
      </c>
    </row>
    <row r="59" spans="1:7" x14ac:dyDescent="0.3">
      <c r="A59" t="s">
        <v>60</v>
      </c>
      <c r="B59" s="7">
        <v>36244.333333333336</v>
      </c>
      <c r="C59" s="1">
        <f t="shared" si="1"/>
        <v>5.3333333333357587</v>
      </c>
      <c r="D59" s="2">
        <v>134</v>
      </c>
      <c r="F59" s="1">
        <v>5.3333333333357587</v>
      </c>
      <c r="G59" s="2">
        <v>134</v>
      </c>
    </row>
    <row r="60" spans="1:7" x14ac:dyDescent="0.3">
      <c r="A60" t="s">
        <v>60</v>
      </c>
      <c r="B60" s="7">
        <v>36244.416666666664</v>
      </c>
      <c r="C60" s="1">
        <f t="shared" si="1"/>
        <v>5.4166666666642413</v>
      </c>
      <c r="D60" s="2">
        <v>137</v>
      </c>
      <c r="F60" s="1">
        <v>5.4166666666642413</v>
      </c>
      <c r="G60" s="2">
        <v>137</v>
      </c>
    </row>
    <row r="61" spans="1:7" x14ac:dyDescent="0.3">
      <c r="A61" t="s">
        <v>60</v>
      </c>
      <c r="B61" s="7">
        <v>36244.5</v>
      </c>
      <c r="C61" s="1">
        <f t="shared" si="1"/>
        <v>5.5</v>
      </c>
      <c r="D61" s="2">
        <v>133</v>
      </c>
      <c r="F61" s="1">
        <v>5.5</v>
      </c>
      <c r="G61" s="2">
        <v>133</v>
      </c>
    </row>
    <row r="62" spans="1:7" x14ac:dyDescent="0.3">
      <c r="A62" t="s">
        <v>60</v>
      </c>
      <c r="B62" s="7">
        <v>36244.583333333336</v>
      </c>
      <c r="C62" s="1">
        <f t="shared" si="1"/>
        <v>5.5833333333357587</v>
      </c>
      <c r="D62" s="2">
        <v>120</v>
      </c>
      <c r="F62" s="1">
        <v>5.5833333333357587</v>
      </c>
      <c r="G62" s="2">
        <v>120</v>
      </c>
    </row>
    <row r="63" spans="1:7" x14ac:dyDescent="0.3">
      <c r="A63" t="s">
        <v>60</v>
      </c>
      <c r="B63" s="7">
        <v>36244.708333333336</v>
      </c>
      <c r="C63" s="1">
        <f t="shared" si="1"/>
        <v>5.7083333333357587</v>
      </c>
      <c r="D63" s="2">
        <v>140</v>
      </c>
      <c r="F63" s="1">
        <v>5.7083333333357587</v>
      </c>
      <c r="G63" s="2">
        <v>140</v>
      </c>
    </row>
    <row r="64" spans="1:7" x14ac:dyDescent="0.3">
      <c r="A64" t="s">
        <v>60</v>
      </c>
      <c r="B64" s="7">
        <v>36244.833333333336</v>
      </c>
      <c r="C64" s="1">
        <f t="shared" si="1"/>
        <v>5.8333333333357587</v>
      </c>
      <c r="D64" s="2">
        <v>138</v>
      </c>
      <c r="F64" s="1">
        <v>5.8333333333357587</v>
      </c>
      <c r="G64" s="2">
        <v>138</v>
      </c>
    </row>
    <row r="65" spans="1:8" x14ac:dyDescent="0.3">
      <c r="A65" t="s">
        <v>60</v>
      </c>
      <c r="B65" s="7">
        <v>36244.958333333336</v>
      </c>
      <c r="C65" s="8">
        <f t="shared" si="1"/>
        <v>5.9583333333357587</v>
      </c>
      <c r="D65" s="9">
        <v>136</v>
      </c>
      <c r="E65">
        <v>22</v>
      </c>
      <c r="F65" s="8">
        <v>5.9583333333357587</v>
      </c>
      <c r="G65" s="9">
        <v>136</v>
      </c>
      <c r="H65">
        <v>33</v>
      </c>
    </row>
    <row r="66" spans="1:8" x14ac:dyDescent="0.3">
      <c r="A66" t="s">
        <v>60</v>
      </c>
      <c r="B66" s="7">
        <v>36245.083333333336</v>
      </c>
      <c r="C66" s="1">
        <f t="shared" si="1"/>
        <v>6.0833333333357587</v>
      </c>
      <c r="D66" s="2">
        <v>136</v>
      </c>
      <c r="F66" s="1">
        <v>6.0833333333357587</v>
      </c>
      <c r="G66" s="2">
        <v>136</v>
      </c>
    </row>
    <row r="67" spans="1:8" x14ac:dyDescent="0.3">
      <c r="A67" t="s">
        <v>60</v>
      </c>
      <c r="B67" s="7">
        <v>36245.208333333336</v>
      </c>
      <c r="C67" s="1">
        <f t="shared" ref="C67:C130" si="2">B67-B$1</f>
        <v>6.2083333333357587</v>
      </c>
      <c r="D67" s="2">
        <v>136</v>
      </c>
      <c r="F67" s="1">
        <v>6.2083333333357587</v>
      </c>
      <c r="G67" s="2">
        <v>136</v>
      </c>
    </row>
    <row r="68" spans="1:8" x14ac:dyDescent="0.3">
      <c r="A68" t="s">
        <v>60</v>
      </c>
      <c r="B68" s="7">
        <v>36245.333333333336</v>
      </c>
      <c r="C68" s="1">
        <f t="shared" si="2"/>
        <v>6.3333333333357587</v>
      </c>
      <c r="D68" s="2">
        <v>136</v>
      </c>
      <c r="F68" s="1">
        <v>6.3333333333357587</v>
      </c>
      <c r="G68" s="2">
        <v>136</v>
      </c>
    </row>
    <row r="69" spans="1:8" x14ac:dyDescent="0.3">
      <c r="A69" t="s">
        <v>60</v>
      </c>
      <c r="B69" s="7">
        <v>36245.458333333336</v>
      </c>
      <c r="C69" s="1">
        <f t="shared" si="2"/>
        <v>6.4583333333357587</v>
      </c>
      <c r="D69" s="2">
        <v>140</v>
      </c>
      <c r="F69" s="1">
        <v>6.4583333333357587</v>
      </c>
      <c r="G69" s="2">
        <v>140</v>
      </c>
    </row>
    <row r="70" spans="1:8" x14ac:dyDescent="0.3">
      <c r="A70" t="s">
        <v>60</v>
      </c>
      <c r="B70" s="7">
        <v>36245.583333333336</v>
      </c>
      <c r="C70" s="1">
        <f t="shared" si="2"/>
        <v>6.5833333333357587</v>
      </c>
      <c r="D70" s="2">
        <v>156</v>
      </c>
      <c r="F70" s="1">
        <v>6.5833333333357587</v>
      </c>
      <c r="G70" s="2">
        <v>156</v>
      </c>
    </row>
    <row r="71" spans="1:8" x14ac:dyDescent="0.3">
      <c r="A71" t="s">
        <v>60</v>
      </c>
      <c r="B71" s="7">
        <v>36245.708333333336</v>
      </c>
      <c r="C71" s="1">
        <f t="shared" si="2"/>
        <v>6.7083333333357587</v>
      </c>
      <c r="D71" s="2">
        <v>141</v>
      </c>
      <c r="F71" s="1">
        <v>6.7083333333357587</v>
      </c>
      <c r="G71" s="2">
        <v>141</v>
      </c>
    </row>
    <row r="72" spans="1:8" x14ac:dyDescent="0.3">
      <c r="A72" t="s">
        <v>60</v>
      </c>
      <c r="B72" s="7">
        <v>36245.833333333336</v>
      </c>
      <c r="C72" s="1">
        <f t="shared" si="2"/>
        <v>6.8333333333357587</v>
      </c>
      <c r="D72" s="2">
        <v>141</v>
      </c>
      <c r="F72" s="1">
        <v>6.8333333333357587</v>
      </c>
      <c r="G72" s="2">
        <v>141</v>
      </c>
    </row>
    <row r="73" spans="1:8" x14ac:dyDescent="0.3">
      <c r="A73" t="s">
        <v>60</v>
      </c>
      <c r="B73" s="7">
        <v>36245.958333333336</v>
      </c>
      <c r="C73" s="1">
        <f t="shared" si="2"/>
        <v>6.9583333333357587</v>
      </c>
      <c r="D73" s="2">
        <v>141</v>
      </c>
      <c r="F73" s="1">
        <v>6.9583333333357587</v>
      </c>
      <c r="G73" s="2">
        <v>141</v>
      </c>
    </row>
    <row r="74" spans="1:8" x14ac:dyDescent="0.3">
      <c r="A74" t="s">
        <v>60</v>
      </c>
      <c r="B74" s="7">
        <v>36246.083333333336</v>
      </c>
      <c r="C74" s="1">
        <f t="shared" si="2"/>
        <v>7.0833333333357587</v>
      </c>
      <c r="D74" s="2">
        <v>143</v>
      </c>
      <c r="F74" s="1">
        <v>7.0833333333357587</v>
      </c>
      <c r="G74" s="2">
        <v>143</v>
      </c>
    </row>
    <row r="75" spans="1:8" x14ac:dyDescent="0.3">
      <c r="A75" t="s">
        <v>60</v>
      </c>
      <c r="B75" s="7">
        <v>36246.208333333336</v>
      </c>
      <c r="C75" s="1">
        <f t="shared" si="2"/>
        <v>7.2083333333357587</v>
      </c>
      <c r="D75" s="2">
        <v>140</v>
      </c>
      <c r="F75" s="1">
        <v>7.2083333333357587</v>
      </c>
      <c r="G75" s="2">
        <v>140</v>
      </c>
    </row>
    <row r="76" spans="1:8" x14ac:dyDescent="0.3">
      <c r="A76" t="s">
        <v>60</v>
      </c>
      <c r="B76" s="7">
        <v>36246.333333333336</v>
      </c>
      <c r="C76" s="1">
        <f t="shared" si="2"/>
        <v>7.3333333333357587</v>
      </c>
      <c r="D76" s="2">
        <v>155</v>
      </c>
      <c r="F76" s="1">
        <v>7.3333333333357587</v>
      </c>
      <c r="G76" s="2">
        <v>155</v>
      </c>
    </row>
    <row r="77" spans="1:8" x14ac:dyDescent="0.3">
      <c r="A77" t="s">
        <v>60</v>
      </c>
      <c r="B77" s="7">
        <v>36246.458333333336</v>
      </c>
      <c r="C77" s="1">
        <f t="shared" si="2"/>
        <v>7.4583333333357587</v>
      </c>
      <c r="D77" s="2">
        <v>155</v>
      </c>
      <c r="F77" s="1">
        <v>7.4583333333357587</v>
      </c>
      <c r="G77" s="2">
        <v>155</v>
      </c>
    </row>
    <row r="78" spans="1:8" x14ac:dyDescent="0.3">
      <c r="A78" t="s">
        <v>60</v>
      </c>
      <c r="B78" s="7">
        <v>36246.583333333336</v>
      </c>
      <c r="C78" s="1">
        <f t="shared" si="2"/>
        <v>7.5833333333357587</v>
      </c>
      <c r="D78" s="2">
        <v>136</v>
      </c>
      <c r="F78" s="1">
        <v>7.5833333333357587</v>
      </c>
      <c r="G78" s="2">
        <v>136</v>
      </c>
    </row>
    <row r="79" spans="1:8" x14ac:dyDescent="0.3">
      <c r="A79" t="s">
        <v>60</v>
      </c>
      <c r="B79" s="7">
        <v>36246.833333333336</v>
      </c>
      <c r="C79" s="8">
        <f t="shared" si="2"/>
        <v>7.8333333333357587</v>
      </c>
      <c r="D79" s="9">
        <v>134</v>
      </c>
      <c r="E79">
        <v>14</v>
      </c>
      <c r="F79" s="10">
        <v>7.8333333333357587</v>
      </c>
      <c r="G79" s="11">
        <v>134</v>
      </c>
    </row>
    <row r="80" spans="1:8" x14ac:dyDescent="0.3">
      <c r="A80" t="s">
        <v>60</v>
      </c>
      <c r="B80" s="7">
        <v>36247.083333333336</v>
      </c>
      <c r="C80" s="1">
        <f t="shared" si="2"/>
        <v>8.0833333333357587</v>
      </c>
      <c r="D80" s="2">
        <v>137</v>
      </c>
      <c r="F80" s="1">
        <v>8.0833333333357587</v>
      </c>
      <c r="G80" s="2">
        <v>137</v>
      </c>
    </row>
    <row r="81" spans="1:8" x14ac:dyDescent="0.3">
      <c r="A81" t="s">
        <v>60</v>
      </c>
      <c r="B81" s="7">
        <v>36247.333333333336</v>
      </c>
      <c r="C81" s="1">
        <f t="shared" si="2"/>
        <v>8.3333333333357587</v>
      </c>
      <c r="D81" s="2">
        <v>149</v>
      </c>
      <c r="F81" s="1">
        <v>8.3333333333357587</v>
      </c>
      <c r="G81" s="2">
        <v>149</v>
      </c>
    </row>
    <row r="82" spans="1:8" x14ac:dyDescent="0.3">
      <c r="A82" t="s">
        <v>60</v>
      </c>
      <c r="B82" s="7">
        <v>36247.583333333336</v>
      </c>
      <c r="C82" s="1">
        <f t="shared" si="2"/>
        <v>8.5833333333357587</v>
      </c>
      <c r="D82" s="2">
        <v>155</v>
      </c>
      <c r="F82" s="1">
        <v>8.5833333333357587</v>
      </c>
      <c r="G82" s="2">
        <v>155</v>
      </c>
    </row>
    <row r="83" spans="1:8" x14ac:dyDescent="0.3">
      <c r="A83" t="s">
        <v>60</v>
      </c>
      <c r="B83" s="7">
        <v>36247.833333333336</v>
      </c>
      <c r="C83" s="1">
        <f t="shared" si="2"/>
        <v>8.8333333333357587</v>
      </c>
      <c r="D83" s="2">
        <v>134</v>
      </c>
      <c r="F83" s="8">
        <v>8.8333333333357587</v>
      </c>
      <c r="G83" s="9">
        <v>134</v>
      </c>
      <c r="H83">
        <v>18</v>
      </c>
    </row>
    <row r="84" spans="1:8" x14ac:dyDescent="0.3">
      <c r="A84" t="s">
        <v>60</v>
      </c>
      <c r="B84" s="7">
        <v>36248.083333333336</v>
      </c>
      <c r="C84" s="1">
        <f t="shared" si="2"/>
        <v>9.0833333333357587</v>
      </c>
      <c r="D84" s="2">
        <v>140</v>
      </c>
      <c r="F84" s="1">
        <v>9.0833333333357587</v>
      </c>
      <c r="G84" s="2">
        <v>140</v>
      </c>
    </row>
    <row r="85" spans="1:8" x14ac:dyDescent="0.3">
      <c r="A85" t="s">
        <v>60</v>
      </c>
      <c r="B85" s="7">
        <v>36248.333333333336</v>
      </c>
      <c r="C85" s="1">
        <f t="shared" si="2"/>
        <v>9.3333333333357587</v>
      </c>
      <c r="D85" s="2">
        <v>137</v>
      </c>
      <c r="F85" s="1">
        <v>9.3333333333357587</v>
      </c>
      <c r="G85" s="2">
        <v>137</v>
      </c>
    </row>
    <row r="86" spans="1:8" x14ac:dyDescent="0.3">
      <c r="A86" t="s">
        <v>60</v>
      </c>
      <c r="B86" s="7">
        <v>36248.583333333336</v>
      </c>
      <c r="C86" s="1">
        <f t="shared" si="2"/>
        <v>9.5833333333357587</v>
      </c>
      <c r="D86" s="2">
        <v>141</v>
      </c>
      <c r="F86" s="1">
        <v>9.5833333333357587</v>
      </c>
      <c r="G86" s="2">
        <v>141</v>
      </c>
    </row>
    <row r="87" spans="1:8" x14ac:dyDescent="0.3">
      <c r="A87" t="s">
        <v>60</v>
      </c>
      <c r="B87" s="7">
        <v>36248.833333333336</v>
      </c>
      <c r="C87" s="1">
        <f t="shared" si="2"/>
        <v>9.8333333333357587</v>
      </c>
      <c r="D87" s="2">
        <v>134</v>
      </c>
      <c r="F87" s="1">
        <v>9.8333333333357587</v>
      </c>
      <c r="G87" s="2">
        <v>134</v>
      </c>
    </row>
    <row r="88" spans="1:8" x14ac:dyDescent="0.3">
      <c r="A88" t="s">
        <v>60</v>
      </c>
      <c r="B88" s="7">
        <v>36248.958333333336</v>
      </c>
      <c r="C88" s="8">
        <f t="shared" si="2"/>
        <v>9.9583333333357587</v>
      </c>
      <c r="D88" s="9">
        <v>128</v>
      </c>
      <c r="E88">
        <v>9</v>
      </c>
      <c r="F88" s="10">
        <v>9.9583333333357587</v>
      </c>
      <c r="G88" s="11">
        <v>128</v>
      </c>
    </row>
    <row r="89" spans="1:8" x14ac:dyDescent="0.3">
      <c r="A89" t="s">
        <v>60</v>
      </c>
      <c r="B89" s="7">
        <v>36249.083333333336</v>
      </c>
      <c r="C89" s="1">
        <f t="shared" si="2"/>
        <v>10.083333333335759</v>
      </c>
      <c r="D89" s="2">
        <v>143</v>
      </c>
      <c r="F89" s="1">
        <v>10.083333333335759</v>
      </c>
      <c r="G89" s="2">
        <v>143</v>
      </c>
    </row>
    <row r="90" spans="1:8" x14ac:dyDescent="0.3">
      <c r="A90" t="s">
        <v>60</v>
      </c>
      <c r="B90" s="7">
        <v>36249.208333333336</v>
      </c>
      <c r="C90" s="1">
        <f t="shared" si="2"/>
        <v>10.208333333335759</v>
      </c>
      <c r="D90" s="2">
        <v>138</v>
      </c>
      <c r="F90" s="1">
        <v>10.208333333335759</v>
      </c>
      <c r="G90" s="2">
        <v>138</v>
      </c>
    </row>
    <row r="91" spans="1:8" x14ac:dyDescent="0.3">
      <c r="A91" t="s">
        <v>60</v>
      </c>
      <c r="B91" s="7">
        <v>36249.333333333336</v>
      </c>
      <c r="C91" s="1">
        <f t="shared" si="2"/>
        <v>10.333333333335759</v>
      </c>
      <c r="D91" s="2">
        <v>148</v>
      </c>
      <c r="F91" s="1">
        <v>10.333333333335759</v>
      </c>
      <c r="G91" s="2">
        <v>148</v>
      </c>
    </row>
    <row r="92" spans="1:8" x14ac:dyDescent="0.3">
      <c r="A92" t="s">
        <v>60</v>
      </c>
      <c r="B92" s="7">
        <v>36249.583333333336</v>
      </c>
      <c r="C92" s="1">
        <f t="shared" si="2"/>
        <v>10.583333333335759</v>
      </c>
      <c r="D92" s="2">
        <v>140</v>
      </c>
      <c r="F92" s="1">
        <v>10.583333333335759</v>
      </c>
      <c r="G92" s="2">
        <v>140</v>
      </c>
    </row>
    <row r="93" spans="1:8" x14ac:dyDescent="0.3">
      <c r="A93" t="s">
        <v>60</v>
      </c>
      <c r="B93" s="7">
        <v>36249.833333333336</v>
      </c>
      <c r="C93" s="1">
        <f t="shared" si="2"/>
        <v>10.833333333335759</v>
      </c>
      <c r="D93" s="2">
        <v>133</v>
      </c>
      <c r="F93" s="1">
        <v>10.833333333335759</v>
      </c>
      <c r="G93" s="2">
        <v>133</v>
      </c>
    </row>
    <row r="94" spans="1:8" x14ac:dyDescent="0.3">
      <c r="A94" t="s">
        <v>60</v>
      </c>
      <c r="B94" s="7">
        <v>36250.083333333336</v>
      </c>
      <c r="C94" s="1">
        <f t="shared" si="2"/>
        <v>11.083333333335759</v>
      </c>
      <c r="D94" s="2">
        <v>136</v>
      </c>
      <c r="F94" s="1">
        <v>11.083333333335759</v>
      </c>
      <c r="G94" s="2">
        <v>136</v>
      </c>
    </row>
    <row r="95" spans="1:8" x14ac:dyDescent="0.3">
      <c r="A95" t="s">
        <v>60</v>
      </c>
      <c r="B95" s="7">
        <v>36250.333333333336</v>
      </c>
      <c r="C95" s="1">
        <f t="shared" si="2"/>
        <v>11.333333333335759</v>
      </c>
      <c r="D95" s="2">
        <v>132</v>
      </c>
      <c r="F95" s="1">
        <v>11.333333333335759</v>
      </c>
      <c r="G95" s="2">
        <v>132</v>
      </c>
    </row>
    <row r="96" spans="1:8" x14ac:dyDescent="0.3">
      <c r="A96" t="s">
        <v>60</v>
      </c>
      <c r="B96" s="7">
        <v>36250.583333333336</v>
      </c>
      <c r="C96" s="1">
        <f t="shared" si="2"/>
        <v>11.583333333335759</v>
      </c>
      <c r="D96" s="2">
        <v>146</v>
      </c>
      <c r="F96" s="1">
        <v>11.583333333335759</v>
      </c>
      <c r="G96" s="2">
        <v>146</v>
      </c>
    </row>
    <row r="97" spans="1:8" x14ac:dyDescent="0.3">
      <c r="A97" t="s">
        <v>60</v>
      </c>
      <c r="B97" s="7">
        <v>36250.833333333336</v>
      </c>
      <c r="C97" s="8">
        <f t="shared" si="2"/>
        <v>11.833333333335759</v>
      </c>
      <c r="D97" s="9">
        <v>144</v>
      </c>
      <c r="E97">
        <v>9</v>
      </c>
      <c r="F97" s="8">
        <v>11.833333333335759</v>
      </c>
      <c r="G97" s="9">
        <v>144</v>
      </c>
      <c r="H97">
        <v>14</v>
      </c>
    </row>
    <row r="98" spans="1:8" x14ac:dyDescent="0.3">
      <c r="A98" t="s">
        <v>60</v>
      </c>
      <c r="B98" s="7">
        <v>36251.083333333336</v>
      </c>
      <c r="C98" s="1">
        <f t="shared" si="2"/>
        <v>12.083333333335759</v>
      </c>
      <c r="D98" s="2">
        <v>132</v>
      </c>
      <c r="F98" s="1">
        <v>12.083333333335759</v>
      </c>
      <c r="G98" s="2">
        <v>132</v>
      </c>
    </row>
    <row r="99" spans="1:8" x14ac:dyDescent="0.3">
      <c r="A99" t="s">
        <v>60</v>
      </c>
      <c r="B99" s="7">
        <v>36251.333333333336</v>
      </c>
      <c r="C99" s="1">
        <f t="shared" si="2"/>
        <v>12.333333333335759</v>
      </c>
      <c r="D99" s="2">
        <v>140</v>
      </c>
      <c r="F99" s="1">
        <v>12.333333333335759</v>
      </c>
      <c r="G99" s="2">
        <v>140</v>
      </c>
    </row>
    <row r="100" spans="1:8" x14ac:dyDescent="0.3">
      <c r="A100" t="s">
        <v>60</v>
      </c>
      <c r="B100" s="7">
        <v>36251.583333333336</v>
      </c>
      <c r="C100" s="1">
        <f t="shared" si="2"/>
        <v>12.583333333335759</v>
      </c>
      <c r="D100" s="2">
        <v>141</v>
      </c>
      <c r="F100" s="1">
        <v>12.583333333335759</v>
      </c>
      <c r="G100" s="2">
        <v>141</v>
      </c>
    </row>
    <row r="101" spans="1:8" x14ac:dyDescent="0.3">
      <c r="A101" t="s">
        <v>60</v>
      </c>
      <c r="B101" s="7">
        <v>36251.833333333336</v>
      </c>
      <c r="C101" s="1">
        <f t="shared" si="2"/>
        <v>12.833333333335759</v>
      </c>
      <c r="D101" s="2">
        <v>144</v>
      </c>
      <c r="F101" s="1">
        <v>12.833333333335759</v>
      </c>
      <c r="G101" s="2">
        <v>144</v>
      </c>
    </row>
    <row r="102" spans="1:8" x14ac:dyDescent="0.3">
      <c r="A102" t="s">
        <v>60</v>
      </c>
      <c r="B102" s="7">
        <v>36252.083333333336</v>
      </c>
      <c r="C102" s="1">
        <f t="shared" si="2"/>
        <v>13.083333333335759</v>
      </c>
      <c r="D102" s="2">
        <v>146</v>
      </c>
      <c r="F102" s="1">
        <v>13.083333333335759</v>
      </c>
      <c r="G102" s="2">
        <v>146</v>
      </c>
    </row>
    <row r="103" spans="1:8" x14ac:dyDescent="0.3">
      <c r="A103" t="s">
        <v>60</v>
      </c>
      <c r="B103" s="7">
        <v>36252.333333333336</v>
      </c>
      <c r="C103" s="1">
        <f t="shared" si="2"/>
        <v>13.333333333335759</v>
      </c>
      <c r="D103" s="2">
        <v>150</v>
      </c>
      <c r="F103" s="1">
        <v>13.333333333335759</v>
      </c>
      <c r="G103" s="2">
        <v>150</v>
      </c>
    </row>
    <row r="104" spans="1:8" x14ac:dyDescent="0.3">
      <c r="A104" t="s">
        <v>60</v>
      </c>
      <c r="B104" s="7">
        <v>36252.583333333336</v>
      </c>
      <c r="C104" s="1">
        <f t="shared" si="2"/>
        <v>13.583333333335759</v>
      </c>
      <c r="D104" s="2">
        <v>140</v>
      </c>
      <c r="F104" s="1">
        <v>13.583333333335759</v>
      </c>
      <c r="G104" s="2">
        <v>140</v>
      </c>
    </row>
    <row r="105" spans="1:8" x14ac:dyDescent="0.3">
      <c r="A105" t="s">
        <v>60</v>
      </c>
      <c r="B105" s="7">
        <v>36252.833333333336</v>
      </c>
      <c r="C105" s="8">
        <f t="shared" si="2"/>
        <v>13.833333333335759</v>
      </c>
      <c r="D105" s="9">
        <v>136</v>
      </c>
      <c r="E105">
        <v>8</v>
      </c>
      <c r="F105" s="10">
        <v>13.833333333335759</v>
      </c>
      <c r="G105" s="11">
        <v>136</v>
      </c>
    </row>
    <row r="106" spans="1:8" x14ac:dyDescent="0.3">
      <c r="A106" t="s">
        <v>60</v>
      </c>
      <c r="B106" s="7">
        <v>36253.083333333336</v>
      </c>
      <c r="C106" s="1">
        <f t="shared" si="2"/>
        <v>14.083333333335759</v>
      </c>
      <c r="D106" s="2">
        <v>145</v>
      </c>
      <c r="F106" s="1">
        <v>14.083333333335759</v>
      </c>
      <c r="G106" s="2">
        <v>145</v>
      </c>
    </row>
    <row r="107" spans="1:8" x14ac:dyDescent="0.3">
      <c r="A107" t="s">
        <v>60</v>
      </c>
      <c r="B107" s="7">
        <v>36253.333333333336</v>
      </c>
      <c r="C107" s="1">
        <f t="shared" si="2"/>
        <v>14.333333333335759</v>
      </c>
      <c r="D107" s="2">
        <v>148</v>
      </c>
      <c r="F107" s="1">
        <v>14.333333333335759</v>
      </c>
      <c r="G107" s="2">
        <v>148</v>
      </c>
    </row>
    <row r="108" spans="1:8" x14ac:dyDescent="0.3">
      <c r="A108" t="s">
        <v>60</v>
      </c>
      <c r="B108" s="7">
        <v>36253.583333333336</v>
      </c>
      <c r="C108" s="1">
        <f t="shared" si="2"/>
        <v>14.583333333335759</v>
      </c>
      <c r="D108" s="2">
        <v>144</v>
      </c>
      <c r="F108" s="1">
        <v>14.583333333335759</v>
      </c>
      <c r="G108" s="2">
        <v>144</v>
      </c>
    </row>
    <row r="109" spans="1:8" x14ac:dyDescent="0.3">
      <c r="A109" t="s">
        <v>60</v>
      </c>
      <c r="B109" s="7">
        <v>36253.833333333336</v>
      </c>
      <c r="C109" s="1">
        <f t="shared" si="2"/>
        <v>14.833333333335759</v>
      </c>
      <c r="D109" s="2">
        <v>140</v>
      </c>
      <c r="F109" s="8">
        <v>14.833333333335759</v>
      </c>
      <c r="G109" s="9">
        <v>140</v>
      </c>
      <c r="H109">
        <v>12</v>
      </c>
    </row>
    <row r="110" spans="1:8" x14ac:dyDescent="0.3">
      <c r="A110" t="s">
        <v>60</v>
      </c>
      <c r="B110" s="7">
        <v>36254.208333333336</v>
      </c>
      <c r="C110" s="1">
        <f t="shared" si="2"/>
        <v>15.208333333335759</v>
      </c>
      <c r="D110" s="2">
        <v>148</v>
      </c>
      <c r="F110" s="1">
        <v>15.208333333335759</v>
      </c>
      <c r="G110" s="2">
        <v>148</v>
      </c>
    </row>
    <row r="111" spans="1:8" x14ac:dyDescent="0.3">
      <c r="A111" t="s">
        <v>60</v>
      </c>
      <c r="B111" s="7">
        <v>36254.458333333336</v>
      </c>
      <c r="C111" s="1">
        <f t="shared" si="2"/>
        <v>15.458333333335759</v>
      </c>
      <c r="D111" s="2">
        <v>145</v>
      </c>
      <c r="F111" s="1">
        <v>15.458333333335759</v>
      </c>
      <c r="G111" s="2">
        <v>145</v>
      </c>
    </row>
    <row r="112" spans="1:8" x14ac:dyDescent="0.3">
      <c r="A112" t="s">
        <v>60</v>
      </c>
      <c r="B112" s="7">
        <v>36254.583333333336</v>
      </c>
      <c r="C112" s="1">
        <f t="shared" si="2"/>
        <v>15.583333333335759</v>
      </c>
      <c r="D112" s="2">
        <v>146</v>
      </c>
      <c r="F112" s="1">
        <v>15.583333333335759</v>
      </c>
      <c r="G112" s="2">
        <v>146</v>
      </c>
    </row>
    <row r="113" spans="1:8" x14ac:dyDescent="0.3">
      <c r="A113" t="s">
        <v>60</v>
      </c>
      <c r="B113" s="7">
        <v>36254.833333333336</v>
      </c>
      <c r="C113" s="8">
        <f t="shared" si="2"/>
        <v>15.833333333335759</v>
      </c>
      <c r="D113" s="9">
        <v>170</v>
      </c>
      <c r="E113">
        <v>8</v>
      </c>
      <c r="F113" s="10">
        <v>15.833333333335759</v>
      </c>
      <c r="G113" s="11">
        <v>170</v>
      </c>
    </row>
    <row r="114" spans="1:8" x14ac:dyDescent="0.3">
      <c r="A114" t="s">
        <v>60</v>
      </c>
      <c r="B114" s="7">
        <v>36255.083333333336</v>
      </c>
      <c r="C114" s="1">
        <f t="shared" si="2"/>
        <v>16.083333333335759</v>
      </c>
      <c r="D114" s="2">
        <v>150</v>
      </c>
      <c r="F114" s="1">
        <v>16.083333333335759</v>
      </c>
      <c r="G114" s="2">
        <v>150</v>
      </c>
    </row>
    <row r="115" spans="1:8" x14ac:dyDescent="0.3">
      <c r="A115" t="s">
        <v>60</v>
      </c>
      <c r="B115" s="7">
        <v>36255.333333333336</v>
      </c>
      <c r="C115" s="1">
        <f t="shared" si="2"/>
        <v>16.333333333335759</v>
      </c>
      <c r="D115" s="2">
        <v>135</v>
      </c>
      <c r="F115" s="1">
        <v>16.333333333335759</v>
      </c>
      <c r="G115" s="2">
        <v>135</v>
      </c>
    </row>
    <row r="116" spans="1:8" x14ac:dyDescent="0.3">
      <c r="A116" t="s">
        <v>60</v>
      </c>
      <c r="B116" s="7">
        <v>36255.583333333336</v>
      </c>
      <c r="C116" s="1">
        <f t="shared" si="2"/>
        <v>16.583333333335759</v>
      </c>
      <c r="D116" s="2">
        <v>152</v>
      </c>
      <c r="F116" s="1">
        <v>16.583333333335759</v>
      </c>
      <c r="G116" s="2">
        <v>152</v>
      </c>
    </row>
    <row r="117" spans="1:8" x14ac:dyDescent="0.3">
      <c r="A117" t="s">
        <v>60</v>
      </c>
      <c r="B117" s="7">
        <v>36255.833333333336</v>
      </c>
      <c r="C117" s="1">
        <f t="shared" si="2"/>
        <v>16.833333333335759</v>
      </c>
      <c r="D117" s="2">
        <v>148</v>
      </c>
      <c r="F117" s="1">
        <v>16.833333333335759</v>
      </c>
      <c r="G117" s="2">
        <v>148</v>
      </c>
    </row>
    <row r="118" spans="1:8" x14ac:dyDescent="0.3">
      <c r="A118" t="s">
        <v>60</v>
      </c>
      <c r="B118" s="7">
        <v>36256.083333333336</v>
      </c>
      <c r="C118" s="1">
        <f t="shared" si="2"/>
        <v>17.083333333335759</v>
      </c>
      <c r="D118" s="2">
        <v>144</v>
      </c>
      <c r="F118" s="1">
        <v>17.083333333335759</v>
      </c>
      <c r="G118" s="2">
        <v>144</v>
      </c>
    </row>
    <row r="119" spans="1:8" x14ac:dyDescent="0.3">
      <c r="A119" t="s">
        <v>60</v>
      </c>
      <c r="B119" s="7">
        <v>36256.333333333336</v>
      </c>
      <c r="C119" s="1">
        <f t="shared" si="2"/>
        <v>17.333333333335759</v>
      </c>
      <c r="D119" s="2">
        <v>132</v>
      </c>
      <c r="F119" s="1">
        <v>17.333333333335759</v>
      </c>
      <c r="G119" s="2">
        <v>132</v>
      </c>
    </row>
    <row r="120" spans="1:8" x14ac:dyDescent="0.3">
      <c r="A120" t="s">
        <v>60</v>
      </c>
      <c r="B120" s="7">
        <v>36256.708333333336</v>
      </c>
      <c r="C120" s="8">
        <f t="shared" si="2"/>
        <v>17.708333333335759</v>
      </c>
      <c r="D120" s="9">
        <v>150</v>
      </c>
      <c r="E120">
        <v>7</v>
      </c>
      <c r="F120" s="8">
        <v>17.708333333335759</v>
      </c>
      <c r="G120" s="9">
        <v>150</v>
      </c>
      <c r="H120">
        <v>11</v>
      </c>
    </row>
    <row r="121" spans="1:8" x14ac:dyDescent="0.3">
      <c r="A121" t="s">
        <v>60</v>
      </c>
      <c r="B121" s="7">
        <v>36257.083333333336</v>
      </c>
      <c r="C121" s="1">
        <f t="shared" si="2"/>
        <v>18.083333333335759</v>
      </c>
      <c r="D121" s="2">
        <v>141</v>
      </c>
      <c r="F121" s="1">
        <v>18.083333333335759</v>
      </c>
      <c r="G121" s="2">
        <v>141</v>
      </c>
    </row>
    <row r="122" spans="1:8" x14ac:dyDescent="0.3">
      <c r="A122" t="s">
        <v>60</v>
      </c>
      <c r="B122" s="7">
        <v>36257.333333333336</v>
      </c>
      <c r="C122" s="1">
        <f t="shared" si="2"/>
        <v>18.333333333335759</v>
      </c>
      <c r="D122" s="2">
        <v>152</v>
      </c>
      <c r="F122" s="1">
        <v>18.333333333335759</v>
      </c>
      <c r="G122" s="2">
        <v>152</v>
      </c>
    </row>
    <row r="123" spans="1:8" x14ac:dyDescent="0.3">
      <c r="A123" t="s">
        <v>60</v>
      </c>
      <c r="B123" s="7">
        <v>36257.708333333336</v>
      </c>
      <c r="C123" s="1">
        <f t="shared" si="2"/>
        <v>18.708333333335759</v>
      </c>
      <c r="D123" s="2">
        <v>141</v>
      </c>
      <c r="F123" s="1">
        <v>18.708333333335759</v>
      </c>
      <c r="G123" s="2">
        <v>141</v>
      </c>
    </row>
    <row r="124" spans="1:8" x14ac:dyDescent="0.3">
      <c r="A124" t="s">
        <v>60</v>
      </c>
      <c r="B124" s="7">
        <v>36258.083333333336</v>
      </c>
      <c r="C124" s="1">
        <f t="shared" si="2"/>
        <v>19.083333333335759</v>
      </c>
      <c r="D124" s="2">
        <v>139</v>
      </c>
      <c r="F124" s="1">
        <v>19.083333333335759</v>
      </c>
      <c r="G124" s="2">
        <v>139</v>
      </c>
    </row>
    <row r="125" spans="1:8" x14ac:dyDescent="0.3">
      <c r="A125" t="s">
        <v>60</v>
      </c>
      <c r="B125" s="7">
        <v>36258.333333333336</v>
      </c>
      <c r="C125" s="1">
        <f t="shared" si="2"/>
        <v>19.333333333335759</v>
      </c>
      <c r="D125" s="2">
        <v>148</v>
      </c>
      <c r="F125" s="1">
        <v>19.333333333335759</v>
      </c>
      <c r="G125" s="2">
        <v>148</v>
      </c>
    </row>
    <row r="126" spans="1:8" x14ac:dyDescent="0.3">
      <c r="A126" t="s">
        <v>60</v>
      </c>
      <c r="B126" s="7">
        <v>36258.708333333336</v>
      </c>
      <c r="C126" s="8">
        <f t="shared" si="2"/>
        <v>19.708333333335759</v>
      </c>
      <c r="D126" s="9">
        <v>130</v>
      </c>
      <c r="E126">
        <v>6</v>
      </c>
      <c r="F126" s="10">
        <v>19.708333333335759</v>
      </c>
      <c r="G126" s="11">
        <v>130</v>
      </c>
    </row>
    <row r="127" spans="1:8" x14ac:dyDescent="0.3">
      <c r="A127" t="s">
        <v>60</v>
      </c>
      <c r="B127" s="7">
        <v>36259.083333333336</v>
      </c>
      <c r="C127" s="1">
        <f t="shared" si="2"/>
        <v>20.083333333335759</v>
      </c>
      <c r="D127" s="2">
        <v>140</v>
      </c>
      <c r="F127" s="1">
        <v>20.083333333335759</v>
      </c>
      <c r="G127" s="2">
        <v>140</v>
      </c>
    </row>
    <row r="128" spans="1:8" x14ac:dyDescent="0.3">
      <c r="A128" t="s">
        <v>60</v>
      </c>
      <c r="B128" s="7">
        <v>36259.333333333336</v>
      </c>
      <c r="C128" s="1">
        <f t="shared" si="2"/>
        <v>20.333333333335759</v>
      </c>
      <c r="D128" s="2">
        <v>168</v>
      </c>
      <c r="F128" s="1">
        <v>20.333333333335759</v>
      </c>
      <c r="G128" s="2">
        <v>168</v>
      </c>
    </row>
    <row r="129" spans="1:8" x14ac:dyDescent="0.3">
      <c r="A129" t="s">
        <v>60</v>
      </c>
      <c r="B129" s="7">
        <v>36259.708333333336</v>
      </c>
      <c r="C129" s="1">
        <f t="shared" si="2"/>
        <v>20.708333333335759</v>
      </c>
      <c r="D129" s="2">
        <v>139</v>
      </c>
      <c r="F129" s="8">
        <v>20.708333333335759</v>
      </c>
      <c r="G129" s="9">
        <v>139</v>
      </c>
      <c r="H129">
        <v>9</v>
      </c>
    </row>
    <row r="130" spans="1:8" x14ac:dyDescent="0.3">
      <c r="A130" t="s">
        <v>60</v>
      </c>
      <c r="B130" s="7">
        <v>36260.083333333336</v>
      </c>
      <c r="C130" s="1">
        <f t="shared" si="2"/>
        <v>21.083333333335759</v>
      </c>
      <c r="D130" s="2">
        <v>148</v>
      </c>
      <c r="F130" s="1">
        <v>21.083333333335759</v>
      </c>
      <c r="G130" s="2">
        <v>148</v>
      </c>
    </row>
    <row r="131" spans="1:8" x14ac:dyDescent="0.3">
      <c r="A131" t="s">
        <v>60</v>
      </c>
      <c r="B131" s="7">
        <v>36260.333333333336</v>
      </c>
      <c r="C131" s="1">
        <f t="shared" ref="C131:C156" si="3">B131-B$1</f>
        <v>21.333333333335759</v>
      </c>
      <c r="D131" s="2">
        <v>166</v>
      </c>
      <c r="F131" s="1">
        <v>21.333333333335759</v>
      </c>
      <c r="G131" s="2">
        <v>166</v>
      </c>
    </row>
    <row r="132" spans="1:8" x14ac:dyDescent="0.3">
      <c r="A132" t="s">
        <v>60</v>
      </c>
      <c r="B132" s="7">
        <v>36260.708333333336</v>
      </c>
      <c r="C132" s="8">
        <f t="shared" si="3"/>
        <v>21.708333333335759</v>
      </c>
      <c r="D132" s="9">
        <v>138</v>
      </c>
      <c r="E132">
        <v>6</v>
      </c>
      <c r="F132" s="10">
        <v>21.708333333335759</v>
      </c>
      <c r="G132" s="11">
        <v>138</v>
      </c>
    </row>
    <row r="133" spans="1:8" x14ac:dyDescent="0.3">
      <c r="A133" t="s">
        <v>60</v>
      </c>
      <c r="B133" s="7">
        <v>36261.083333333336</v>
      </c>
      <c r="C133" s="1">
        <f t="shared" si="3"/>
        <v>22.083333333335759</v>
      </c>
      <c r="D133" s="2">
        <v>132</v>
      </c>
      <c r="F133" s="1">
        <v>22.083333333335759</v>
      </c>
      <c r="G133" s="2">
        <v>132</v>
      </c>
    </row>
    <row r="134" spans="1:8" x14ac:dyDescent="0.3">
      <c r="A134" t="s">
        <v>60</v>
      </c>
      <c r="B134" s="7">
        <v>36261.333333333336</v>
      </c>
      <c r="C134" s="1">
        <f t="shared" si="3"/>
        <v>22.333333333335759</v>
      </c>
      <c r="D134" s="2">
        <v>148</v>
      </c>
      <c r="F134" s="1">
        <v>22.333333333335759</v>
      </c>
      <c r="G134" s="2">
        <v>148</v>
      </c>
    </row>
    <row r="135" spans="1:8" x14ac:dyDescent="0.3">
      <c r="A135" t="s">
        <v>60</v>
      </c>
      <c r="B135" s="7">
        <v>36261.708333333336</v>
      </c>
      <c r="C135" s="1">
        <f t="shared" si="3"/>
        <v>22.708333333335759</v>
      </c>
      <c r="D135" s="2">
        <v>140</v>
      </c>
      <c r="F135" s="1">
        <v>22.708333333335759</v>
      </c>
      <c r="G135" s="2">
        <v>140</v>
      </c>
    </row>
    <row r="136" spans="1:8" x14ac:dyDescent="0.3">
      <c r="A136" t="s">
        <v>60</v>
      </c>
      <c r="B136" s="7">
        <v>36262.083333333336</v>
      </c>
      <c r="C136" s="1">
        <f t="shared" si="3"/>
        <v>23.083333333335759</v>
      </c>
      <c r="D136" s="2">
        <v>140</v>
      </c>
      <c r="F136" s="1">
        <v>23.083333333335759</v>
      </c>
      <c r="G136" s="2">
        <v>140</v>
      </c>
    </row>
    <row r="137" spans="1:8" x14ac:dyDescent="0.3">
      <c r="A137" t="s">
        <v>60</v>
      </c>
      <c r="B137" s="7">
        <v>36262.333333333336</v>
      </c>
      <c r="C137" s="1">
        <f t="shared" si="3"/>
        <v>23.333333333335759</v>
      </c>
      <c r="D137" s="2">
        <v>131</v>
      </c>
      <c r="F137" s="1">
        <v>23.333333333335759</v>
      </c>
      <c r="G137" s="2">
        <v>131</v>
      </c>
    </row>
    <row r="138" spans="1:8" x14ac:dyDescent="0.3">
      <c r="A138" t="s">
        <v>60</v>
      </c>
      <c r="B138" s="7">
        <v>36262.708333333336</v>
      </c>
      <c r="C138" s="8">
        <f t="shared" si="3"/>
        <v>23.708333333335759</v>
      </c>
      <c r="D138" s="9">
        <v>137</v>
      </c>
      <c r="E138">
        <v>6</v>
      </c>
      <c r="F138" s="8">
        <v>23.708333333335759</v>
      </c>
      <c r="G138" s="9">
        <v>137</v>
      </c>
      <c r="H138">
        <v>9</v>
      </c>
    </row>
    <row r="139" spans="1:8" x14ac:dyDescent="0.3">
      <c r="A139" t="s">
        <v>60</v>
      </c>
      <c r="B139" s="7">
        <v>36263.083333333336</v>
      </c>
      <c r="C139" s="1">
        <f t="shared" si="3"/>
        <v>24.083333333335759</v>
      </c>
      <c r="D139" s="2">
        <v>128</v>
      </c>
      <c r="F139" s="1">
        <v>24.083333333335759</v>
      </c>
      <c r="G139" s="2">
        <v>128</v>
      </c>
    </row>
    <row r="140" spans="1:8" x14ac:dyDescent="0.3">
      <c r="A140" t="s">
        <v>60</v>
      </c>
      <c r="B140" s="7">
        <v>36263.333333333336</v>
      </c>
      <c r="C140" s="1">
        <f t="shared" si="3"/>
        <v>24.333333333335759</v>
      </c>
      <c r="D140" s="2">
        <v>138</v>
      </c>
      <c r="F140" s="1">
        <v>24.333333333335759</v>
      </c>
      <c r="G140" s="2">
        <v>138</v>
      </c>
    </row>
    <row r="141" spans="1:8" x14ac:dyDescent="0.3">
      <c r="A141" t="s">
        <v>60</v>
      </c>
      <c r="B141" s="7">
        <v>36263.708333333336</v>
      </c>
      <c r="C141" s="1">
        <f t="shared" si="3"/>
        <v>24.708333333335759</v>
      </c>
      <c r="D141" s="2">
        <v>138</v>
      </c>
      <c r="F141" s="1">
        <v>24.708333333335759</v>
      </c>
      <c r="G141" s="2">
        <v>138</v>
      </c>
    </row>
    <row r="142" spans="1:8" x14ac:dyDescent="0.3">
      <c r="A142" t="s">
        <v>60</v>
      </c>
      <c r="B142" s="7">
        <v>36264.083333333336</v>
      </c>
      <c r="C142" s="1">
        <f t="shared" si="3"/>
        <v>25.083333333335759</v>
      </c>
      <c r="D142" s="2">
        <v>136</v>
      </c>
      <c r="F142" s="1">
        <v>25.083333333335759</v>
      </c>
      <c r="G142" s="2">
        <v>136</v>
      </c>
    </row>
    <row r="143" spans="1:8" x14ac:dyDescent="0.3">
      <c r="A143" t="s">
        <v>60</v>
      </c>
      <c r="B143" s="7">
        <v>36264.333333333336</v>
      </c>
      <c r="C143" s="1">
        <f t="shared" si="3"/>
        <v>25.333333333335759</v>
      </c>
      <c r="D143" s="2">
        <v>150</v>
      </c>
      <c r="F143" s="1">
        <v>25.333333333335759</v>
      </c>
      <c r="G143" s="2">
        <v>150</v>
      </c>
    </row>
    <row r="144" spans="1:8" x14ac:dyDescent="0.3">
      <c r="A144" t="s">
        <v>60</v>
      </c>
      <c r="B144" s="7">
        <v>36264.666666666664</v>
      </c>
      <c r="C144" s="8">
        <f t="shared" si="3"/>
        <v>25.666666666664241</v>
      </c>
      <c r="D144" s="9">
        <v>152</v>
      </c>
      <c r="E144">
        <v>6</v>
      </c>
      <c r="F144" s="10">
        <v>25.666666666664241</v>
      </c>
      <c r="G144" s="11">
        <v>152</v>
      </c>
    </row>
    <row r="145" spans="1:8" x14ac:dyDescent="0.3">
      <c r="A145" t="s">
        <v>60</v>
      </c>
      <c r="B145" s="7">
        <v>36265.083333333336</v>
      </c>
      <c r="C145" s="1">
        <f t="shared" si="3"/>
        <v>26.083333333335759</v>
      </c>
      <c r="D145" s="2">
        <v>150</v>
      </c>
      <c r="F145" s="1">
        <v>26.083333333335759</v>
      </c>
      <c r="G145" s="2">
        <v>150</v>
      </c>
    </row>
    <row r="146" spans="1:8" x14ac:dyDescent="0.3">
      <c r="A146" t="s">
        <v>60</v>
      </c>
      <c r="B146" s="7">
        <v>36265.333333333336</v>
      </c>
      <c r="C146" s="1">
        <f t="shared" si="3"/>
        <v>26.333333333335759</v>
      </c>
      <c r="D146" s="2">
        <v>150</v>
      </c>
      <c r="F146" s="1">
        <v>26.333333333335759</v>
      </c>
      <c r="G146" s="2">
        <v>150</v>
      </c>
    </row>
    <row r="147" spans="1:8" x14ac:dyDescent="0.3">
      <c r="A147" t="s">
        <v>60</v>
      </c>
      <c r="B147" s="7">
        <v>36265.708333333336</v>
      </c>
      <c r="C147" s="1">
        <f t="shared" si="3"/>
        <v>26.708333333335759</v>
      </c>
      <c r="D147" s="2">
        <v>134</v>
      </c>
      <c r="F147" s="8">
        <v>26.708333333335759</v>
      </c>
      <c r="G147" s="9">
        <v>134</v>
      </c>
      <c r="H147">
        <v>9</v>
      </c>
    </row>
    <row r="148" spans="1:8" x14ac:dyDescent="0.3">
      <c r="A148" t="s">
        <v>60</v>
      </c>
      <c r="B148" s="7">
        <v>36266.083333333336</v>
      </c>
      <c r="C148" s="1">
        <f t="shared" si="3"/>
        <v>27.083333333335759</v>
      </c>
      <c r="D148" s="2">
        <v>134</v>
      </c>
      <c r="F148" s="1">
        <v>27.083333333335759</v>
      </c>
      <c r="G148" s="2">
        <v>134</v>
      </c>
    </row>
    <row r="149" spans="1:8" x14ac:dyDescent="0.3">
      <c r="A149" t="s">
        <v>60</v>
      </c>
      <c r="B149" s="7">
        <v>36266.354166666664</v>
      </c>
      <c r="C149" s="1">
        <f t="shared" si="3"/>
        <v>27.354166666664241</v>
      </c>
      <c r="D149" s="2">
        <v>129</v>
      </c>
      <c r="F149" s="1">
        <v>27.354166666664241</v>
      </c>
      <c r="G149" s="2">
        <v>129</v>
      </c>
    </row>
    <row r="150" spans="1:8" x14ac:dyDescent="0.3">
      <c r="A150" t="s">
        <v>60</v>
      </c>
      <c r="B150" s="7">
        <v>36266.770833333336</v>
      </c>
      <c r="C150" s="8">
        <f t="shared" si="3"/>
        <v>27.770833333335759</v>
      </c>
      <c r="D150" s="9">
        <v>142</v>
      </c>
      <c r="E150">
        <v>6</v>
      </c>
      <c r="F150" s="10">
        <v>27.770833333335759</v>
      </c>
      <c r="G150" s="11">
        <v>142</v>
      </c>
    </row>
    <row r="151" spans="1:8" x14ac:dyDescent="0.3">
      <c r="A151" t="s">
        <v>60</v>
      </c>
      <c r="B151" s="7">
        <v>36267.0625</v>
      </c>
      <c r="C151" s="1">
        <f t="shared" si="3"/>
        <v>28.0625</v>
      </c>
      <c r="D151" s="2">
        <v>128</v>
      </c>
      <c r="F151" s="1">
        <v>28.0625</v>
      </c>
      <c r="G151" s="2">
        <v>128</v>
      </c>
    </row>
    <row r="152" spans="1:8" x14ac:dyDescent="0.3">
      <c r="A152" t="s">
        <v>60</v>
      </c>
      <c r="B152" s="7">
        <v>36267.4375</v>
      </c>
      <c r="C152" s="1">
        <f t="shared" si="3"/>
        <v>28.4375</v>
      </c>
      <c r="D152" s="2">
        <v>132</v>
      </c>
      <c r="F152" s="1">
        <v>28.4375</v>
      </c>
      <c r="G152" s="2">
        <v>132</v>
      </c>
    </row>
    <row r="153" spans="1:8" x14ac:dyDescent="0.3">
      <c r="A153" t="s">
        <v>60</v>
      </c>
      <c r="B153" s="7">
        <v>36267.708333333336</v>
      </c>
      <c r="C153" s="1">
        <f t="shared" si="3"/>
        <v>28.708333333335759</v>
      </c>
      <c r="D153" s="2">
        <v>125</v>
      </c>
      <c r="F153" s="1">
        <v>28.708333333335759</v>
      </c>
      <c r="G153" s="2">
        <v>125</v>
      </c>
    </row>
    <row r="154" spans="1:8" x14ac:dyDescent="0.3">
      <c r="A154" t="s">
        <v>60</v>
      </c>
      <c r="B154" s="7">
        <v>36268</v>
      </c>
      <c r="C154" s="1">
        <f t="shared" si="3"/>
        <v>29</v>
      </c>
      <c r="D154" s="2">
        <v>160</v>
      </c>
      <c r="F154" s="1">
        <v>29</v>
      </c>
      <c r="G154" s="2">
        <v>160</v>
      </c>
    </row>
    <row r="155" spans="1:8" x14ac:dyDescent="0.3">
      <c r="A155" t="s">
        <v>60</v>
      </c>
      <c r="B155" s="7">
        <v>36268.354166666664</v>
      </c>
      <c r="C155" s="1">
        <f t="shared" si="3"/>
        <v>29.354166666664241</v>
      </c>
      <c r="D155" s="2">
        <v>150</v>
      </c>
      <c r="F155" s="1">
        <v>29.354166666664241</v>
      </c>
      <c r="G155" s="2">
        <v>150</v>
      </c>
    </row>
    <row r="156" spans="1:8" x14ac:dyDescent="0.3">
      <c r="A156" t="s">
        <v>60</v>
      </c>
      <c r="B156" s="7">
        <v>36268.666666666664</v>
      </c>
      <c r="C156" s="8">
        <f t="shared" si="3"/>
        <v>29.666666666664241</v>
      </c>
      <c r="D156" s="9">
        <v>144</v>
      </c>
      <c r="E156">
        <v>6</v>
      </c>
      <c r="F156" s="8">
        <v>29.666666666664241</v>
      </c>
      <c r="G156" s="9">
        <v>144</v>
      </c>
      <c r="H156">
        <v>9</v>
      </c>
    </row>
    <row r="158" spans="1:8" x14ac:dyDescent="0.3">
      <c r="E158">
        <f>SUM(E2:E156)</f>
        <v>155</v>
      </c>
      <c r="H158">
        <f>SUM(H2:H156)</f>
        <v>155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51a-2cD03-04</vt:lpstr>
      <vt:lpstr>51a-2cD01-02</vt:lpstr>
      <vt:lpstr>HR051a-2c</vt:lpstr>
      <vt:lpstr>HR051a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Germaine</dc:creator>
  <cp:lastModifiedBy>Germaine</cp:lastModifiedBy>
  <dcterms:created xsi:type="dcterms:W3CDTF">2025-01-28T22:03:02Z</dcterms:created>
  <dcterms:modified xsi:type="dcterms:W3CDTF">2025-06-03T21:46:36Z</dcterms:modified>
</cp:coreProperties>
</file>