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im\Desktop\Для пугу\ОИТиКГ\лаба 4\"/>
    </mc:Choice>
  </mc:AlternateContent>
  <bookViews>
    <workbookView xWindow="0" yWindow="0" windowWidth="23040" windowHeight="9192" activeTab="2"/>
  </bookViews>
  <sheets>
    <sheet name="Баллы" sheetId="1" r:id="rId1"/>
    <sheet name="Итог" sheetId="2" r:id="rId2"/>
    <sheet name="Логарифм" sheetId="3" r:id="rId3"/>
    <sheet name="Логарифмическая Функция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2" i="3"/>
  <c r="B3" i="3" l="1"/>
  <c r="B4" i="3"/>
  <c r="B5" i="3"/>
  <c r="B6" i="3"/>
  <c r="B7" i="3"/>
  <c r="B8" i="3"/>
  <c r="B9" i="3"/>
  <c r="B10" i="3"/>
  <c r="B11" i="3"/>
  <c r="B12" i="3"/>
  <c r="B2" i="3"/>
  <c r="B5" i="2"/>
  <c r="B4" i="2"/>
  <c r="B3" i="2"/>
  <c r="B2" i="2"/>
  <c r="G14" i="1" l="1"/>
  <c r="H14" i="1"/>
  <c r="F14" i="1"/>
  <c r="G13" i="1"/>
  <c r="H13" i="1"/>
  <c r="F13" i="1"/>
  <c r="G12" i="1"/>
  <c r="H12" i="1"/>
  <c r="F1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<sst xmlns="http://schemas.openxmlformats.org/spreadsheetml/2006/main" count="52" uniqueCount="51">
  <si>
    <t>№ п/п</t>
  </si>
  <si>
    <t>Фамилия</t>
  </si>
  <si>
    <t>Имя</t>
  </si>
  <si>
    <t>Отчество</t>
  </si>
  <si>
    <t>Аттестат,                  50 - 100 баллов</t>
  </si>
  <si>
    <t>Предмет 1               50 - 100 баллов</t>
  </si>
  <si>
    <t>Предмет 2                 50 - 100 баллов</t>
  </si>
  <si>
    <t>Предмет 3                50 - 100 баллов</t>
  </si>
  <si>
    <t>Всего баллов</t>
  </si>
  <si>
    <t>Средний балл</t>
  </si>
  <si>
    <t>Минимальный балл по предмету</t>
  </si>
  <si>
    <t>Средний балл по предметам</t>
  </si>
  <si>
    <t>Максимальный балл по предметам</t>
  </si>
  <si>
    <t>Первенецкий</t>
  </si>
  <si>
    <t>Иванькович</t>
  </si>
  <si>
    <t>Антон</t>
  </si>
  <si>
    <t>Кирилл</t>
  </si>
  <si>
    <t>Игоревич</t>
  </si>
  <si>
    <t>Олегович</t>
  </si>
  <si>
    <t>Мавров</t>
  </si>
  <si>
    <t>Магда</t>
  </si>
  <si>
    <t>Маер</t>
  </si>
  <si>
    <t>Малышев</t>
  </si>
  <si>
    <t>Малько</t>
  </si>
  <si>
    <t>Мальцев</t>
  </si>
  <si>
    <t>Манихин</t>
  </si>
  <si>
    <t>Мантур</t>
  </si>
  <si>
    <t>Анна</t>
  </si>
  <si>
    <t>Илья</t>
  </si>
  <si>
    <t>Максим</t>
  </si>
  <si>
    <t>Татьяна</t>
  </si>
  <si>
    <t>Игорь</t>
  </si>
  <si>
    <t>Назар</t>
  </si>
  <si>
    <t>Дима</t>
  </si>
  <si>
    <t>Егоровна</t>
  </si>
  <si>
    <t>Артёмов</t>
  </si>
  <si>
    <t>Николаевна</t>
  </si>
  <si>
    <t>Владимирович</t>
  </si>
  <si>
    <t>Максимович</t>
  </si>
  <si>
    <t>Тимофеевич</t>
  </si>
  <si>
    <t>Кириллович</t>
  </si>
  <si>
    <t>Юрьевич</t>
  </si>
  <si>
    <t>Количество баллов</t>
  </si>
  <si>
    <t>Количиство студентов</t>
  </si>
  <si>
    <t>&lt; 150</t>
  </si>
  <si>
    <t>150 - 250</t>
  </si>
  <si>
    <t>&gt; 250</t>
  </si>
  <si>
    <t>Всего студентов</t>
  </si>
  <si>
    <t>x</t>
  </si>
  <si>
    <t>Y(x)</t>
  </si>
  <si>
    <t>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</si>
</sst>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/>
    <xf numFmtId="0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8" xfId="0" applyFont="1" applyBorder="1" applyAlignment="1"/>
    <xf numFmtId="0" fontId="1" fillId="0" borderId="13" xfId="0" applyFont="1" applyBorder="1" applyAlignment="1"/>
    <xf numFmtId="0" fontId="1" fillId="0" borderId="19" xfId="0" applyFont="1" applyBorder="1" applyAlignment="1"/>
    <xf numFmtId="0" fontId="1" fillId="0" borderId="14" xfId="0" applyFont="1" applyBorder="1" applyAlignment="1"/>
    <xf numFmtId="0" fontId="1" fillId="0" borderId="20" xfId="0" applyFont="1" applyBorder="1" applyAlignment="1"/>
    <xf numFmtId="0" fontId="1" fillId="0" borderId="15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</a:p>
          <a:p>
            <a:pPr>
              <a:defRPr/>
            </a:pPr>
            <a:r>
              <a:rPr lang="ru-RU" baseline="0"/>
              <a:t> балл</a:t>
            </a:r>
            <a:endParaRPr lang="ru-RU"/>
          </a:p>
        </c:rich>
      </c:tx>
      <c:layout>
        <c:manualLayout>
          <c:xMode val="edge"/>
          <c:yMode val="edge"/>
          <c:x val="0.41385411198600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Баллы!$B$2:$B$11</c:f>
              <c:strCache>
                <c:ptCount val="10"/>
                <c:pt idx="0">
                  <c:v>Первенецкий</c:v>
                </c:pt>
                <c:pt idx="1">
                  <c:v>Иванькович</c:v>
                </c:pt>
                <c:pt idx="2">
                  <c:v>Мавров</c:v>
                </c:pt>
                <c:pt idx="3">
                  <c:v>Магда</c:v>
                </c:pt>
                <c:pt idx="4">
                  <c:v>Маер</c:v>
                </c:pt>
                <c:pt idx="5">
                  <c:v>Малышев</c:v>
                </c:pt>
                <c:pt idx="6">
                  <c:v>Малько</c:v>
                </c:pt>
                <c:pt idx="7">
                  <c:v>Мальцев</c:v>
                </c:pt>
                <c:pt idx="8">
                  <c:v>Манихин</c:v>
                </c:pt>
                <c:pt idx="9">
                  <c:v>Мантур</c:v>
                </c:pt>
              </c:strCache>
            </c:strRef>
          </c:cat>
          <c:val>
            <c:numRef>
              <c:f>Баллы!$J$2:$J$11</c:f>
              <c:numCache>
                <c:formatCode>0.00</c:formatCode>
                <c:ptCount val="10"/>
                <c:pt idx="0">
                  <c:v>66</c:v>
                </c:pt>
                <c:pt idx="1">
                  <c:v>19</c:v>
                </c:pt>
                <c:pt idx="2">
                  <c:v>98.333333333333329</c:v>
                </c:pt>
                <c:pt idx="3">
                  <c:v>48</c:v>
                </c:pt>
                <c:pt idx="4">
                  <c:v>59.666666666666664</c:v>
                </c:pt>
                <c:pt idx="5">
                  <c:v>60</c:v>
                </c:pt>
                <c:pt idx="6">
                  <c:v>47</c:v>
                </c:pt>
                <c:pt idx="7">
                  <c:v>75</c:v>
                </c:pt>
                <c:pt idx="8">
                  <c:v>41</c:v>
                </c:pt>
                <c:pt idx="9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27C-9916-3BE8501A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61184"/>
        <c:axId val="504957904"/>
      </c:barChart>
      <c:catAx>
        <c:axId val="5049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57904"/>
        <c:crosses val="autoZero"/>
        <c:auto val="1"/>
        <c:lblAlgn val="ctr"/>
        <c:lblOffset val="100"/>
        <c:noMultiLvlLbl val="0"/>
      </c:catAx>
      <c:valAx>
        <c:axId val="5049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1184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сумма баллов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8D-4D23-8F90-038971A6FB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8D-4D23-8F90-038971A6FB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28D-4D23-8F90-038971A6FB55}"/>
              </c:ext>
            </c:extLst>
          </c:dPt>
          <c:cat>
            <c:strRef>
              <c:f>Итог!$A$2:$A$4</c:f>
              <c:strCache>
                <c:ptCount val="3"/>
                <c:pt idx="0">
                  <c:v>&lt; 150</c:v>
                </c:pt>
                <c:pt idx="1">
                  <c:v>150 - 250</c:v>
                </c:pt>
                <c:pt idx="2">
                  <c:v>&gt; 250</c:v>
                </c:pt>
              </c:strCache>
            </c:strRef>
          </c:cat>
          <c:val>
            <c:numRef>
              <c:f>Итог!$B$2:$B$4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F-4581-A115-6A93B529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Логарифм!$A$1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Логарифм!$A$2:$A$12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1.21</c:v>
                </c:pt>
                <c:pt idx="7">
                  <c:v>1.41</c:v>
                </c:pt>
                <c:pt idx="8">
                  <c:v>1.61</c:v>
                </c:pt>
                <c:pt idx="9">
                  <c:v>1.81</c:v>
                </c:pt>
                <c:pt idx="10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E-44A1-B6B0-6B308C81400D}"/>
            </c:ext>
          </c:extLst>
        </c:ser>
        <c:ser>
          <c:idx val="1"/>
          <c:order val="1"/>
          <c:tx>
            <c:strRef>
              <c:f>Логарифм!$B$1</c:f>
              <c:strCache>
                <c:ptCount val="1"/>
                <c:pt idx="0">
                  <c:v>Y(x)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Логарифм!$B$2:$B$12</c:f>
              <c:numCache>
                <c:formatCode>General</c:formatCode>
                <c:ptCount val="11"/>
                <c:pt idx="0">
                  <c:v>-6.6438561897747244</c:v>
                </c:pt>
                <c:pt idx="1">
                  <c:v>-2.2515387669959646</c:v>
                </c:pt>
                <c:pt idx="2">
                  <c:v>-1.2863041851566412</c:v>
                </c:pt>
                <c:pt idx="3">
                  <c:v>-0.71311885221183846</c:v>
                </c:pt>
                <c:pt idx="4">
                  <c:v>-0.30400618689009989</c:v>
                </c:pt>
                <c:pt idx="5">
                  <c:v>1.4355292977070055E-2</c:v>
                </c:pt>
                <c:pt idx="6">
                  <c:v>0.27500704749986982</c:v>
                </c:pt>
                <c:pt idx="7">
                  <c:v>0.49569516262406882</c:v>
                </c:pt>
                <c:pt idx="8">
                  <c:v>0.68706068833989242</c:v>
                </c:pt>
                <c:pt idx="9">
                  <c:v>0.85598969730848073</c:v>
                </c:pt>
                <c:pt idx="10">
                  <c:v>1.0071955014042038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E-44A1-B6B0-6B308C81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45776"/>
        <c:axId val="911746104"/>
      </c:lineChart>
      <c:catAx>
        <c:axId val="91174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46104"/>
        <c:crosses val="autoZero"/>
        <c:auto val="1"/>
        <c:lblAlgn val="ctr"/>
        <c:lblOffset val="100"/>
        <c:noMultiLvlLbl val="0"/>
      </c:catAx>
      <c:valAx>
        <c:axId val="9117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Логарифм!$B$1</c:f>
              <c:strCache>
                <c:ptCount val="1"/>
                <c:pt idx="0">
                  <c:v>Y(x)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Логарифм!$B$2:$B$12</c:f>
              <c:numCache>
                <c:formatCode>General</c:formatCode>
                <c:ptCount val="11"/>
                <c:pt idx="0">
                  <c:v>-6.6438561897747244</c:v>
                </c:pt>
                <c:pt idx="1">
                  <c:v>-2.2515387669959646</c:v>
                </c:pt>
                <c:pt idx="2">
                  <c:v>-1.2863041851566412</c:v>
                </c:pt>
                <c:pt idx="3">
                  <c:v>-0.71311885221183846</c:v>
                </c:pt>
                <c:pt idx="4">
                  <c:v>-0.30400618689009989</c:v>
                </c:pt>
                <c:pt idx="5">
                  <c:v>1.4355292977070055E-2</c:v>
                </c:pt>
                <c:pt idx="6">
                  <c:v>0.27500704749986982</c:v>
                </c:pt>
                <c:pt idx="7">
                  <c:v>0.49569516262406882</c:v>
                </c:pt>
                <c:pt idx="8">
                  <c:v>0.68706068833989242</c:v>
                </c:pt>
                <c:pt idx="9">
                  <c:v>0.85598969730848073</c:v>
                </c:pt>
                <c:pt idx="10">
                  <c:v>1.0071955014042038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4-44B7-A963-83C13C2CEBED}"/>
            </c:ext>
          </c:extLst>
        </c:ser>
        <c:ser>
          <c:idx val="1"/>
          <c:order val="1"/>
          <c:tx>
            <c:strRef>
              <c:f>Логарифм!$C$1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Логарифм!$C$2:$C$12</c:f>
              <c:numCache>
                <c:formatCode>General</c:formatCode>
                <c:ptCount val="11"/>
                <c:pt idx="0">
                  <c:v>-4.1918065485787688</c:v>
                </c:pt>
                <c:pt idx="1">
                  <c:v>-1.4205627994173469</c:v>
                </c:pt>
                <c:pt idx="2">
                  <c:v>-0.81156758255881389</c:v>
                </c:pt>
                <c:pt idx="3">
                  <c:v>-0.44992790169317576</c:v>
                </c:pt>
                <c:pt idx="4">
                  <c:v>-0.19180654857876914</c:v>
                </c:pt>
                <c:pt idx="5">
                  <c:v>9.0571814604688827E-3</c:v>
                </c:pt>
                <c:pt idx="6">
                  <c:v>0.17351012870950691</c:v>
                </c:pt>
                <c:pt idx="7">
                  <c:v>0.31274882680096722</c:v>
                </c:pt>
                <c:pt idx="8">
                  <c:v>0.43348703078292422</c:v>
                </c:pt>
                <c:pt idx="9">
                  <c:v>0.54006936878254608</c:v>
                </c:pt>
                <c:pt idx="10">
                  <c:v>0.6354696094992347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4-44B7-A963-83C13C2C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99928"/>
        <c:axId val="754601896"/>
      </c:lineChart>
      <c:catAx>
        <c:axId val="754599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01896"/>
        <c:crosses val="autoZero"/>
        <c:auto val="1"/>
        <c:lblAlgn val="ctr"/>
        <c:lblOffset val="100"/>
        <c:noMultiLvlLbl val="0"/>
      </c:catAx>
      <c:valAx>
        <c:axId val="754601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9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Логарифм!$A$1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Логарифм!$A$2:$A$12</c:f>
              <c:numCache>
                <c:formatCode>General</c:formatCode>
                <c:ptCount val="11"/>
                <c:pt idx="0">
                  <c:v>0.01</c:v>
                </c:pt>
                <c:pt idx="1">
                  <c:v>0.21</c:v>
                </c:pt>
                <c:pt idx="2">
                  <c:v>0.41</c:v>
                </c:pt>
                <c:pt idx="3">
                  <c:v>0.61</c:v>
                </c:pt>
                <c:pt idx="4">
                  <c:v>0.81</c:v>
                </c:pt>
                <c:pt idx="5">
                  <c:v>1.01</c:v>
                </c:pt>
                <c:pt idx="6">
                  <c:v>1.21</c:v>
                </c:pt>
                <c:pt idx="7">
                  <c:v>1.41</c:v>
                </c:pt>
                <c:pt idx="8">
                  <c:v>1.61</c:v>
                </c:pt>
                <c:pt idx="9">
                  <c:v>1.81</c:v>
                </c:pt>
                <c:pt idx="10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E-40B3-945D-41C463BE8774}"/>
            </c:ext>
          </c:extLst>
        </c:ser>
        <c:ser>
          <c:idx val="1"/>
          <c:order val="1"/>
          <c:tx>
            <c:strRef>
              <c:f>Логарифм!$B$1</c:f>
              <c:strCache>
                <c:ptCount val="1"/>
                <c:pt idx="0">
                  <c:v>Y(x)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Логарифм!$B$2:$B$12</c:f>
              <c:numCache>
                <c:formatCode>General</c:formatCode>
                <c:ptCount val="11"/>
                <c:pt idx="0">
                  <c:v>-6.6438561897747244</c:v>
                </c:pt>
                <c:pt idx="1">
                  <c:v>-2.2515387669959646</c:v>
                </c:pt>
                <c:pt idx="2">
                  <c:v>-1.2863041851566412</c:v>
                </c:pt>
                <c:pt idx="3">
                  <c:v>-0.71311885221183846</c:v>
                </c:pt>
                <c:pt idx="4">
                  <c:v>-0.30400618689009989</c:v>
                </c:pt>
                <c:pt idx="5">
                  <c:v>1.4355292977070055E-2</c:v>
                </c:pt>
                <c:pt idx="6">
                  <c:v>0.27500704749986982</c:v>
                </c:pt>
                <c:pt idx="7">
                  <c:v>0.49569516262406882</c:v>
                </c:pt>
                <c:pt idx="8">
                  <c:v>0.68706068833989242</c:v>
                </c:pt>
                <c:pt idx="9">
                  <c:v>0.85598969730848073</c:v>
                </c:pt>
                <c:pt idx="10">
                  <c:v>1.0071955014042038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E-40B3-945D-41C463BE8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45776"/>
        <c:axId val="911746104"/>
      </c:lineChart>
      <c:catAx>
        <c:axId val="91174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46104"/>
        <c:crosses val="autoZero"/>
        <c:auto val="1"/>
        <c:lblAlgn val="ctr"/>
        <c:lblOffset val="100"/>
        <c:noMultiLvlLbl val="0"/>
      </c:catAx>
      <c:valAx>
        <c:axId val="9117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>
            <a:solidFill>
              <a:srgbClr val="7030A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7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14</xdr:row>
      <xdr:rowOff>125730</xdr:rowOff>
    </xdr:from>
    <xdr:to>
      <xdr:col>6</xdr:col>
      <xdr:colOff>731520</xdr:colOff>
      <xdr:row>29</xdr:row>
      <xdr:rowOff>125730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323850</xdr:rowOff>
    </xdr:from>
    <xdr:to>
      <xdr:col>10</xdr:col>
      <xdr:colOff>297180</xdr:colOff>
      <xdr:row>14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2</xdr:row>
      <xdr:rowOff>26670</xdr:rowOff>
    </xdr:from>
    <xdr:to>
      <xdr:col>11</xdr:col>
      <xdr:colOff>251460</xdr:colOff>
      <xdr:row>17</xdr:row>
      <xdr:rowOff>26670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464820</xdr:colOff>
      <xdr:row>2</xdr:row>
      <xdr:rowOff>11430</xdr:rowOff>
    </xdr:from>
    <xdr:to>
      <xdr:col>20</xdr:col>
      <xdr:colOff>160020</xdr:colOff>
      <xdr:row>17</xdr:row>
      <xdr:rowOff>11430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167640</xdr:rowOff>
    </xdr:from>
    <xdr:to>
      <xdr:col>10</xdr:col>
      <xdr:colOff>312420</xdr:colOff>
      <xdr:row>17</xdr:row>
      <xdr:rowOff>167640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8" sqref="F8"/>
    </sheetView>
  </sheetViews>
  <sheetFormatPr defaultRowHeight="14.4" x14ac:dyDescent="0.3"/>
  <cols>
    <col min="2" max="2" width="12.109375" customWidth="1"/>
    <col min="3" max="4" width="13.77734375" customWidth="1"/>
    <col min="5" max="5" width="16.88671875" style="1" customWidth="1"/>
    <col min="6" max="6" width="11.21875" customWidth="1"/>
    <col min="7" max="7" width="11.33203125" customWidth="1"/>
    <col min="8" max="8" width="13.6640625" customWidth="1"/>
  </cols>
  <sheetData>
    <row r="1" spans="1:10" ht="45.6" customHeight="1" thickBot="1" x14ac:dyDescent="0.35">
      <c r="A1" s="18" t="s">
        <v>0</v>
      </c>
      <c r="B1" s="19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3" t="s">
        <v>9</v>
      </c>
    </row>
    <row r="2" spans="1:10" x14ac:dyDescent="0.3">
      <c r="A2" s="8">
        <v>1</v>
      </c>
      <c r="B2" s="2" t="s">
        <v>13</v>
      </c>
      <c r="C2" s="3" t="s">
        <v>15</v>
      </c>
      <c r="D2" s="2" t="s">
        <v>17</v>
      </c>
      <c r="E2" s="12">
        <v>84</v>
      </c>
      <c r="F2" s="13">
        <v>55</v>
      </c>
      <c r="G2" s="13">
        <v>68</v>
      </c>
      <c r="H2" s="13">
        <v>75</v>
      </c>
      <c r="I2" s="13">
        <f>SUM(F2,G2,H2)</f>
        <v>198</v>
      </c>
      <c r="J2" s="24">
        <f>AVERAGE(F2,G2,H2)</f>
        <v>66</v>
      </c>
    </row>
    <row r="3" spans="1:10" x14ac:dyDescent="0.3">
      <c r="A3" s="9">
        <v>2</v>
      </c>
      <c r="B3" s="4" t="s">
        <v>14</v>
      </c>
      <c r="C3" s="5" t="s">
        <v>16</v>
      </c>
      <c r="D3" s="4" t="s">
        <v>18</v>
      </c>
      <c r="E3" s="14">
        <v>53</v>
      </c>
      <c r="F3" s="15">
        <v>30</v>
      </c>
      <c r="G3" s="15">
        <v>12</v>
      </c>
      <c r="H3" s="15">
        <v>15</v>
      </c>
      <c r="I3" s="15">
        <f t="shared" ref="I3:I11" si="0">SUM(F3,G3,H3)</f>
        <v>57</v>
      </c>
      <c r="J3" s="25">
        <f t="shared" ref="J3:J11" si="1">AVERAGE(F3,G3,H3)</f>
        <v>19</v>
      </c>
    </row>
    <row r="4" spans="1:10" x14ac:dyDescent="0.3">
      <c r="A4" s="10">
        <v>3</v>
      </c>
      <c r="B4" s="4" t="s">
        <v>19</v>
      </c>
      <c r="C4" s="5" t="s">
        <v>33</v>
      </c>
      <c r="D4" s="4" t="s">
        <v>35</v>
      </c>
      <c r="E4" s="14">
        <v>97</v>
      </c>
      <c r="F4" s="15">
        <v>97</v>
      </c>
      <c r="G4" s="15">
        <v>98</v>
      </c>
      <c r="H4" s="15">
        <v>100</v>
      </c>
      <c r="I4" s="15">
        <f t="shared" si="0"/>
        <v>295</v>
      </c>
      <c r="J4" s="25">
        <f t="shared" si="1"/>
        <v>98.333333333333329</v>
      </c>
    </row>
    <row r="5" spans="1:10" x14ac:dyDescent="0.3">
      <c r="A5" s="10">
        <v>4</v>
      </c>
      <c r="B5" s="4" t="s">
        <v>20</v>
      </c>
      <c r="C5" s="5" t="s">
        <v>30</v>
      </c>
      <c r="D5" s="4" t="s">
        <v>34</v>
      </c>
      <c r="E5" s="14">
        <v>69</v>
      </c>
      <c r="F5" s="15">
        <v>45</v>
      </c>
      <c r="G5" s="15">
        <v>67</v>
      </c>
      <c r="H5" s="15">
        <v>32</v>
      </c>
      <c r="I5" s="15">
        <f t="shared" si="0"/>
        <v>144</v>
      </c>
      <c r="J5" s="25">
        <f t="shared" si="1"/>
        <v>48</v>
      </c>
    </row>
    <row r="6" spans="1:10" x14ac:dyDescent="0.3">
      <c r="A6" s="10">
        <v>5</v>
      </c>
      <c r="B6" s="4" t="s">
        <v>21</v>
      </c>
      <c r="C6" s="5" t="s">
        <v>31</v>
      </c>
      <c r="D6" s="4" t="s">
        <v>37</v>
      </c>
      <c r="E6" s="14">
        <v>44</v>
      </c>
      <c r="F6" s="15">
        <v>50</v>
      </c>
      <c r="G6" s="15">
        <v>73</v>
      </c>
      <c r="H6" s="15">
        <v>56</v>
      </c>
      <c r="I6" s="15">
        <f t="shared" si="0"/>
        <v>179</v>
      </c>
      <c r="J6" s="25">
        <f t="shared" si="1"/>
        <v>59.666666666666664</v>
      </c>
    </row>
    <row r="7" spans="1:10" x14ac:dyDescent="0.3">
      <c r="A7" s="10">
        <v>6</v>
      </c>
      <c r="B7" s="4" t="s">
        <v>22</v>
      </c>
      <c r="C7" s="5" t="s">
        <v>32</v>
      </c>
      <c r="D7" s="4" t="s">
        <v>41</v>
      </c>
      <c r="E7" s="14">
        <v>78</v>
      </c>
      <c r="F7" s="15">
        <v>60</v>
      </c>
      <c r="G7" s="15">
        <v>55</v>
      </c>
      <c r="H7" s="15">
        <v>65</v>
      </c>
      <c r="I7" s="15">
        <f t="shared" si="0"/>
        <v>180</v>
      </c>
      <c r="J7" s="25">
        <f t="shared" si="1"/>
        <v>60</v>
      </c>
    </row>
    <row r="8" spans="1:10" x14ac:dyDescent="0.3">
      <c r="A8" s="10">
        <v>7</v>
      </c>
      <c r="B8" s="4" t="s">
        <v>23</v>
      </c>
      <c r="C8" s="5" t="s">
        <v>27</v>
      </c>
      <c r="D8" s="4" t="s">
        <v>36</v>
      </c>
      <c r="E8" s="14">
        <v>19</v>
      </c>
      <c r="F8" s="15">
        <v>21</v>
      </c>
      <c r="G8" s="15">
        <v>33</v>
      </c>
      <c r="H8" s="15">
        <v>87</v>
      </c>
      <c r="I8" s="15">
        <f t="shared" si="0"/>
        <v>141</v>
      </c>
      <c r="J8" s="25">
        <f t="shared" si="1"/>
        <v>47</v>
      </c>
    </row>
    <row r="9" spans="1:10" x14ac:dyDescent="0.3">
      <c r="A9" s="10">
        <v>8</v>
      </c>
      <c r="B9" s="4" t="s">
        <v>24</v>
      </c>
      <c r="C9" s="5" t="s">
        <v>16</v>
      </c>
      <c r="D9" s="4" t="s">
        <v>38</v>
      </c>
      <c r="E9" s="14">
        <v>50</v>
      </c>
      <c r="F9" s="15">
        <v>46</v>
      </c>
      <c r="G9" s="15">
        <v>89</v>
      </c>
      <c r="H9" s="15">
        <v>90</v>
      </c>
      <c r="I9" s="15">
        <f t="shared" si="0"/>
        <v>225</v>
      </c>
      <c r="J9" s="25">
        <f t="shared" si="1"/>
        <v>75</v>
      </c>
    </row>
    <row r="10" spans="1:10" x14ac:dyDescent="0.3">
      <c r="A10" s="10">
        <v>9</v>
      </c>
      <c r="B10" s="4" t="s">
        <v>25</v>
      </c>
      <c r="C10" s="5" t="s">
        <v>28</v>
      </c>
      <c r="D10" s="4" t="s">
        <v>39</v>
      </c>
      <c r="E10" s="14">
        <v>66</v>
      </c>
      <c r="F10" s="15">
        <v>34</v>
      </c>
      <c r="G10" s="15">
        <v>54</v>
      </c>
      <c r="H10" s="15">
        <v>35</v>
      </c>
      <c r="I10" s="15">
        <f t="shared" si="0"/>
        <v>123</v>
      </c>
      <c r="J10" s="25">
        <f t="shared" si="1"/>
        <v>41</v>
      </c>
    </row>
    <row r="11" spans="1:10" ht="15" thickBot="1" x14ac:dyDescent="0.35">
      <c r="A11" s="11">
        <v>10</v>
      </c>
      <c r="B11" s="6" t="s">
        <v>26</v>
      </c>
      <c r="C11" s="7" t="s">
        <v>29</v>
      </c>
      <c r="D11" s="6" t="s">
        <v>40</v>
      </c>
      <c r="E11" s="16">
        <v>87</v>
      </c>
      <c r="F11" s="17">
        <v>88</v>
      </c>
      <c r="G11" s="17">
        <v>56</v>
      </c>
      <c r="H11" s="17">
        <v>76</v>
      </c>
      <c r="I11" s="17">
        <f t="shared" si="0"/>
        <v>220</v>
      </c>
      <c r="J11" s="26">
        <f t="shared" si="1"/>
        <v>73.333333333333329</v>
      </c>
    </row>
    <row r="12" spans="1:10" ht="18.600000000000001" customHeight="1" x14ac:dyDescent="0.3">
      <c r="A12" s="29" t="s">
        <v>10</v>
      </c>
      <c r="B12" s="30"/>
      <c r="C12" s="30"/>
      <c r="D12" s="30"/>
      <c r="E12" s="30"/>
      <c r="F12" s="13">
        <f>MIN(F2:F11)</f>
        <v>21</v>
      </c>
      <c r="G12" s="13">
        <f t="shared" ref="G12:H12" si="2">MIN(G2:G11)</f>
        <v>12</v>
      </c>
      <c r="H12" s="13">
        <f t="shared" si="2"/>
        <v>15</v>
      </c>
      <c r="I12" s="13"/>
      <c r="J12" s="3"/>
    </row>
    <row r="13" spans="1:10" ht="19.8" customHeight="1" x14ac:dyDescent="0.3">
      <c r="A13" s="31" t="s">
        <v>11</v>
      </c>
      <c r="B13" s="32"/>
      <c r="C13" s="32"/>
      <c r="D13" s="32"/>
      <c r="E13" s="32"/>
      <c r="F13" s="15">
        <f>AVERAGE(F2:F11)</f>
        <v>52.6</v>
      </c>
      <c r="G13" s="15">
        <f t="shared" ref="G13:H13" si="3">AVERAGE(G2:G11)</f>
        <v>60.5</v>
      </c>
      <c r="H13" s="15">
        <f t="shared" si="3"/>
        <v>63.1</v>
      </c>
      <c r="I13" s="15"/>
      <c r="J13" s="5"/>
    </row>
    <row r="14" spans="1:10" ht="21" customHeight="1" thickBot="1" x14ac:dyDescent="0.35">
      <c r="A14" s="33" t="s">
        <v>12</v>
      </c>
      <c r="B14" s="34"/>
      <c r="C14" s="34"/>
      <c r="D14" s="34"/>
      <c r="E14" s="34"/>
      <c r="F14" s="17">
        <f>MAX(F2:F11)</f>
        <v>97</v>
      </c>
      <c r="G14" s="17">
        <f t="shared" ref="G14:H14" si="4">MAX(G2:G11)</f>
        <v>98</v>
      </c>
      <c r="H14" s="17">
        <f t="shared" si="4"/>
        <v>100</v>
      </c>
      <c r="I14" s="17"/>
      <c r="J14" s="7"/>
    </row>
  </sheetData>
  <mergeCells count="3">
    <mergeCell ref="A12:E12"/>
    <mergeCell ref="A13:E13"/>
    <mergeCell ref="A14:E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M4" sqref="M4"/>
    </sheetView>
  </sheetViews>
  <sheetFormatPr defaultRowHeight="14.4" x14ac:dyDescent="0.3"/>
  <cols>
    <col min="1" max="1" width="15.6640625" customWidth="1"/>
    <col min="2" max="2" width="13.5546875" customWidth="1"/>
  </cols>
  <sheetData>
    <row r="1" spans="1:2" ht="26.4" customHeight="1" x14ac:dyDescent="0.3">
      <c r="A1" s="27" t="s">
        <v>42</v>
      </c>
      <c r="B1" s="27" t="s">
        <v>43</v>
      </c>
    </row>
    <row r="2" spans="1:2" ht="20.399999999999999" customHeight="1" x14ac:dyDescent="0.3">
      <c r="A2" s="28" t="s">
        <v>44</v>
      </c>
      <c r="B2" s="15">
        <f>COUNTIF(Баллы!I2:I11,"&lt;150")</f>
        <v>4</v>
      </c>
    </row>
    <row r="3" spans="1:2" ht="18.600000000000001" customHeight="1" x14ac:dyDescent="0.3">
      <c r="A3" s="28" t="s">
        <v>45</v>
      </c>
      <c r="B3" s="15">
        <f>COUNTIF(Баллы!I2:I11,"&gt;=150")- COUNTIF(Баллы!I2:I11,"&gt;250")</f>
        <v>5</v>
      </c>
    </row>
    <row r="4" spans="1:2" ht="18.600000000000001" customHeight="1" x14ac:dyDescent="0.3">
      <c r="A4" s="28" t="s">
        <v>46</v>
      </c>
      <c r="B4" s="15">
        <f>COUNTIF(Баллы!I2:I11,"&gt;250")</f>
        <v>1</v>
      </c>
    </row>
    <row r="5" spans="1:2" ht="21" customHeight="1" x14ac:dyDescent="0.3">
      <c r="A5" s="28" t="s">
        <v>47</v>
      </c>
      <c r="B5" s="15">
        <f>SUM(B2:B4)</f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21" sqref="N21"/>
    </sheetView>
  </sheetViews>
  <sheetFormatPr defaultRowHeight="14.4" x14ac:dyDescent="0.3"/>
  <sheetData>
    <row r="1" spans="1:3" x14ac:dyDescent="0.3">
      <c r="A1" s="28" t="s">
        <v>48</v>
      </c>
      <c r="B1" s="28" t="s">
        <v>49</v>
      </c>
      <c r="C1" s="28" t="s">
        <v>50</v>
      </c>
    </row>
    <row r="2" spans="1:3" x14ac:dyDescent="0.3">
      <c r="A2" s="15">
        <v>0.01</v>
      </c>
      <c r="B2" s="15">
        <f>LOG(A2,2)</f>
        <v>-6.6438561897747244</v>
      </c>
      <c r="C2" s="15">
        <f>LOG(A2,3)</f>
        <v>-4.1918065485787688</v>
      </c>
    </row>
    <row r="3" spans="1:3" x14ac:dyDescent="0.3">
      <c r="A3" s="15">
        <v>0.21</v>
      </c>
      <c r="B3" s="15">
        <f t="shared" ref="B3:B12" si="0">LOG(A3,2)</f>
        <v>-2.2515387669959646</v>
      </c>
      <c r="C3" s="15">
        <f t="shared" ref="C3:C12" si="1">LOG(A3,3)</f>
        <v>-1.4205627994173469</v>
      </c>
    </row>
    <row r="4" spans="1:3" x14ac:dyDescent="0.3">
      <c r="A4" s="15">
        <v>0.41</v>
      </c>
      <c r="B4" s="15">
        <f t="shared" si="0"/>
        <v>-1.2863041851566412</v>
      </c>
      <c r="C4" s="15">
        <f t="shared" si="1"/>
        <v>-0.81156758255881389</v>
      </c>
    </row>
    <row r="5" spans="1:3" x14ac:dyDescent="0.3">
      <c r="A5" s="15">
        <v>0.61</v>
      </c>
      <c r="B5" s="15">
        <f t="shared" si="0"/>
        <v>-0.71311885221183846</v>
      </c>
      <c r="C5" s="15">
        <f t="shared" si="1"/>
        <v>-0.44992790169317576</v>
      </c>
    </row>
    <row r="6" spans="1:3" x14ac:dyDescent="0.3">
      <c r="A6" s="15">
        <v>0.81</v>
      </c>
      <c r="B6" s="15">
        <f t="shared" si="0"/>
        <v>-0.30400618689009989</v>
      </c>
      <c r="C6" s="15">
        <f t="shared" si="1"/>
        <v>-0.19180654857876914</v>
      </c>
    </row>
    <row r="7" spans="1:3" x14ac:dyDescent="0.3">
      <c r="A7" s="15">
        <v>1.01</v>
      </c>
      <c r="B7" s="15">
        <f t="shared" si="0"/>
        <v>1.4355292977070055E-2</v>
      </c>
      <c r="C7" s="15">
        <f t="shared" si="1"/>
        <v>9.0571814604688827E-3</v>
      </c>
    </row>
    <row r="8" spans="1:3" x14ac:dyDescent="0.3">
      <c r="A8" s="15">
        <v>1.21</v>
      </c>
      <c r="B8" s="15">
        <f t="shared" si="0"/>
        <v>0.27500704749986982</v>
      </c>
      <c r="C8" s="15">
        <f t="shared" si="1"/>
        <v>0.17351012870950691</v>
      </c>
    </row>
    <row r="9" spans="1:3" x14ac:dyDescent="0.3">
      <c r="A9" s="15">
        <v>1.41</v>
      </c>
      <c r="B9" s="15">
        <f t="shared" si="0"/>
        <v>0.49569516262406882</v>
      </c>
      <c r="C9" s="15">
        <f t="shared" si="1"/>
        <v>0.31274882680096722</v>
      </c>
    </row>
    <row r="10" spans="1:3" x14ac:dyDescent="0.3">
      <c r="A10" s="15">
        <v>1.61</v>
      </c>
      <c r="B10" s="15">
        <f t="shared" si="0"/>
        <v>0.68706068833989242</v>
      </c>
      <c r="C10" s="15">
        <f t="shared" si="1"/>
        <v>0.43348703078292422</v>
      </c>
    </row>
    <row r="11" spans="1:3" x14ac:dyDescent="0.3">
      <c r="A11" s="15">
        <v>1.81</v>
      </c>
      <c r="B11" s="15">
        <f t="shared" si="0"/>
        <v>0.85598969730848073</v>
      </c>
      <c r="C11" s="15">
        <f t="shared" si="1"/>
        <v>0.54006936878254608</v>
      </c>
    </row>
    <row r="12" spans="1:3" x14ac:dyDescent="0.3">
      <c r="A12" s="15">
        <v>2.0099999999999998</v>
      </c>
      <c r="B12" s="15">
        <f t="shared" si="0"/>
        <v>1.0071955014042038</v>
      </c>
      <c r="C12" s="15">
        <f t="shared" si="1"/>
        <v>0.6354696094992347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Баллы</vt:lpstr>
      <vt:lpstr>Итог</vt:lpstr>
      <vt:lpstr>Логарифм</vt:lpstr>
      <vt:lpstr>Логарифмическая Функция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макеёнок денис</dc:creator>
  <cp:lastModifiedBy>макеёнок денис</cp:lastModifiedBy>
  <dcterms:created xsi:type="dcterms:W3CDTF">2021-09-23T14:00:14Z</dcterms:created>
  <dcterms:modified xsi:type="dcterms:W3CDTF">2021-09-23T15:26:47Z</dcterms:modified>
</cp:coreProperties>
</file>