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4e2a113d23d62/Dokumente/GitHub/ESEM-EE/"/>
    </mc:Choice>
  </mc:AlternateContent>
  <xr:revisionPtr revIDLastSave="58" documentId="13_ncr:1_{6919FBE6-99CC-3541-96DE-05FA34DA3742}" xr6:coauthVersionLast="47" xr6:coauthVersionMax="47" xr10:uidLastSave="{E0926A39-2B76-40D6-B492-AD8B451E14ED}"/>
  <bookViews>
    <workbookView xWindow="5895" yWindow="2415" windowWidth="27900" windowHeight="12420" activeTab="1" xr2:uid="{AA20818D-C879-3C47-BB4F-616D309467DF}"/>
  </bookViews>
  <sheets>
    <sheet name="config" sheetId="1" r:id="rId1"/>
    <sheet name="tech" sheetId="7" r:id="rId2"/>
    <sheet name="soltherm_data" sheetId="8" r:id="rId3"/>
    <sheet name="wind" sheetId="10" r:id="rId4"/>
    <sheet name="heat_system" sheetId="11" r:id="rId5"/>
    <sheet name="provinces" sheetId="2" r:id="rId6"/>
    <sheet name="elec_slp" sheetId="3" r:id="rId7"/>
    <sheet name="co2" sheetId="9" r:id="rId8"/>
    <sheet name="heat_slp" sheetId="4" r:id="rId9"/>
    <sheet name="heat_prov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D9" i="10"/>
  <c r="D10" i="10"/>
  <c r="D7" i="10"/>
  <c r="D8" i="10"/>
  <c r="D5" i="10"/>
  <c r="D6" i="10"/>
  <c r="D4" i="10"/>
  <c r="D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8"/>
  <c r="G6" i="8"/>
  <c r="H6" i="8"/>
</calcChain>
</file>

<file path=xl/sharedStrings.xml><?xml version="1.0" encoding="utf-8"?>
<sst xmlns="http://schemas.openxmlformats.org/spreadsheetml/2006/main" count="199" uniqueCount="149">
  <si>
    <t>id</t>
  </si>
  <si>
    <t>value</t>
  </si>
  <si>
    <t>HB</t>
  </si>
  <si>
    <t>Bremen</t>
  </si>
  <si>
    <t>HH</t>
  </si>
  <si>
    <t>Hamburg</t>
  </si>
  <si>
    <t>SL</t>
  </si>
  <si>
    <t>Saarland</t>
  </si>
  <si>
    <t>BE</t>
  </si>
  <si>
    <t>Berlin</t>
  </si>
  <si>
    <t>HE</t>
  </si>
  <si>
    <t>Hessen</t>
  </si>
  <si>
    <t>NW</t>
  </si>
  <si>
    <t>Nordrhein-Westfahlen</t>
  </si>
  <si>
    <t>NI</t>
  </si>
  <si>
    <t>Niedersachsen</t>
  </si>
  <si>
    <t>BW</t>
  </si>
  <si>
    <t>Baden-Württemberg</t>
  </si>
  <si>
    <t>RP</t>
  </si>
  <si>
    <t>Rheinland-Pfalz</t>
  </si>
  <si>
    <t>SH</t>
  </si>
  <si>
    <t>Schleswig-Holstein</t>
  </si>
  <si>
    <t>SN</t>
  </si>
  <si>
    <t>Sachsen</t>
  </si>
  <si>
    <t>BB</t>
  </si>
  <si>
    <t>Brandenburg</t>
  </si>
  <si>
    <t>BY</t>
  </si>
  <si>
    <t>Bayern</t>
  </si>
  <si>
    <t>MV</t>
  </si>
  <si>
    <t>Mecklenburg-Vorpommernn</t>
  </si>
  <si>
    <t>ST</t>
  </si>
  <si>
    <t>Sachsen-Anhalt</t>
  </si>
  <si>
    <t>TH</t>
  </si>
  <si>
    <t>Thüringen</t>
  </si>
  <si>
    <t>g0</t>
  </si>
  <si>
    <t>Gewerbe allg.</t>
  </si>
  <si>
    <t>g1</t>
  </si>
  <si>
    <t>Gewerbe werktags</t>
  </si>
  <si>
    <t>g2</t>
  </si>
  <si>
    <t>Gewerbe Abendstd.</t>
  </si>
  <si>
    <t>g3</t>
  </si>
  <si>
    <t>Gewerbe durchlaufend</t>
  </si>
  <si>
    <t>g4</t>
  </si>
  <si>
    <t>Laden/Friseur</t>
  </si>
  <si>
    <t>g5</t>
  </si>
  <si>
    <t>Bäckerei</t>
  </si>
  <si>
    <t>g6</t>
  </si>
  <si>
    <t>Wochenendbetrieb</t>
  </si>
  <si>
    <t>h0</t>
  </si>
  <si>
    <t>Haushalt</t>
  </si>
  <si>
    <t>l0</t>
  </si>
  <si>
    <t>Landwirtschaftsbetriebe</t>
  </si>
  <si>
    <t>l1</t>
  </si>
  <si>
    <t>Landwirt. + Milchwirt./Tierzucht</t>
  </si>
  <si>
    <t>l2</t>
  </si>
  <si>
    <t>Landwirtschaft sonst.</t>
  </si>
  <si>
    <t>name</t>
  </si>
  <si>
    <t>EFH</t>
  </si>
  <si>
    <t>Einfamilienhaus</t>
  </si>
  <si>
    <t>MFH</t>
  </si>
  <si>
    <t>Mehrfamilienhaus</t>
  </si>
  <si>
    <t>GMK</t>
  </si>
  <si>
    <t>Metall und Kfz</t>
  </si>
  <si>
    <t>GHA</t>
  </si>
  <si>
    <t>Einzel- und Großhandel</t>
  </si>
  <si>
    <t>GKO</t>
  </si>
  <si>
    <t>Gebietskörperschaften</t>
  </si>
  <si>
    <t>GBD</t>
  </si>
  <si>
    <t>sonstige betriebliche Diensleistung</t>
  </si>
  <si>
    <t>GGA</t>
  </si>
  <si>
    <t>Gaststätten</t>
  </si>
  <si>
    <t>GBH</t>
  </si>
  <si>
    <t>Beherbergung</t>
  </si>
  <si>
    <t>GWA</t>
  </si>
  <si>
    <t>Wäschereien</t>
  </si>
  <si>
    <t>GGB</t>
  </si>
  <si>
    <t>Gartenbau</t>
  </si>
  <si>
    <t>GBA</t>
  </si>
  <si>
    <t>Backstube</t>
  </si>
  <si>
    <t>GPD</t>
  </si>
  <si>
    <t>Papier und Druck</t>
  </si>
  <si>
    <t>GMF</t>
  </si>
  <si>
    <t>haushaltsähnliche Gewerbebetriebe</t>
  </si>
  <si>
    <t>GHD</t>
  </si>
  <si>
    <t>Summenlastprofil Gewerbe/Handel/Dienstleistungn</t>
  </si>
  <si>
    <t>class</t>
  </si>
  <si>
    <t>windy</t>
  </si>
  <si>
    <t>DE</t>
  </si>
  <si>
    <t>Deutschland</t>
  </si>
  <si>
    <t xml:space="preserve">id </t>
  </si>
  <si>
    <t>ef</t>
  </si>
  <si>
    <t>G_100</t>
  </si>
  <si>
    <t>G_DE</t>
  </si>
  <si>
    <t>PV</t>
  </si>
  <si>
    <t>Wind</t>
  </si>
  <si>
    <t>CHB</t>
  </si>
  <si>
    <t>HP_Air</t>
  </si>
  <si>
    <t>HP_Water</t>
  </si>
  <si>
    <t>HP_Ground</t>
  </si>
  <si>
    <t>FW</t>
  </si>
  <si>
    <t>Fernwärme</t>
  </si>
  <si>
    <t>Wärmepumpe Luft</t>
  </si>
  <si>
    <t>Wärmepumpe Grundwasser</t>
  </si>
  <si>
    <t>Wärmepumpe Sole</t>
  </si>
  <si>
    <t>Klein-Windkraftanlage</t>
  </si>
  <si>
    <t>Photovoltaic Module</t>
  </si>
  <si>
    <t>Deutschland-Mix Netzstrom</t>
  </si>
  <si>
    <t>Netzstrom 100% Ökostrom</t>
  </si>
  <si>
    <t>info</t>
  </si>
  <si>
    <t>quality</t>
  </si>
  <si>
    <t>collector_type</t>
  </si>
  <si>
    <t>collector_tilt</t>
  </si>
  <si>
    <t>collector_azimuth</t>
  </si>
  <si>
    <t>eta_0</t>
  </si>
  <si>
    <t>a_1</t>
  </si>
  <si>
    <t>a_2</t>
  </si>
  <si>
    <t>temp_collector_inlet</t>
  </si>
  <si>
    <t>delta_temp_n</t>
  </si>
  <si>
    <t>flat_low</t>
  </si>
  <si>
    <t>flat_high</t>
  </si>
  <si>
    <t>tube</t>
  </si>
  <si>
    <t xml:space="preserve">flat </t>
  </si>
  <si>
    <t>notes</t>
  </si>
  <si>
    <t>price</t>
  </si>
  <si>
    <t>tarif</t>
  </si>
  <si>
    <t>lcoe</t>
  </si>
  <si>
    <t>BAU</t>
  </si>
  <si>
    <t>Paris1.5</t>
  </si>
  <si>
    <t>Paris2</t>
  </si>
  <si>
    <t>Neutral45</t>
  </si>
  <si>
    <t>co2_price</t>
  </si>
  <si>
    <t>energy</t>
  </si>
  <si>
    <t>elec</t>
  </si>
  <si>
    <t>heat</t>
  </si>
  <si>
    <t>average of flat_high and flat_low</t>
  </si>
  <si>
    <t>wind_speed</t>
  </si>
  <si>
    <t>power</t>
  </si>
  <si>
    <t>power_coefficient</t>
  </si>
  <si>
    <t xml:space="preserve">Paris Klimaziel - 1.5 °C </t>
  </si>
  <si>
    <t xml:space="preserve">Paris Klimaziel - 2 °C </t>
  </si>
  <si>
    <t>Klimaneutrales Deutschland (2045)</t>
  </si>
  <si>
    <t>Vakuumröhrenkollektor</t>
  </si>
  <si>
    <t>Flachkollektor</t>
  </si>
  <si>
    <t>"Business as Usual"</t>
  </si>
  <si>
    <t>Gaskessel</t>
  </si>
  <si>
    <t>FBH</t>
  </si>
  <si>
    <t>HKS</t>
  </si>
  <si>
    <t>Fußbodenheizung</t>
  </si>
  <si>
    <t>Heizkörpersystem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</si>
</sst>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4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7" fillId="7" borderId="0" xfId="0" applyFont="1" applyFill="1"/>
    <xf numFmtId="0" fontId="0" fillId="7" borderId="0" xfId="0" applyFill="1"/>
    <xf numFmtId="16" fontId="0" fillId="0" borderId="0" xfId="0" applyNumberFormat="1"/>
    <xf numFmtId="0" fontId="3" fillId="8" borderId="0" xfId="0" applyFont="1" applyFill="1"/>
    <xf numFmtId="0" fontId="0" fillId="9" borderId="0" xfId="0" applyFill="1"/>
    <xf numFmtId="0" fontId="3" fillId="9" borderId="0" xfId="0" applyFont="1" applyFill="1"/>
    <xf numFmtId="0" fontId="7" fillId="10" borderId="0" xfId="0" applyFont="1" applyFill="1"/>
    <xf numFmtId="0" fontId="2" fillId="11" borderId="0" xfId="0" applyFont="1" applyFill="1"/>
    <xf numFmtId="0" fontId="0" fillId="3" borderId="0" xfId="0" applyFill="1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13" borderId="0" xfId="0" applyFill="1"/>
    <xf numFmtId="0" fontId="0" fillId="0" borderId="0" xfId="0" quotePrefix="1"/>
    <xf numFmtId="0" fontId="1" fillId="0" borderId="0" xfId="0" applyFont="1"/>
    <xf numFmtId="0" fontId="0" fillId="1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587375</xdr:colOff>
      <xdr:row>1</xdr:row>
      <xdr:rowOff>53975</xdr:rowOff>
    </xdr:from>
    <xdr:to>
      <xdr:col>12</xdr:col>
      <xdr:colOff>350076</xdr:colOff>
      <xdr:row>18</xdr:row>
      <xdr:rowOff>96476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375" y="254000"/>
          <a:ext cx="5630101" cy="3442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542925</xdr:colOff>
      <xdr:row>18</xdr:row>
      <xdr:rowOff>66675</xdr:rowOff>
    </xdr:from>
    <xdr:to>
      <xdr:col>12</xdr:col>
      <xdr:colOff>383884</xdr:colOff>
      <xdr:row>33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5" y="3667125"/>
          <a:ext cx="5708359" cy="30670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B89-3F09-1F40-A491-45FE45E9F66B}">
  <dimension ref="A1"/>
  <sheetViews>
    <sheetView workbookViewId="0">
      <selection activeCell="D16" sqref="D16"/>
    </sheetView>
  </sheetViews>
  <sheetFormatPr defaultColWidth="11" defaultRowHeight="15.75" x14ac:dyDescent="0.25"/>
  <cols>
    <col min="1" max="1" width="10.875" style="1"/>
  </cols>
  <sheetData>
    <row r="1" s="1" customForma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1CF-900F-154E-8444-949F6BB9AE2C}">
  <dimension ref="A1:N38"/>
  <sheetViews>
    <sheetView workbookViewId="0">
      <selection activeCell="O5" sqref="O5"/>
    </sheetView>
  </sheetViews>
  <sheetFormatPr defaultColWidth="11" defaultRowHeight="15.75" x14ac:dyDescent="0.25"/>
  <cols>
    <col min="1" max="16384" width="11" style="16"/>
  </cols>
  <sheetData>
    <row r="1" spans="1:14" x14ac:dyDescent="0.25">
      <c r="A1" s="5"/>
      <c r="B1" s="5"/>
      <c r="C1" s="5"/>
      <c r="D1" s="5"/>
      <c r="E1" s="5"/>
      <c r="F1" s="17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/>
      <c r="B2" s="6" t="s">
        <v>0</v>
      </c>
      <c r="C2" s="7" t="s">
        <v>1</v>
      </c>
      <c r="D2" s="7" t="s">
        <v>85</v>
      </c>
      <c r="E2" s="7" t="s">
        <v>86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5"/>
      <c r="B3" s="8" t="s">
        <v>16</v>
      </c>
      <c r="C3" s="4" t="s">
        <v>17</v>
      </c>
      <c r="D3" s="4">
        <v>4</v>
      </c>
      <c r="E3" s="4"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5"/>
      <c r="B4" s="9" t="s">
        <v>26</v>
      </c>
      <c r="C4" s="4" t="s">
        <v>27</v>
      </c>
      <c r="D4" s="4">
        <v>5</v>
      </c>
      <c r="E4" s="4"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5"/>
      <c r="B5" s="8" t="s">
        <v>8</v>
      </c>
      <c r="C5" s="4" t="s">
        <v>9</v>
      </c>
      <c r="D5" s="4">
        <v>3</v>
      </c>
      <c r="E5" s="4"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5"/>
      <c r="B6" s="9" t="s">
        <v>24</v>
      </c>
      <c r="C6" s="4" t="s">
        <v>25</v>
      </c>
      <c r="D6" s="4">
        <v>5</v>
      </c>
      <c r="E6" s="4"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5"/>
      <c r="B7" s="8" t="s">
        <v>2</v>
      </c>
      <c r="C7" s="4" t="s">
        <v>3</v>
      </c>
      <c r="D7" s="4">
        <v>1</v>
      </c>
      <c r="E7" s="4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5"/>
      <c r="B8" s="9" t="s">
        <v>87</v>
      </c>
      <c r="C8" s="4" t="s">
        <v>88</v>
      </c>
      <c r="D8" s="4">
        <v>11</v>
      </c>
      <c r="E8" s="4"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5"/>
      <c r="B9" s="8" t="s">
        <v>4</v>
      </c>
      <c r="C9" s="4" t="s">
        <v>5</v>
      </c>
      <c r="D9" s="4">
        <v>2</v>
      </c>
      <c r="E9" s="4">
        <v>1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5"/>
      <c r="B10" s="9" t="s">
        <v>10</v>
      </c>
      <c r="C10" s="4" t="s">
        <v>11</v>
      </c>
      <c r="D10" s="4">
        <v>3</v>
      </c>
      <c r="E10" s="4"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5">
      <c r="A11" s="5"/>
      <c r="B11" s="8" t="s">
        <v>28</v>
      </c>
      <c r="C11" s="4" t="s">
        <v>29</v>
      </c>
      <c r="D11" s="4">
        <v>6</v>
      </c>
      <c r="E11" s="4">
        <v>1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5"/>
      <c r="B12" s="9" t="s">
        <v>14</v>
      </c>
      <c r="C12" s="4" t="s">
        <v>15</v>
      </c>
      <c r="D12" s="4">
        <v>3</v>
      </c>
      <c r="E12" s="4">
        <v>1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5"/>
      <c r="B13" s="8" t="s">
        <v>12</v>
      </c>
      <c r="C13" s="4" t="s">
        <v>13</v>
      </c>
      <c r="D13" s="4">
        <v>3</v>
      </c>
      <c r="E13" s="4"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5"/>
      <c r="B14" s="9" t="s">
        <v>18</v>
      </c>
      <c r="C14" s="4" t="s">
        <v>19</v>
      </c>
      <c r="D14" s="4">
        <v>4</v>
      </c>
      <c r="E14" s="4"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5"/>
      <c r="B15" s="8" t="s">
        <v>6</v>
      </c>
      <c r="C15" s="4" t="s">
        <v>7</v>
      </c>
      <c r="D15" s="4">
        <v>2</v>
      </c>
      <c r="E15" s="4"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5"/>
      <c r="B16" s="9" t="s">
        <v>22</v>
      </c>
      <c r="C16" s="4" t="s">
        <v>23</v>
      </c>
      <c r="D16" s="4">
        <v>4</v>
      </c>
      <c r="E16" s="4"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5"/>
      <c r="B17" s="8" t="s">
        <v>30</v>
      </c>
      <c r="C17" s="4" t="s">
        <v>31</v>
      </c>
      <c r="D17" s="4">
        <v>5</v>
      </c>
      <c r="E17" s="4"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5"/>
      <c r="B18" s="9" t="s">
        <v>20</v>
      </c>
      <c r="C18" s="4" t="s">
        <v>21</v>
      </c>
      <c r="D18" s="4">
        <v>4</v>
      </c>
      <c r="E18" s="4">
        <v>1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5"/>
      <c r="B19" s="8" t="s">
        <v>32</v>
      </c>
      <c r="C19" s="4" t="s">
        <v>33</v>
      </c>
      <c r="D19" s="4">
        <v>5</v>
      </c>
      <c r="E19" s="4"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5"/>
      <c r="B20" s="17"/>
      <c r="C20" s="17"/>
      <c r="D20" s="17"/>
      <c r="E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1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1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1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5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5">
      <c r="A34" s="1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6E0-8D9A-B945-AFD0-7E1B2FCCBD6C}">
  <dimension ref="B2:H11"/>
  <sheetViews>
    <sheetView tabSelected="1" workbookViewId="0">
      <selection activeCell="D19" sqref="D19"/>
    </sheetView>
  </sheetViews>
  <sheetFormatPr defaultColWidth="11" defaultRowHeight="15.75" x14ac:dyDescent="0.25"/>
  <cols>
    <col min="1" max="1" width="10.875" style="1"/>
    <col min="2" max="2" width="11" style="1"/>
    <col min="3" max="3" width="24.5" style="1" bestFit="1" customWidth="1"/>
    <col min="4" max="16384" width="11" style="1"/>
  </cols>
  <sheetData>
    <row r="2" spans="2:8" x14ac:dyDescent="0.25">
      <c r="B2" s="10" t="s">
        <v>89</v>
      </c>
      <c r="C2" s="10" t="s">
        <v>56</v>
      </c>
      <c r="D2" s="10" t="s">
        <v>90</v>
      </c>
      <c r="E2" s="10" t="s">
        <v>109</v>
      </c>
      <c r="F2" s="10" t="s">
        <v>123</v>
      </c>
      <c r="G2" s="10" t="s">
        <v>131</v>
      </c>
      <c r="H2" s="10" t="s">
        <v>108</v>
      </c>
    </row>
    <row r="3" spans="2:8" x14ac:dyDescent="0.25">
      <c r="B3" t="s">
        <v>91</v>
      </c>
      <c r="C3" t="s">
        <v>107</v>
      </c>
      <c r="D3" s="27">
        <v>24.29</v>
      </c>
      <c r="E3" s="27"/>
      <c r="F3" s="27">
        <v>41.19</v>
      </c>
      <c r="G3" t="s">
        <v>132</v>
      </c>
      <c r="H3" t="s">
        <v>124</v>
      </c>
    </row>
    <row r="4" spans="2:8" x14ac:dyDescent="0.25">
      <c r="B4" t="s">
        <v>92</v>
      </c>
      <c r="C4" t="s">
        <v>106</v>
      </c>
      <c r="D4" s="27">
        <v>420</v>
      </c>
      <c r="E4" s="27"/>
      <c r="F4" s="27">
        <v>36.19</v>
      </c>
      <c r="G4" t="s">
        <v>132</v>
      </c>
      <c r="H4" t="s">
        <v>124</v>
      </c>
    </row>
    <row r="5" spans="2:8" x14ac:dyDescent="0.25">
      <c r="B5" t="s">
        <v>93</v>
      </c>
      <c r="C5" t="s">
        <v>105</v>
      </c>
      <c r="D5" s="27">
        <v>56</v>
      </c>
      <c r="E5" s="27"/>
      <c r="F5" s="27">
        <v>7.07</v>
      </c>
      <c r="G5" t="s">
        <v>132</v>
      </c>
      <c r="H5" t="s">
        <v>125</v>
      </c>
    </row>
    <row r="6" spans="2:8" x14ac:dyDescent="0.25">
      <c r="B6" t="s">
        <v>94</v>
      </c>
      <c r="C6" t="s">
        <v>104</v>
      </c>
      <c r="D6" s="27">
        <v>5</v>
      </c>
      <c r="E6" s="27"/>
      <c r="F6" s="27">
        <v>25</v>
      </c>
      <c r="G6" t="s">
        <v>132</v>
      </c>
      <c r="H6" t="s">
        <v>125</v>
      </c>
    </row>
    <row r="7" spans="2:8" x14ac:dyDescent="0.25">
      <c r="B7" t="s">
        <v>95</v>
      </c>
      <c r="C7" t="s">
        <v>144</v>
      </c>
      <c r="D7" s="27">
        <v>247</v>
      </c>
      <c r="E7" s="27"/>
      <c r="F7" s="27">
        <v>7.45</v>
      </c>
      <c r="G7" t="s">
        <v>133</v>
      </c>
      <c r="H7" t="s">
        <v>124</v>
      </c>
    </row>
    <row r="8" spans="2:8" x14ac:dyDescent="0.25">
      <c r="B8" t="s">
        <v>96</v>
      </c>
      <c r="C8" t="s">
        <v>101</v>
      </c>
      <c r="D8" s="27"/>
      <c r="E8" s="27">
        <v>0.4</v>
      </c>
      <c r="F8" s="27"/>
      <c r="G8"/>
      <c r="H8"/>
    </row>
    <row r="9" spans="2:8" x14ac:dyDescent="0.25">
      <c r="B9" t="s">
        <v>97</v>
      </c>
      <c r="C9" t="s">
        <v>102</v>
      </c>
      <c r="D9" s="27"/>
      <c r="E9" s="27">
        <v>0.5</v>
      </c>
      <c r="F9" s="27"/>
      <c r="G9"/>
      <c r="H9"/>
    </row>
    <row r="10" spans="2:8" x14ac:dyDescent="0.25">
      <c r="B10" t="s">
        <v>98</v>
      </c>
      <c r="C10" t="s">
        <v>103</v>
      </c>
      <c r="D10" s="27"/>
      <c r="E10" s="27">
        <v>0.55000000000000004</v>
      </c>
      <c r="F10" s="27"/>
      <c r="G10"/>
      <c r="H10"/>
    </row>
    <row r="11" spans="2:8" x14ac:dyDescent="0.25">
      <c r="B11" t="s">
        <v>99</v>
      </c>
      <c r="C11" t="s">
        <v>100</v>
      </c>
      <c r="D11" s="27">
        <v>344.7</v>
      </c>
      <c r="E11" s="27"/>
      <c r="F11" s="27">
        <v>8</v>
      </c>
      <c r="G11" t="s">
        <v>133</v>
      </c>
      <c r="H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4A2-3675-FF47-8266-60B248167A50}">
  <dimension ref="A1:K6"/>
  <sheetViews>
    <sheetView workbookViewId="0">
      <selection activeCell="C5" sqref="C5"/>
    </sheetView>
  </sheetViews>
  <sheetFormatPr defaultColWidth="11" defaultRowHeight="15.75" x14ac:dyDescent="0.25"/>
  <cols>
    <col min="1" max="1" width="4.125" style="13" customWidth="1"/>
    <col min="2" max="2" width="12.5" style="13" bestFit="1" customWidth="1"/>
    <col min="3" max="3" width="19.75" style="13" bestFit="1" customWidth="1"/>
    <col min="4" max="4" width="11.375" style="13" bestFit="1" customWidth="1"/>
    <col min="5" max="5" width="15.125" style="13" bestFit="1" customWidth="1"/>
    <col min="6" max="8" width="11" style="13"/>
    <col min="9" max="9" width="17.875" style="13" bestFit="1" customWidth="1"/>
    <col min="10" max="10" width="12" style="13" bestFit="1" customWidth="1"/>
    <col min="11" max="11" width="34.125" style="13" bestFit="1" customWidth="1"/>
    <col min="12" max="16384" width="11" style="1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9" t="s">
        <v>110</v>
      </c>
      <c r="C2" s="19" t="s">
        <v>56</v>
      </c>
      <c r="D2" s="19" t="s">
        <v>111</v>
      </c>
      <c r="E2" s="19" t="s">
        <v>112</v>
      </c>
      <c r="F2" s="19" t="s">
        <v>113</v>
      </c>
      <c r="G2" s="19" t="s">
        <v>114</v>
      </c>
      <c r="H2" s="19" t="s">
        <v>115</v>
      </c>
      <c r="I2" s="19" t="s">
        <v>116</v>
      </c>
      <c r="J2" s="19" t="s">
        <v>117</v>
      </c>
      <c r="K2" s="19" t="s">
        <v>122</v>
      </c>
    </row>
    <row r="3" spans="1:11" x14ac:dyDescent="0.25">
      <c r="A3" s="12"/>
      <c r="B3" s="11" t="s">
        <v>118</v>
      </c>
      <c r="C3" s="11"/>
      <c r="D3" s="11">
        <v>45</v>
      </c>
      <c r="E3" s="11">
        <v>20</v>
      </c>
      <c r="F3" s="11">
        <v>0.8</v>
      </c>
      <c r="G3" s="11">
        <v>3.24</v>
      </c>
      <c r="H3" s="11">
        <v>1.4999999999999999E-2</v>
      </c>
      <c r="I3" s="18">
        <v>20</v>
      </c>
      <c r="J3" s="18">
        <v>10</v>
      </c>
      <c r="K3" s="11"/>
    </row>
    <row r="4" spans="1:11" x14ac:dyDescent="0.25">
      <c r="A4" s="12"/>
      <c r="B4" s="11" t="s">
        <v>119</v>
      </c>
      <c r="C4" s="11"/>
      <c r="D4" s="11">
        <v>45</v>
      </c>
      <c r="E4" s="11">
        <v>20</v>
      </c>
      <c r="F4" s="11">
        <v>0.74</v>
      </c>
      <c r="G4" s="11">
        <v>2.37</v>
      </c>
      <c r="H4" s="11">
        <v>5.0000000000000001E-3</v>
      </c>
      <c r="I4" s="18">
        <v>20</v>
      </c>
      <c r="J4" s="18">
        <v>10</v>
      </c>
      <c r="K4" s="11"/>
    </row>
    <row r="5" spans="1:11" x14ac:dyDescent="0.25">
      <c r="A5" s="12"/>
      <c r="B5" s="11" t="s">
        <v>120</v>
      </c>
      <c r="C5" s="25" t="s">
        <v>141</v>
      </c>
      <c r="D5" s="11">
        <v>45</v>
      </c>
      <c r="E5" s="11">
        <v>20</v>
      </c>
      <c r="F5" s="11">
        <v>0.57499999999999996</v>
      </c>
      <c r="G5" s="11">
        <v>0.62</v>
      </c>
      <c r="H5" s="11">
        <v>5.0000000000000001E-3</v>
      </c>
      <c r="I5" s="18">
        <v>20</v>
      </c>
      <c r="J5" s="18">
        <v>10</v>
      </c>
      <c r="K5" s="11"/>
    </row>
    <row r="6" spans="1:11" x14ac:dyDescent="0.25">
      <c r="B6" s="11" t="s">
        <v>121</v>
      </c>
      <c r="C6" s="25" t="s">
        <v>142</v>
      </c>
      <c r="D6" s="11">
        <v>45</v>
      </c>
      <c r="E6" s="11">
        <v>20</v>
      </c>
      <c r="F6" s="11">
        <f>AVERAGE(F3:F4)</f>
        <v>0.77</v>
      </c>
      <c r="G6" s="11">
        <f>AVERAGE(G3:G4)</f>
        <v>2.8050000000000002</v>
      </c>
      <c r="H6" s="11">
        <f>AVERAGE(H3:H4)</f>
        <v>0.01</v>
      </c>
      <c r="I6" s="18">
        <v>20</v>
      </c>
      <c r="J6" s="18">
        <v>10</v>
      </c>
      <c r="K6" t="s">
        <v>134</v>
      </c>
    </row>
  </sheetData>
  <pageMargins left="0.7" right="0.7" top="0.75" bottom="0.75" header="0.3" footer="0.3"/>
  <pageSetup paperSize="9" orientation="portrait" r:id="rId1"/>
  <ignoredErrors>
    <ignoredError sqref="F6: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7F63-836F-5244-9500-1ED5AA3A6D06}">
  <dimension ref="A1:D23"/>
  <sheetViews>
    <sheetView workbookViewId="0">
      <selection activeCell="D37" sqref="D37"/>
    </sheetView>
  </sheetViews>
  <sheetFormatPr defaultColWidth="11" defaultRowHeight="15.75" x14ac:dyDescent="0.25"/>
  <cols>
    <col min="1" max="1" width="10.875" style="23"/>
    <col min="4" max="4" width="16" bestFit="1" customWidth="1"/>
  </cols>
  <sheetData>
    <row r="1" spans="2:4" s="23" customFormat="1" x14ac:dyDescent="0.25"/>
    <row r="2" spans="2:4" x14ac:dyDescent="0.25">
      <c r="B2" t="s">
        <v>135</v>
      </c>
      <c r="C2" t="s">
        <v>136</v>
      </c>
      <c r="D2" t="s">
        <v>137</v>
      </c>
    </row>
    <row r="3" spans="2:4" x14ac:dyDescent="0.25">
      <c r="B3">
        <v>0</v>
      </c>
      <c r="C3">
        <v>0</v>
      </c>
      <c r="D3">
        <f>C3/20</f>
        <v>0</v>
      </c>
    </row>
    <row r="4" spans="2:4" x14ac:dyDescent="0.25">
      <c r="B4">
        <v>1</v>
      </c>
      <c r="C4">
        <f>B4*2</f>
        <v>2</v>
      </c>
      <c r="D4">
        <f>C4/30</f>
        <v>6.6666666666666666E-2</v>
      </c>
    </row>
    <row r="5" spans="2:4" x14ac:dyDescent="0.25">
      <c r="B5">
        <v>2</v>
      </c>
      <c r="C5">
        <f t="shared" ref="C5:C23" si="0">B5*2</f>
        <v>4</v>
      </c>
      <c r="D5">
        <f t="shared" ref="D5:D10" si="1">C5/30</f>
        <v>0.13333333333333333</v>
      </c>
    </row>
    <row r="6" spans="2:4" x14ac:dyDescent="0.25">
      <c r="B6">
        <v>3</v>
      </c>
      <c r="C6">
        <f t="shared" si="0"/>
        <v>6</v>
      </c>
      <c r="D6">
        <f t="shared" si="1"/>
        <v>0.2</v>
      </c>
    </row>
    <row r="7" spans="2:4" x14ac:dyDescent="0.25">
      <c r="B7">
        <v>4</v>
      </c>
      <c r="C7">
        <f t="shared" si="0"/>
        <v>8</v>
      </c>
      <c r="D7">
        <f>C7/30</f>
        <v>0.26666666666666666</v>
      </c>
    </row>
    <row r="8" spans="2:4" x14ac:dyDescent="0.25">
      <c r="B8">
        <v>5</v>
      </c>
      <c r="C8">
        <f t="shared" si="0"/>
        <v>10</v>
      </c>
      <c r="D8">
        <f t="shared" si="1"/>
        <v>0.33333333333333331</v>
      </c>
    </row>
    <row r="9" spans="2:4" x14ac:dyDescent="0.25">
      <c r="B9">
        <v>6</v>
      </c>
      <c r="C9">
        <f t="shared" si="0"/>
        <v>12</v>
      </c>
      <c r="D9">
        <f>C9/30</f>
        <v>0.4</v>
      </c>
    </row>
    <row r="10" spans="2:4" x14ac:dyDescent="0.25">
      <c r="B10">
        <v>7</v>
      </c>
      <c r="C10">
        <f t="shared" si="0"/>
        <v>14</v>
      </c>
      <c r="D10">
        <f t="shared" si="1"/>
        <v>0.46666666666666667</v>
      </c>
    </row>
    <row r="11" spans="2:4" x14ac:dyDescent="0.25">
      <c r="B11">
        <v>8</v>
      </c>
      <c r="C11">
        <f t="shared" si="0"/>
        <v>16</v>
      </c>
      <c r="D11">
        <f>C11/30</f>
        <v>0.53333333333333333</v>
      </c>
    </row>
    <row r="12" spans="2:4" x14ac:dyDescent="0.25">
      <c r="B12">
        <v>9</v>
      </c>
      <c r="C12">
        <f t="shared" si="0"/>
        <v>18</v>
      </c>
      <c r="D12">
        <f>0.55</f>
        <v>0.55000000000000004</v>
      </c>
    </row>
    <row r="13" spans="2:4" x14ac:dyDescent="0.25">
      <c r="B13">
        <v>10</v>
      </c>
      <c r="C13">
        <f t="shared" si="0"/>
        <v>20</v>
      </c>
      <c r="D13">
        <v>0.59</v>
      </c>
    </row>
    <row r="14" spans="2:4" x14ac:dyDescent="0.25">
      <c r="B14">
        <v>11</v>
      </c>
      <c r="C14">
        <f t="shared" si="0"/>
        <v>22</v>
      </c>
      <c r="D14">
        <v>0.57999999999999996</v>
      </c>
    </row>
    <row r="15" spans="2:4" x14ac:dyDescent="0.25">
      <c r="B15">
        <v>12</v>
      </c>
      <c r="C15">
        <f t="shared" si="0"/>
        <v>24</v>
      </c>
      <c r="D15">
        <v>0.57999999999999996</v>
      </c>
    </row>
    <row r="16" spans="2:4" x14ac:dyDescent="0.25">
      <c r="B16">
        <v>13</v>
      </c>
      <c r="C16">
        <f t="shared" si="0"/>
        <v>26</v>
      </c>
      <c r="D16">
        <v>0.57999999999999996</v>
      </c>
    </row>
    <row r="17" spans="2:4" x14ac:dyDescent="0.25">
      <c r="B17">
        <v>14</v>
      </c>
      <c r="C17">
        <f t="shared" si="0"/>
        <v>28</v>
      </c>
      <c r="D17">
        <v>0.57999999999999996</v>
      </c>
    </row>
    <row r="18" spans="2:4" x14ac:dyDescent="0.25">
      <c r="B18">
        <v>15</v>
      </c>
      <c r="C18">
        <f t="shared" si="0"/>
        <v>30</v>
      </c>
      <c r="D18">
        <v>0.57999999999999996</v>
      </c>
    </row>
    <row r="19" spans="2:4" x14ac:dyDescent="0.25">
      <c r="B19">
        <v>16</v>
      </c>
      <c r="C19">
        <f t="shared" si="0"/>
        <v>32</v>
      </c>
      <c r="D19">
        <v>0.57999999999999996</v>
      </c>
    </row>
    <row r="20" spans="2:4" x14ac:dyDescent="0.25">
      <c r="B20">
        <v>17</v>
      </c>
      <c r="C20">
        <f t="shared" si="0"/>
        <v>34</v>
      </c>
      <c r="D20">
        <v>0.57999999999999996</v>
      </c>
    </row>
    <row r="21" spans="2:4" x14ac:dyDescent="0.25">
      <c r="B21">
        <v>18</v>
      </c>
      <c r="C21">
        <f t="shared" si="0"/>
        <v>36</v>
      </c>
      <c r="D21">
        <v>0.57999999999999996</v>
      </c>
    </row>
    <row r="22" spans="2:4" x14ac:dyDescent="0.25">
      <c r="B22">
        <v>19</v>
      </c>
      <c r="C22">
        <f t="shared" si="0"/>
        <v>38</v>
      </c>
      <c r="D22">
        <v>0.57999999999999996</v>
      </c>
    </row>
    <row r="23" spans="2:4" x14ac:dyDescent="0.25">
      <c r="B23">
        <v>20</v>
      </c>
      <c r="C23">
        <f t="shared" si="0"/>
        <v>40</v>
      </c>
      <c r="D23">
        <v>0.57999999999999996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2119-FDD0-4271-989C-5EFC40CCEDE1}">
  <dimension ref="A1:C4"/>
  <sheetViews>
    <sheetView workbookViewId="0">
      <selection activeCell="F8" sqref="F8"/>
    </sheetView>
  </sheetViews>
  <sheetFormatPr defaultRowHeight="15.75" x14ac:dyDescent="0.25"/>
  <cols>
    <col min="1" max="1" width="9" style="26"/>
    <col min="3" max="3" width="19.875" customWidth="1"/>
  </cols>
  <sheetData>
    <row r="1" spans="2:3" s="26" customFormat="1" x14ac:dyDescent="0.25"/>
    <row r="2" spans="2:3" x14ac:dyDescent="0.25">
      <c r="B2" s="10" t="s">
        <v>0</v>
      </c>
      <c r="C2" s="10" t="s">
        <v>56</v>
      </c>
    </row>
    <row r="3" spans="2:3" x14ac:dyDescent="0.25">
      <c r="B3" t="s">
        <v>145</v>
      </c>
      <c r="C3" t="s">
        <v>147</v>
      </c>
    </row>
    <row r="4" spans="2:3" x14ac:dyDescent="0.25">
      <c r="B4" t="s">
        <v>146</v>
      </c>
      <c r="C4" t="s">
        <v>148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BD3-4FB1-9142-9700-8095D138010F}">
  <dimension ref="B2:C18"/>
  <sheetViews>
    <sheetView workbookViewId="0">
      <selection activeCell="H13" sqref="H13"/>
    </sheetView>
  </sheetViews>
  <sheetFormatPr defaultColWidth="9.125" defaultRowHeight="15.75" x14ac:dyDescent="0.25"/>
  <cols>
    <col min="1" max="2" width="9.125" style="2"/>
    <col min="3" max="3" width="26.875" style="2" bestFit="1" customWidth="1"/>
    <col min="4" max="16384" width="9.125" style="2"/>
  </cols>
  <sheetData>
    <row r="2" spans="2:3" x14ac:dyDescent="0.25">
      <c r="B2" s="3" t="s">
        <v>0</v>
      </c>
      <c r="C2" s="3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  <c r="C8" t="s">
        <v>13</v>
      </c>
    </row>
    <row r="9" spans="2:3" x14ac:dyDescent="0.25">
      <c r="B9" t="s">
        <v>14</v>
      </c>
      <c r="C9" t="s">
        <v>15</v>
      </c>
    </row>
    <row r="10" spans="2:3" x14ac:dyDescent="0.25">
      <c r="B10" t="s">
        <v>16</v>
      </c>
      <c r="C10" t="s">
        <v>17</v>
      </c>
    </row>
    <row r="11" spans="2:3" x14ac:dyDescent="0.25">
      <c r="B11" t="s">
        <v>18</v>
      </c>
      <c r="C11" t="s">
        <v>19</v>
      </c>
    </row>
    <row r="12" spans="2:3" x14ac:dyDescent="0.25">
      <c r="B12" t="s">
        <v>20</v>
      </c>
      <c r="C12" t="s">
        <v>21</v>
      </c>
    </row>
    <row r="13" spans="2:3" x14ac:dyDescent="0.25">
      <c r="B13" t="s">
        <v>22</v>
      </c>
      <c r="C13" t="s">
        <v>23</v>
      </c>
    </row>
    <row r="14" spans="2:3" x14ac:dyDescent="0.25">
      <c r="B14" t="s">
        <v>24</v>
      </c>
      <c r="C14" t="s">
        <v>25</v>
      </c>
    </row>
    <row r="15" spans="2:3" x14ac:dyDescent="0.25">
      <c r="B15" t="s">
        <v>26</v>
      </c>
      <c r="C15" t="s">
        <v>27</v>
      </c>
    </row>
    <row r="16" spans="2:3" x14ac:dyDescent="0.25">
      <c r="B16" t="s">
        <v>28</v>
      </c>
      <c r="C16" t="s">
        <v>29</v>
      </c>
    </row>
    <row r="17" spans="2:3" x14ac:dyDescent="0.25">
      <c r="B17" t="s">
        <v>30</v>
      </c>
      <c r="C17" t="s">
        <v>31</v>
      </c>
    </row>
    <row r="18" spans="2:3" x14ac:dyDescent="0.25">
      <c r="B18" t="s">
        <v>32</v>
      </c>
      <c r="C1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1AA-04DB-BA45-B55A-2F87B5B6FC2B}">
  <dimension ref="B2:L13"/>
  <sheetViews>
    <sheetView workbookViewId="0">
      <selection activeCell="G15" sqref="G15"/>
    </sheetView>
  </sheetViews>
  <sheetFormatPr defaultColWidth="9.125" defaultRowHeight="15.75" x14ac:dyDescent="0.25"/>
  <cols>
    <col min="1" max="1" width="3.875" style="2" customWidth="1"/>
    <col min="2" max="2" width="9.125" style="2"/>
    <col min="3" max="3" width="29.875" style="2" bestFit="1" customWidth="1"/>
    <col min="4" max="16384" width="9.125" style="2"/>
  </cols>
  <sheetData>
    <row r="2" spans="2:12" x14ac:dyDescent="0.25">
      <c r="B2" s="3" t="s">
        <v>0</v>
      </c>
      <c r="C2" s="3" t="s">
        <v>56</v>
      </c>
      <c r="F2" s="20"/>
      <c r="G2" s="20"/>
      <c r="H2" s="20"/>
      <c r="I2" s="20"/>
      <c r="J2" s="20"/>
      <c r="K2" s="20"/>
      <c r="L2" s="20"/>
    </row>
    <row r="3" spans="2:12" x14ac:dyDescent="0.25">
      <c r="B3" t="s">
        <v>34</v>
      </c>
      <c r="C3" t="s">
        <v>35</v>
      </c>
    </row>
    <row r="4" spans="2:12" x14ac:dyDescent="0.25">
      <c r="B4" t="s">
        <v>36</v>
      </c>
      <c r="C4" t="s">
        <v>37</v>
      </c>
    </row>
    <row r="5" spans="2:12" x14ac:dyDescent="0.25">
      <c r="B5" t="s">
        <v>38</v>
      </c>
      <c r="C5" t="s">
        <v>39</v>
      </c>
    </row>
    <row r="6" spans="2:12" x14ac:dyDescent="0.25">
      <c r="B6" t="s">
        <v>40</v>
      </c>
      <c r="C6" t="s">
        <v>41</v>
      </c>
    </row>
    <row r="7" spans="2:12" x14ac:dyDescent="0.25">
      <c r="B7" t="s">
        <v>42</v>
      </c>
      <c r="C7" t="s">
        <v>43</v>
      </c>
    </row>
    <row r="8" spans="2:12" x14ac:dyDescent="0.25">
      <c r="B8" t="s">
        <v>44</v>
      </c>
      <c r="C8" t="s">
        <v>45</v>
      </c>
    </row>
    <row r="9" spans="2:12" x14ac:dyDescent="0.25">
      <c r="B9" t="s">
        <v>46</v>
      </c>
      <c r="C9" t="s">
        <v>47</v>
      </c>
    </row>
    <row r="10" spans="2:12" x14ac:dyDescent="0.25">
      <c r="B10" t="s">
        <v>48</v>
      </c>
      <c r="C10" t="s">
        <v>49</v>
      </c>
    </row>
    <row r="11" spans="2:12" x14ac:dyDescent="0.25">
      <c r="B11" t="s">
        <v>50</v>
      </c>
      <c r="C11" t="s">
        <v>51</v>
      </c>
    </row>
    <row r="12" spans="2:12" x14ac:dyDescent="0.25">
      <c r="B12" t="s">
        <v>52</v>
      </c>
      <c r="C12" t="s">
        <v>53</v>
      </c>
    </row>
    <row r="13" spans="2:12" x14ac:dyDescent="0.25">
      <c r="B13" t="s">
        <v>54</v>
      </c>
      <c r="C13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F52B-EB96-459B-BB6A-A07D4250C420}">
  <dimension ref="B2:M6"/>
  <sheetViews>
    <sheetView workbookViewId="0">
      <selection activeCell="F5" sqref="F5"/>
    </sheetView>
  </sheetViews>
  <sheetFormatPr defaultColWidth="9.125" defaultRowHeight="15.75" x14ac:dyDescent="0.25"/>
  <cols>
    <col min="1" max="1" width="3.875" style="21" customWidth="1"/>
    <col min="2" max="2" width="11" style="21" bestFit="1" customWidth="1"/>
    <col min="3" max="3" width="30" style="21" bestFit="1" customWidth="1"/>
    <col min="4" max="4" width="29.875" style="21" bestFit="1" customWidth="1"/>
    <col min="5" max="16384" width="9.125" style="21"/>
  </cols>
  <sheetData>
    <row r="2" spans="2:13" x14ac:dyDescent="0.25">
      <c r="B2" s="3" t="s">
        <v>0</v>
      </c>
      <c r="C2" s="3" t="s">
        <v>56</v>
      </c>
      <c r="D2" s="3" t="s">
        <v>130</v>
      </c>
      <c r="G2" s="22"/>
      <c r="H2" s="22"/>
      <c r="I2" s="22"/>
      <c r="J2" s="22"/>
      <c r="K2" s="22"/>
      <c r="L2" s="22"/>
      <c r="M2" s="22"/>
    </row>
    <row r="3" spans="2:13" x14ac:dyDescent="0.25">
      <c r="B3" t="s">
        <v>126</v>
      </c>
      <c r="C3" s="24" t="s">
        <v>143</v>
      </c>
      <c r="D3" s="27">
        <v>35</v>
      </c>
    </row>
    <row r="4" spans="2:13" x14ac:dyDescent="0.25">
      <c r="B4" s="14" t="s">
        <v>127</v>
      </c>
      <c r="C4" s="14" t="s">
        <v>138</v>
      </c>
      <c r="D4" s="27">
        <v>275</v>
      </c>
    </row>
    <row r="5" spans="2:13" x14ac:dyDescent="0.25">
      <c r="B5" t="s">
        <v>128</v>
      </c>
      <c r="C5" t="s">
        <v>139</v>
      </c>
      <c r="D5" s="27">
        <v>75</v>
      </c>
    </row>
    <row r="6" spans="2:13" x14ac:dyDescent="0.25">
      <c r="B6" t="s">
        <v>129</v>
      </c>
      <c r="C6" t="s">
        <v>140</v>
      </c>
      <c r="D6" s="27">
        <v>505.13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067-D7E2-4E47-B0D2-E6A837753E63}">
  <dimension ref="B2:C16"/>
  <sheetViews>
    <sheetView workbookViewId="0">
      <selection activeCell="E25" sqref="E25"/>
    </sheetView>
  </sheetViews>
  <sheetFormatPr defaultColWidth="9.125" defaultRowHeight="15.75" x14ac:dyDescent="0.25"/>
  <cols>
    <col min="1" max="2" width="9.125" style="2"/>
    <col min="3" max="3" width="48.625" style="2" bestFit="1" customWidth="1"/>
    <col min="4" max="16384" width="9.125" style="2"/>
  </cols>
  <sheetData>
    <row r="2" spans="2:3" x14ac:dyDescent="0.25">
      <c r="B2" s="3" t="s">
        <v>0</v>
      </c>
      <c r="C2" s="3" t="s">
        <v>56</v>
      </c>
    </row>
    <row r="3" spans="2:3" x14ac:dyDescent="0.25">
      <c r="B3" t="s">
        <v>57</v>
      </c>
      <c r="C3" t="s">
        <v>58</v>
      </c>
    </row>
    <row r="4" spans="2:3" x14ac:dyDescent="0.25">
      <c r="B4" t="s">
        <v>59</v>
      </c>
      <c r="C4" t="s">
        <v>60</v>
      </c>
    </row>
    <row r="5" spans="2:3" x14ac:dyDescent="0.25">
      <c r="B5" t="s">
        <v>61</v>
      </c>
      <c r="C5" t="s">
        <v>62</v>
      </c>
    </row>
    <row r="6" spans="2:3" x14ac:dyDescent="0.25">
      <c r="B6" t="s">
        <v>63</v>
      </c>
      <c r="C6" t="s">
        <v>64</v>
      </c>
    </row>
    <row r="7" spans="2:3" x14ac:dyDescent="0.25">
      <c r="B7" t="s">
        <v>65</v>
      </c>
      <c r="C7" t="s">
        <v>66</v>
      </c>
    </row>
    <row r="8" spans="2:3" x14ac:dyDescent="0.25">
      <c r="B8" t="s">
        <v>67</v>
      </c>
      <c r="C8" t="s">
        <v>68</v>
      </c>
    </row>
    <row r="9" spans="2:3" x14ac:dyDescent="0.25">
      <c r="B9" t="s">
        <v>69</v>
      </c>
      <c r="C9" t="s">
        <v>70</v>
      </c>
    </row>
    <row r="10" spans="2:3" x14ac:dyDescent="0.25">
      <c r="B10" t="s">
        <v>71</v>
      </c>
      <c r="C10" t="s">
        <v>72</v>
      </c>
    </row>
    <row r="11" spans="2:3" x14ac:dyDescent="0.25">
      <c r="B11" t="s">
        <v>73</v>
      </c>
      <c r="C11" t="s">
        <v>74</v>
      </c>
    </row>
    <row r="12" spans="2:3" x14ac:dyDescent="0.25">
      <c r="B12" t="s">
        <v>75</v>
      </c>
      <c r="C12" t="s">
        <v>76</v>
      </c>
    </row>
    <row r="13" spans="2:3" x14ac:dyDescent="0.25">
      <c r="B13" t="s">
        <v>77</v>
      </c>
      <c r="C13" t="s">
        <v>78</v>
      </c>
    </row>
    <row r="14" spans="2:3" x14ac:dyDescent="0.25">
      <c r="B14" t="s">
        <v>79</v>
      </c>
      <c r="C14" t="s">
        <v>80</v>
      </c>
    </row>
    <row r="15" spans="2:3" x14ac:dyDescent="0.25">
      <c r="B15" t="s">
        <v>81</v>
      </c>
      <c r="C15" t="s">
        <v>82</v>
      </c>
    </row>
    <row r="16" spans="2:3" x14ac:dyDescent="0.25">
      <c r="B16" t="s">
        <v>83</v>
      </c>
      <c r="C1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tech</vt:lpstr>
      <vt:lpstr>soltherm_data</vt:lpstr>
      <vt:lpstr>wind</vt:lpstr>
      <vt:lpstr>heat_system</vt:lpstr>
      <vt:lpstr>provinces</vt:lpstr>
      <vt:lpstr>elec_slp</vt:lpstr>
      <vt:lpstr>co2</vt:lpstr>
      <vt:lpstr>heat_slp</vt:lpstr>
      <vt:lpstr>heat_prov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Moritz Reuter</cp:lastModifiedBy>
  <dcterms:created xsi:type="dcterms:W3CDTF">2022-07-17T09:58:42Z</dcterms:created>
  <dcterms:modified xsi:type="dcterms:W3CDTF">2022-09-02T17:05:13Z</dcterms:modified>
</cp:coreProperties>
</file>